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4530" yWindow="-405" windowWidth="15975" windowHeight="11640"/>
  </bookViews>
  <sheets>
    <sheet name="流量采购费用统计" sheetId="10" r:id="rId1"/>
    <sheet name="流量采购PR单明细（地方站填写）" sheetId="8" r:id="rId2"/>
    <sheet name="SEM使用（总账填写）" sheetId="11" r:id="rId3"/>
    <sheet name="SEM充值（总账填写）" sheetId="12" r:id="rId4"/>
  </sheets>
  <externalReferences>
    <externalReference r:id="rId5"/>
    <externalReference r:id="rId6"/>
  </externalReferences>
  <definedNames>
    <definedName name="_xlnm._FilterDatabase" localSheetId="1" hidden="1">'流量采购PR单明细（地方站填写）'!$A$6:$J$6</definedName>
  </definedNames>
  <calcPr calcId="125725"/>
</workbook>
</file>

<file path=xl/calcChain.xml><?xml version="1.0" encoding="utf-8"?>
<calcChain xmlns="http://schemas.openxmlformats.org/spreadsheetml/2006/main">
  <c r="Y34" i="10"/>
  <c r="AU34"/>
  <c r="BQ34"/>
  <c r="CM34"/>
  <c r="CM56" s="1"/>
  <c r="CW34"/>
  <c r="Y14"/>
  <c r="AU14"/>
  <c r="BQ14"/>
  <c r="BQ56" s="1"/>
  <c r="CM14"/>
  <c r="CW14"/>
  <c r="D39"/>
  <c r="E39"/>
  <c r="F39"/>
  <c r="Y40"/>
  <c r="AU40"/>
  <c r="BQ40"/>
  <c r="CM40"/>
  <c r="CW40"/>
  <c r="Y54"/>
  <c r="AU54"/>
  <c r="BQ54"/>
  <c r="CM54"/>
  <c r="CW54"/>
  <c r="Y47"/>
  <c r="AU47"/>
  <c r="BQ47"/>
  <c r="CM47"/>
  <c r="CW47"/>
  <c r="Y27"/>
  <c r="Y56" s="1"/>
  <c r="AU27"/>
  <c r="BQ27"/>
  <c r="CM27"/>
  <c r="CW27"/>
  <c r="CW56" s="1"/>
  <c r="Y20"/>
  <c r="AU20"/>
  <c r="BQ20"/>
  <c r="CM20"/>
  <c r="CW20"/>
  <c r="AU56"/>
  <c r="W26"/>
  <c r="AS37" l="1"/>
  <c r="W12" l="1"/>
  <c r="W11"/>
  <c r="W39" l="1"/>
  <c r="W36"/>
  <c r="CF53"/>
  <c r="CE53"/>
  <c r="CD53"/>
  <c r="CF52"/>
  <c r="CE52"/>
  <c r="CD52"/>
  <c r="CF51"/>
  <c r="CE51"/>
  <c r="CD51"/>
  <c r="CF49"/>
  <c r="CE49"/>
  <c r="CD49"/>
  <c r="CF45"/>
  <c r="CE45"/>
  <c r="CD45"/>
  <c r="CF44"/>
  <c r="CE44"/>
  <c r="CD44"/>
  <c r="CF43"/>
  <c r="CE43"/>
  <c r="CD43"/>
  <c r="CF42"/>
  <c r="CE42"/>
  <c r="CD42"/>
  <c r="CF26"/>
  <c r="CE26"/>
  <c r="CD26"/>
  <c r="CF39"/>
  <c r="CE39"/>
  <c r="CD39"/>
  <c r="CF38"/>
  <c r="CE38"/>
  <c r="CD38"/>
  <c r="CF37"/>
  <c r="CE37"/>
  <c r="CD37"/>
  <c r="CF36"/>
  <c r="CE36"/>
  <c r="CD36"/>
  <c r="CF33"/>
  <c r="CE33"/>
  <c r="CD33"/>
  <c r="CF32"/>
  <c r="CE32"/>
  <c r="CD32"/>
  <c r="CF31"/>
  <c r="CE31"/>
  <c r="CD31"/>
  <c r="CF30"/>
  <c r="CE30"/>
  <c r="CD30"/>
  <c r="CF29"/>
  <c r="CE29"/>
  <c r="CD29"/>
  <c r="CF50"/>
  <c r="CE50"/>
  <c r="CD50"/>
  <c r="CF13"/>
  <c r="CE13"/>
  <c r="CD13"/>
  <c r="CF22"/>
  <c r="CE22"/>
  <c r="CD22"/>
  <c r="CF17"/>
  <c r="CE17"/>
  <c r="CD17"/>
  <c r="CF18"/>
  <c r="CE18"/>
  <c r="CD18"/>
  <c r="CF9"/>
  <c r="CE9"/>
  <c r="CD9"/>
  <c r="CF12"/>
  <c r="CE12"/>
  <c r="CD12"/>
  <c r="CF11"/>
  <c r="CF14" s="1"/>
  <c r="CE11"/>
  <c r="CD11"/>
  <c r="CF25"/>
  <c r="CE25"/>
  <c r="CD25"/>
  <c r="CF16"/>
  <c r="CE16"/>
  <c r="CD16"/>
  <c r="CF19"/>
  <c r="CE19"/>
  <c r="CD19"/>
  <c r="CF46"/>
  <c r="CE46"/>
  <c r="CD46"/>
  <c r="CF24"/>
  <c r="CE24"/>
  <c r="CD24"/>
  <c r="CF23"/>
  <c r="CE23"/>
  <c r="CD23"/>
  <c r="CB53"/>
  <c r="CA53"/>
  <c r="BZ53"/>
  <c r="CB52"/>
  <c r="CA52"/>
  <c r="BZ52"/>
  <c r="CB51"/>
  <c r="CA51"/>
  <c r="BZ51"/>
  <c r="CB49"/>
  <c r="CA49"/>
  <c r="BZ49"/>
  <c r="CB45"/>
  <c r="CA45"/>
  <c r="BZ45"/>
  <c r="CB44"/>
  <c r="CA44"/>
  <c r="BZ44"/>
  <c r="CB43"/>
  <c r="CA43"/>
  <c r="BZ43"/>
  <c r="CB42"/>
  <c r="CA42"/>
  <c r="BZ42"/>
  <c r="CB26"/>
  <c r="CA26"/>
  <c r="BZ26"/>
  <c r="CB39"/>
  <c r="CA39"/>
  <c r="BZ39"/>
  <c r="CB38"/>
  <c r="CA38"/>
  <c r="BZ38"/>
  <c r="CB37"/>
  <c r="CA37"/>
  <c r="BZ37"/>
  <c r="CB36"/>
  <c r="CA36"/>
  <c r="BZ36"/>
  <c r="CB33"/>
  <c r="CA33"/>
  <c r="BZ33"/>
  <c r="CB32"/>
  <c r="CA32"/>
  <c r="BZ32"/>
  <c r="CB31"/>
  <c r="CA31"/>
  <c r="BZ31"/>
  <c r="CB30"/>
  <c r="CA30"/>
  <c r="BZ30"/>
  <c r="CB29"/>
  <c r="CA29"/>
  <c r="BZ29"/>
  <c r="CB50"/>
  <c r="CA50"/>
  <c r="BZ50"/>
  <c r="CB13"/>
  <c r="CA13"/>
  <c r="BZ13"/>
  <c r="CB22"/>
  <c r="CA22"/>
  <c r="BZ22"/>
  <c r="CB17"/>
  <c r="CA17"/>
  <c r="BZ17"/>
  <c r="CB18"/>
  <c r="CA18"/>
  <c r="BZ18"/>
  <c r="CB9"/>
  <c r="CA9"/>
  <c r="BZ9"/>
  <c r="CB12"/>
  <c r="CA12"/>
  <c r="BZ12"/>
  <c r="CB11"/>
  <c r="CB14" s="1"/>
  <c r="CA11"/>
  <c r="BZ11"/>
  <c r="CB25"/>
  <c r="CA25"/>
  <c r="BZ25"/>
  <c r="CB16"/>
  <c r="CA16"/>
  <c r="BZ16"/>
  <c r="CB19"/>
  <c r="CA19"/>
  <c r="BZ19"/>
  <c r="CB46"/>
  <c r="CA46"/>
  <c r="BZ46"/>
  <c r="CB24"/>
  <c r="CA24"/>
  <c r="BZ24"/>
  <c r="CB23"/>
  <c r="CA23"/>
  <c r="BZ23"/>
  <c r="CB7"/>
  <c r="CA7"/>
  <c r="BZ7"/>
  <c r="CF7"/>
  <c r="CE7"/>
  <c r="CD7"/>
  <c r="BJ53"/>
  <c r="BI53"/>
  <c r="BH53"/>
  <c r="BJ52"/>
  <c r="BI52"/>
  <c r="BH52"/>
  <c r="BJ51"/>
  <c r="BI51"/>
  <c r="BH51"/>
  <c r="BJ49"/>
  <c r="BI49"/>
  <c r="BH49"/>
  <c r="BJ45"/>
  <c r="BI45"/>
  <c r="BH45"/>
  <c r="BJ44"/>
  <c r="BI44"/>
  <c r="BH44"/>
  <c r="BJ43"/>
  <c r="BI43"/>
  <c r="BH43"/>
  <c r="BJ42"/>
  <c r="BI42"/>
  <c r="BH42"/>
  <c r="BJ26"/>
  <c r="BI26"/>
  <c r="BH26"/>
  <c r="BJ39"/>
  <c r="BI39"/>
  <c r="BH39"/>
  <c r="BJ38"/>
  <c r="BI38"/>
  <c r="BH38"/>
  <c r="BJ37"/>
  <c r="BI37"/>
  <c r="BH37"/>
  <c r="BJ36"/>
  <c r="BI36"/>
  <c r="BH36"/>
  <c r="BJ33"/>
  <c r="BI33"/>
  <c r="BH33"/>
  <c r="BJ32"/>
  <c r="BI32"/>
  <c r="BH32"/>
  <c r="BJ31"/>
  <c r="BI31"/>
  <c r="BH31"/>
  <c r="BJ30"/>
  <c r="BI30"/>
  <c r="BH30"/>
  <c r="BJ29"/>
  <c r="BI29"/>
  <c r="BH29"/>
  <c r="BJ50"/>
  <c r="BI50"/>
  <c r="BH50"/>
  <c r="BJ13"/>
  <c r="BI13"/>
  <c r="BH13"/>
  <c r="BJ22"/>
  <c r="BI22"/>
  <c r="BH22"/>
  <c r="BJ17"/>
  <c r="BI17"/>
  <c r="BH17"/>
  <c r="BJ18"/>
  <c r="BI18"/>
  <c r="BH18"/>
  <c r="BJ9"/>
  <c r="BI9"/>
  <c r="BH9"/>
  <c r="BJ12"/>
  <c r="BI12"/>
  <c r="BH12"/>
  <c r="BJ11"/>
  <c r="BI11"/>
  <c r="BH11"/>
  <c r="BH14" s="1"/>
  <c r="BJ25"/>
  <c r="BI25"/>
  <c r="BH25"/>
  <c r="BJ16"/>
  <c r="BI16"/>
  <c r="BH16"/>
  <c r="BJ19"/>
  <c r="BI19"/>
  <c r="BH19"/>
  <c r="BJ46"/>
  <c r="BI46"/>
  <c r="BH46"/>
  <c r="BJ24"/>
  <c r="BI24"/>
  <c r="BH24"/>
  <c r="BJ23"/>
  <c r="BI23"/>
  <c r="BH23"/>
  <c r="BF53"/>
  <c r="BE53"/>
  <c r="BD53"/>
  <c r="BF52"/>
  <c r="BE52"/>
  <c r="BD52"/>
  <c r="BF51"/>
  <c r="BE51"/>
  <c r="BD51"/>
  <c r="BF49"/>
  <c r="BE49"/>
  <c r="BD49"/>
  <c r="BF45"/>
  <c r="BE45"/>
  <c r="BD45"/>
  <c r="BF44"/>
  <c r="BE44"/>
  <c r="BD44"/>
  <c r="BF43"/>
  <c r="BE43"/>
  <c r="BD43"/>
  <c r="BF42"/>
  <c r="BE42"/>
  <c r="BD42"/>
  <c r="BF26"/>
  <c r="BE26"/>
  <c r="BD26"/>
  <c r="BF39"/>
  <c r="BE39"/>
  <c r="BD39"/>
  <c r="BF38"/>
  <c r="BE38"/>
  <c r="BD38"/>
  <c r="BF37"/>
  <c r="BE37"/>
  <c r="BD37"/>
  <c r="BF36"/>
  <c r="BE36"/>
  <c r="BD36"/>
  <c r="BF33"/>
  <c r="BE33"/>
  <c r="BD33"/>
  <c r="BF32"/>
  <c r="BE32"/>
  <c r="BD32"/>
  <c r="BF31"/>
  <c r="BE31"/>
  <c r="BD31"/>
  <c r="BF30"/>
  <c r="BE30"/>
  <c r="BD30"/>
  <c r="BF29"/>
  <c r="BE29"/>
  <c r="BD29"/>
  <c r="BF50"/>
  <c r="BE50"/>
  <c r="BD50"/>
  <c r="BF13"/>
  <c r="BE13"/>
  <c r="BD13"/>
  <c r="BF22"/>
  <c r="BE22"/>
  <c r="BD22"/>
  <c r="BF17"/>
  <c r="BE17"/>
  <c r="BD17"/>
  <c r="BF18"/>
  <c r="BE18"/>
  <c r="BD18"/>
  <c r="BF9"/>
  <c r="BE9"/>
  <c r="BD9"/>
  <c r="BF12"/>
  <c r="BE12"/>
  <c r="BD12"/>
  <c r="BF11"/>
  <c r="BE11"/>
  <c r="BD11"/>
  <c r="BD14" s="1"/>
  <c r="BF25"/>
  <c r="BE25"/>
  <c r="BD25"/>
  <c r="BF16"/>
  <c r="BE16"/>
  <c r="BD16"/>
  <c r="BF19"/>
  <c r="BE19"/>
  <c r="BD19"/>
  <c r="BF46"/>
  <c r="BE46"/>
  <c r="BD46"/>
  <c r="BF24"/>
  <c r="BE24"/>
  <c r="BD24"/>
  <c r="BF23"/>
  <c r="BE23"/>
  <c r="BD23"/>
  <c r="BJ7"/>
  <c r="BI7"/>
  <c r="BH7"/>
  <c r="BF7"/>
  <c r="BE7"/>
  <c r="BD7"/>
  <c r="AN53"/>
  <c r="AM53"/>
  <c r="AL53"/>
  <c r="AN52"/>
  <c r="AM52"/>
  <c r="AL52"/>
  <c r="AN51"/>
  <c r="AM51"/>
  <c r="AL51"/>
  <c r="AN49"/>
  <c r="AM49"/>
  <c r="AL49"/>
  <c r="AN45"/>
  <c r="AM45"/>
  <c r="AL45"/>
  <c r="AN44"/>
  <c r="AM44"/>
  <c r="AL44"/>
  <c r="AN43"/>
  <c r="AM43"/>
  <c r="AL43"/>
  <c r="AN42"/>
  <c r="AM42"/>
  <c r="AL42"/>
  <c r="AN26"/>
  <c r="AM26"/>
  <c r="AL26"/>
  <c r="AN39"/>
  <c r="AM39"/>
  <c r="AL39"/>
  <c r="AN38"/>
  <c r="AM38"/>
  <c r="AL38"/>
  <c r="AN37"/>
  <c r="AM37"/>
  <c r="AL37"/>
  <c r="AN36"/>
  <c r="AM36"/>
  <c r="AL36"/>
  <c r="AN33"/>
  <c r="AM33"/>
  <c r="AL33"/>
  <c r="AN32"/>
  <c r="AM32"/>
  <c r="AL32"/>
  <c r="AN31"/>
  <c r="AM31"/>
  <c r="AL31"/>
  <c r="AN30"/>
  <c r="AM30"/>
  <c r="AL30"/>
  <c r="AN29"/>
  <c r="AM29"/>
  <c r="AL29"/>
  <c r="AN50"/>
  <c r="AM50"/>
  <c r="AL50"/>
  <c r="AN13"/>
  <c r="AM13"/>
  <c r="AL13"/>
  <c r="AN22"/>
  <c r="AM22"/>
  <c r="AL22"/>
  <c r="AN17"/>
  <c r="AM17"/>
  <c r="AL17"/>
  <c r="AN18"/>
  <c r="AM18"/>
  <c r="AL18"/>
  <c r="AN9"/>
  <c r="AM9"/>
  <c r="AL9"/>
  <c r="AN12"/>
  <c r="AM12"/>
  <c r="AL12"/>
  <c r="AN11"/>
  <c r="AN14" s="1"/>
  <c r="AM11"/>
  <c r="AL11"/>
  <c r="AN25"/>
  <c r="AM25"/>
  <c r="AL25"/>
  <c r="AN16"/>
  <c r="AM16"/>
  <c r="AL16"/>
  <c r="AN19"/>
  <c r="AM19"/>
  <c r="AL19"/>
  <c r="AN46"/>
  <c r="AM46"/>
  <c r="AL46"/>
  <c r="AN24"/>
  <c r="AM24"/>
  <c r="AL24"/>
  <c r="AN23"/>
  <c r="AM23"/>
  <c r="AL23"/>
  <c r="AJ53"/>
  <c r="AI53"/>
  <c r="AH53"/>
  <c r="AJ52"/>
  <c r="AI52"/>
  <c r="AH52"/>
  <c r="AJ51"/>
  <c r="AI51"/>
  <c r="AH51"/>
  <c r="AJ49"/>
  <c r="AI49"/>
  <c r="AH49"/>
  <c r="AJ45"/>
  <c r="AI45"/>
  <c r="AH45"/>
  <c r="AJ44"/>
  <c r="AI44"/>
  <c r="AH44"/>
  <c r="AJ43"/>
  <c r="AI43"/>
  <c r="AH43"/>
  <c r="AJ42"/>
  <c r="AI42"/>
  <c r="AH42"/>
  <c r="AJ26"/>
  <c r="AI26"/>
  <c r="AH26"/>
  <c r="AJ39"/>
  <c r="AI39"/>
  <c r="AH39"/>
  <c r="AJ38"/>
  <c r="AI38"/>
  <c r="AH38"/>
  <c r="AJ37"/>
  <c r="AI37"/>
  <c r="AH37"/>
  <c r="AJ36"/>
  <c r="AI36"/>
  <c r="AH36"/>
  <c r="AJ33"/>
  <c r="AI33"/>
  <c r="AH33"/>
  <c r="AJ32"/>
  <c r="AI32"/>
  <c r="AH32"/>
  <c r="AJ31"/>
  <c r="AI31"/>
  <c r="AH31"/>
  <c r="AJ30"/>
  <c r="AI30"/>
  <c r="AH30"/>
  <c r="AJ29"/>
  <c r="AI29"/>
  <c r="AH29"/>
  <c r="AJ50"/>
  <c r="AI50"/>
  <c r="AH50"/>
  <c r="AJ13"/>
  <c r="AI13"/>
  <c r="AH13"/>
  <c r="AJ22"/>
  <c r="AI22"/>
  <c r="AH22"/>
  <c r="AJ17"/>
  <c r="AI17"/>
  <c r="AH17"/>
  <c r="AJ18"/>
  <c r="AI18"/>
  <c r="AH18"/>
  <c r="AJ9"/>
  <c r="AI9"/>
  <c r="AH9"/>
  <c r="AJ12"/>
  <c r="AI12"/>
  <c r="AH12"/>
  <c r="AJ11"/>
  <c r="AJ14" s="1"/>
  <c r="AI11"/>
  <c r="AH11"/>
  <c r="AJ25"/>
  <c r="AI25"/>
  <c r="AH25"/>
  <c r="AJ16"/>
  <c r="AI16"/>
  <c r="AH16"/>
  <c r="AJ19"/>
  <c r="AI19"/>
  <c r="AH19"/>
  <c r="AJ46"/>
  <c r="AI46"/>
  <c r="AH46"/>
  <c r="AJ24"/>
  <c r="AI24"/>
  <c r="AH24"/>
  <c r="AJ23"/>
  <c r="AI23"/>
  <c r="AH23"/>
  <c r="AN7"/>
  <c r="AM7"/>
  <c r="AL7"/>
  <c r="AJ7"/>
  <c r="AI7"/>
  <c r="AH7"/>
  <c r="R53"/>
  <c r="Q53"/>
  <c r="P53"/>
  <c r="R52"/>
  <c r="Q52"/>
  <c r="P52"/>
  <c r="R51"/>
  <c r="Q51"/>
  <c r="P51"/>
  <c r="R49"/>
  <c r="Q49"/>
  <c r="P49"/>
  <c r="R45"/>
  <c r="Q45"/>
  <c r="P45"/>
  <c r="R44"/>
  <c r="Q44"/>
  <c r="P44"/>
  <c r="R43"/>
  <c r="Q43"/>
  <c r="P43"/>
  <c r="R42"/>
  <c r="Q42"/>
  <c r="P42"/>
  <c r="R26"/>
  <c r="Q26"/>
  <c r="P26"/>
  <c r="R39"/>
  <c r="Q39"/>
  <c r="P39"/>
  <c r="R38"/>
  <c r="Q38"/>
  <c r="P38"/>
  <c r="R37"/>
  <c r="Q37"/>
  <c r="P37"/>
  <c r="R36"/>
  <c r="Q36"/>
  <c r="P36"/>
  <c r="R33"/>
  <c r="Q33"/>
  <c r="P33"/>
  <c r="R32"/>
  <c r="Q32"/>
  <c r="P32"/>
  <c r="R31"/>
  <c r="Q31"/>
  <c r="P31"/>
  <c r="R30"/>
  <c r="Q30"/>
  <c r="P30"/>
  <c r="R29"/>
  <c r="Q29"/>
  <c r="P29"/>
  <c r="R50"/>
  <c r="Q50"/>
  <c r="P50"/>
  <c r="R13"/>
  <c r="Q13"/>
  <c r="P13"/>
  <c r="R22"/>
  <c r="Q22"/>
  <c r="P22"/>
  <c r="R17"/>
  <c r="Q17"/>
  <c r="P17"/>
  <c r="R18"/>
  <c r="Q18"/>
  <c r="P18"/>
  <c r="R9"/>
  <c r="Q9"/>
  <c r="P9"/>
  <c r="R12"/>
  <c r="Q12"/>
  <c r="P12"/>
  <c r="R11"/>
  <c r="Q11"/>
  <c r="P11"/>
  <c r="P14" s="1"/>
  <c r="R25"/>
  <c r="Q25"/>
  <c r="P25"/>
  <c r="R16"/>
  <c r="Q16"/>
  <c r="P16"/>
  <c r="R19"/>
  <c r="Q19"/>
  <c r="P19"/>
  <c r="R46"/>
  <c r="Q46"/>
  <c r="P46"/>
  <c r="R24"/>
  <c r="Q24"/>
  <c r="P24"/>
  <c r="R23"/>
  <c r="Q23"/>
  <c r="P23"/>
  <c r="N53"/>
  <c r="M53"/>
  <c r="L53"/>
  <c r="N52"/>
  <c r="M52"/>
  <c r="L52"/>
  <c r="N51"/>
  <c r="M51"/>
  <c r="L51"/>
  <c r="N49"/>
  <c r="M49"/>
  <c r="L49"/>
  <c r="N45"/>
  <c r="M45"/>
  <c r="L45"/>
  <c r="N44"/>
  <c r="M44"/>
  <c r="L44"/>
  <c r="N43"/>
  <c r="M43"/>
  <c r="L43"/>
  <c r="N42"/>
  <c r="M42"/>
  <c r="L42"/>
  <c r="N26"/>
  <c r="M26"/>
  <c r="L26"/>
  <c r="N39"/>
  <c r="M39"/>
  <c r="L39"/>
  <c r="N38"/>
  <c r="M38"/>
  <c r="L38"/>
  <c r="N37"/>
  <c r="M37"/>
  <c r="L37"/>
  <c r="N36"/>
  <c r="M36"/>
  <c r="L36"/>
  <c r="N33"/>
  <c r="M33"/>
  <c r="L33"/>
  <c r="N32"/>
  <c r="M32"/>
  <c r="L32"/>
  <c r="N31"/>
  <c r="M31"/>
  <c r="L31"/>
  <c r="N30"/>
  <c r="M30"/>
  <c r="L30"/>
  <c r="N29"/>
  <c r="M29"/>
  <c r="L29"/>
  <c r="N50"/>
  <c r="M50"/>
  <c r="L50"/>
  <c r="N13"/>
  <c r="M13"/>
  <c r="L13"/>
  <c r="N22"/>
  <c r="M22"/>
  <c r="L22"/>
  <c r="N17"/>
  <c r="M17"/>
  <c r="L17"/>
  <c r="N18"/>
  <c r="M18"/>
  <c r="L18"/>
  <c r="N9"/>
  <c r="M9"/>
  <c r="L9"/>
  <c r="N12"/>
  <c r="M12"/>
  <c r="L12"/>
  <c r="N11"/>
  <c r="M11"/>
  <c r="L11"/>
  <c r="L14" s="1"/>
  <c r="N25"/>
  <c r="M25"/>
  <c r="L25"/>
  <c r="N16"/>
  <c r="M16"/>
  <c r="L16"/>
  <c r="N19"/>
  <c r="M19"/>
  <c r="L19"/>
  <c r="N46"/>
  <c r="M46"/>
  <c r="L46"/>
  <c r="N24"/>
  <c r="M24"/>
  <c r="L24"/>
  <c r="N23"/>
  <c r="M23"/>
  <c r="L23"/>
  <c r="T25"/>
  <c r="R7"/>
  <c r="Q7"/>
  <c r="P7"/>
  <c r="N7"/>
  <c r="M7"/>
  <c r="L7"/>
  <c r="Z38" i="11"/>
  <c r="Y38"/>
  <c r="X38"/>
  <c r="W38"/>
  <c r="V38"/>
  <c r="U38"/>
  <c r="T38"/>
  <c r="S38"/>
  <c r="R38"/>
  <c r="Q38"/>
  <c r="P38"/>
  <c r="O38"/>
  <c r="N38"/>
  <c r="M38"/>
  <c r="L38"/>
  <c r="K38"/>
  <c r="J38"/>
  <c r="I38"/>
  <c r="H38"/>
  <c r="G38"/>
  <c r="Z38" i="12"/>
  <c r="Y38"/>
  <c r="X38"/>
  <c r="W38"/>
  <c r="V38"/>
  <c r="U38"/>
  <c r="T38"/>
  <c r="S38"/>
  <c r="R38"/>
  <c r="Q38"/>
  <c r="P38"/>
  <c r="O38"/>
  <c r="N38"/>
  <c r="M38"/>
  <c r="L38"/>
  <c r="K38"/>
  <c r="J38"/>
  <c r="I38"/>
  <c r="H38"/>
  <c r="G38"/>
  <c r="M14" i="10" l="1"/>
  <c r="M34"/>
  <c r="M40"/>
  <c r="Q14"/>
  <c r="Q34"/>
  <c r="Q40"/>
  <c r="BE14"/>
  <c r="BE34"/>
  <c r="BE40"/>
  <c r="BI14"/>
  <c r="BI34"/>
  <c r="BI40"/>
  <c r="BD34"/>
  <c r="BH34"/>
  <c r="N14"/>
  <c r="N34"/>
  <c r="R14"/>
  <c r="R34"/>
  <c r="AH14"/>
  <c r="AH34"/>
  <c r="AL14"/>
  <c r="AL34"/>
  <c r="BF14"/>
  <c r="BF34"/>
  <c r="BJ14"/>
  <c r="BJ34"/>
  <c r="BZ14"/>
  <c r="BZ34"/>
  <c r="CD14"/>
  <c r="CD34"/>
  <c r="L34"/>
  <c r="P34"/>
  <c r="AJ34"/>
  <c r="AN34"/>
  <c r="CB34"/>
  <c r="CF34"/>
  <c r="AI14"/>
  <c r="AI34"/>
  <c r="AM14"/>
  <c r="AM34"/>
  <c r="CA14"/>
  <c r="CA34"/>
  <c r="CE14"/>
  <c r="CE34"/>
  <c r="L40"/>
  <c r="R47"/>
  <c r="AN40"/>
  <c r="BH40"/>
  <c r="CB40"/>
  <c r="CF40"/>
  <c r="M47"/>
  <c r="Q47"/>
  <c r="AI40"/>
  <c r="AM40"/>
  <c r="CA40"/>
  <c r="CE40"/>
  <c r="N47"/>
  <c r="P40"/>
  <c r="AJ40"/>
  <c r="BD40"/>
  <c r="N40"/>
  <c r="L47"/>
  <c r="R40"/>
  <c r="P47"/>
  <c r="AH40"/>
  <c r="AL40"/>
  <c r="BF40"/>
  <c r="BJ40"/>
  <c r="BZ40"/>
  <c r="CD40"/>
  <c r="AI54"/>
  <c r="AM54"/>
  <c r="CA54"/>
  <c r="CE54"/>
  <c r="BJ54"/>
  <c r="BZ54"/>
  <c r="CD54"/>
  <c r="M54"/>
  <c r="Q54"/>
  <c r="BE54"/>
  <c r="BI54"/>
  <c r="N54"/>
  <c r="R54"/>
  <c r="AH54"/>
  <c r="AL54"/>
  <c r="BF54"/>
  <c r="L54"/>
  <c r="P54"/>
  <c r="AJ54"/>
  <c r="AN54"/>
  <c r="BD54"/>
  <c r="BH54"/>
  <c r="CB54"/>
  <c r="CF54"/>
  <c r="AL47"/>
  <c r="AH47"/>
  <c r="BF47"/>
  <c r="BJ47"/>
  <c r="BZ47"/>
  <c r="CD47"/>
  <c r="BE47"/>
  <c r="AI47"/>
  <c r="AM47"/>
  <c r="CA47"/>
  <c r="CE47"/>
  <c r="BI47"/>
  <c r="AJ47"/>
  <c r="AN47"/>
  <c r="BD47"/>
  <c r="BH47"/>
  <c r="CB47"/>
  <c r="CF47"/>
  <c r="N27"/>
  <c r="R27"/>
  <c r="AH27"/>
  <c r="AL27"/>
  <c r="BF27"/>
  <c r="BJ27"/>
  <c r="BZ27"/>
  <c r="CD27"/>
  <c r="M27"/>
  <c r="Q27"/>
  <c r="BE27"/>
  <c r="BI27"/>
  <c r="L27"/>
  <c r="P27"/>
  <c r="AJ27"/>
  <c r="AN27"/>
  <c r="BD27"/>
  <c r="BH27"/>
  <c r="CB27"/>
  <c r="CF27"/>
  <c r="AI27"/>
  <c r="AM27"/>
  <c r="CA27"/>
  <c r="CE27"/>
  <c r="L20"/>
  <c r="P20"/>
  <c r="AJ20"/>
  <c r="AN20"/>
  <c r="BD20"/>
  <c r="BH20"/>
  <c r="CB20"/>
  <c r="CF20"/>
  <c r="AI20"/>
  <c r="AM20"/>
  <c r="N20"/>
  <c r="R20"/>
  <c r="AH20"/>
  <c r="AL20"/>
  <c r="BF20"/>
  <c r="BJ20"/>
  <c r="BZ20"/>
  <c r="CD20"/>
  <c r="CA20"/>
  <c r="CE20"/>
  <c r="M20"/>
  <c r="Q20"/>
  <c r="BE20"/>
  <c r="BI20"/>
  <c r="BG33"/>
  <c r="CC19"/>
  <c r="CC49"/>
  <c r="CG26"/>
  <c r="CC23"/>
  <c r="CC16"/>
  <c r="CC30"/>
  <c r="CC37"/>
  <c r="CG9"/>
  <c r="CG31"/>
  <c r="CG33"/>
  <c r="CG37"/>
  <c r="CG44"/>
  <c r="CG49"/>
  <c r="CG52"/>
  <c r="CC24"/>
  <c r="CC46"/>
  <c r="CC25"/>
  <c r="CC50"/>
  <c r="CC29"/>
  <c r="CC38"/>
  <c r="CC51"/>
  <c r="CG24"/>
  <c r="CG19"/>
  <c r="CG25"/>
  <c r="CG18"/>
  <c r="CG32"/>
  <c r="CG38"/>
  <c r="CG39"/>
  <c r="CG51"/>
  <c r="AK51"/>
  <c r="BG29"/>
  <c r="BK18"/>
  <c r="BK43"/>
  <c r="BG42"/>
  <c r="BG53"/>
  <c r="BK19"/>
  <c r="BK52"/>
  <c r="BG52"/>
  <c r="CC26"/>
  <c r="CC52"/>
  <c r="CG30"/>
  <c r="CG36"/>
  <c r="AK38"/>
  <c r="AO25"/>
  <c r="AO31"/>
  <c r="BG37"/>
  <c r="BG44"/>
  <c r="BG51"/>
  <c r="BK16"/>
  <c r="BK37"/>
  <c r="BK42"/>
  <c r="CG42"/>
  <c r="CC9"/>
  <c r="CC17"/>
  <c r="CC31"/>
  <c r="CC32"/>
  <c r="CC33"/>
  <c r="CG23"/>
  <c r="CG46"/>
  <c r="CG16"/>
  <c r="CG13"/>
  <c r="CG50"/>
  <c r="CC36"/>
  <c r="CC12"/>
  <c r="CC39"/>
  <c r="CC44"/>
  <c r="CC45"/>
  <c r="CC53"/>
  <c r="CG17"/>
  <c r="CG29"/>
  <c r="AO38"/>
  <c r="AO26"/>
  <c r="AO43"/>
  <c r="AO45"/>
  <c r="AO51"/>
  <c r="BG22"/>
  <c r="BG30"/>
  <c r="BG36"/>
  <c r="BG45"/>
  <c r="BG49"/>
  <c r="BK23"/>
  <c r="BK12"/>
  <c r="BK22"/>
  <c r="BK38"/>
  <c r="BK45"/>
  <c r="CC43"/>
  <c r="CG12"/>
  <c r="CG43"/>
  <c r="CG45"/>
  <c r="CG53"/>
  <c r="CC42"/>
  <c r="CC13"/>
  <c r="CC18"/>
  <c r="BG23"/>
  <c r="BG16"/>
  <c r="BG13"/>
  <c r="BG32"/>
  <c r="BK13"/>
  <c r="BK32"/>
  <c r="AK18"/>
  <c r="AO24"/>
  <c r="BG24"/>
  <c r="BG46"/>
  <c r="BG19"/>
  <c r="BG25"/>
  <c r="BG12"/>
  <c r="BG50"/>
  <c r="BG38"/>
  <c r="BG39"/>
  <c r="BG26"/>
  <c r="BK24"/>
  <c r="BK46"/>
  <c r="BK25"/>
  <c r="BK17"/>
  <c r="BK29"/>
  <c r="BK51"/>
  <c r="CC7"/>
  <c r="CG7"/>
  <c r="CC11"/>
  <c r="CG11"/>
  <c r="CC22"/>
  <c r="CG22"/>
  <c r="BG43"/>
  <c r="BG31"/>
  <c r="BK50"/>
  <c r="BK31"/>
  <c r="O7"/>
  <c r="AK11"/>
  <c r="AK17"/>
  <c r="AK39"/>
  <c r="AK26"/>
  <c r="AK42"/>
  <c r="AK52"/>
  <c r="AK53"/>
  <c r="AO11"/>
  <c r="AO12"/>
  <c r="AO29"/>
  <c r="AO30"/>
  <c r="AO39"/>
  <c r="AO44"/>
  <c r="AO52"/>
  <c r="AO53"/>
  <c r="BG17"/>
  <c r="BK30"/>
  <c r="BK33"/>
  <c r="BK39"/>
  <c r="BK26"/>
  <c r="BK44"/>
  <c r="BK49"/>
  <c r="BK53"/>
  <c r="BK36"/>
  <c r="BG18"/>
  <c r="BK7"/>
  <c r="AK12"/>
  <c r="AK37"/>
  <c r="AO19"/>
  <c r="AO16"/>
  <c r="AO37"/>
  <c r="AK23"/>
  <c r="AK24"/>
  <c r="AK46"/>
  <c r="AK16"/>
  <c r="AK25"/>
  <c r="AK9"/>
  <c r="AK13"/>
  <c r="AK50"/>
  <c r="AK29"/>
  <c r="AK31"/>
  <c r="AO46"/>
  <c r="AO9"/>
  <c r="AO13"/>
  <c r="AO50"/>
  <c r="BG7"/>
  <c r="BG11"/>
  <c r="BK11"/>
  <c r="BG9"/>
  <c r="BK9"/>
  <c r="AK19"/>
  <c r="AK22"/>
  <c r="AK36"/>
  <c r="AK49"/>
  <c r="AO22"/>
  <c r="AO36"/>
  <c r="AK30"/>
  <c r="AK32"/>
  <c r="AK33"/>
  <c r="AK43"/>
  <c r="AK45"/>
  <c r="AO18"/>
  <c r="AO17"/>
  <c r="AO32"/>
  <c r="AO33"/>
  <c r="AO49"/>
  <c r="AO42"/>
  <c r="AO23"/>
  <c r="AK44"/>
  <c r="AO7"/>
  <c r="AK7"/>
  <c r="S25"/>
  <c r="O25"/>
  <c r="BG14" l="1"/>
  <c r="AO34"/>
  <c r="CC14"/>
  <c r="CG34"/>
  <c r="AK14"/>
  <c r="CG14"/>
  <c r="BK14"/>
  <c r="AK34"/>
  <c r="AO14"/>
  <c r="BK34"/>
  <c r="BG34"/>
  <c r="CC34"/>
  <c r="AK54"/>
  <c r="BK54"/>
  <c r="BG40"/>
  <c r="CC40"/>
  <c r="AO40"/>
  <c r="CG40"/>
  <c r="BK40"/>
  <c r="AK40"/>
  <c r="AO54"/>
  <c r="CC54"/>
  <c r="BG54"/>
  <c r="CG54"/>
  <c r="CC47"/>
  <c r="BK47"/>
  <c r="AO47"/>
  <c r="CG47"/>
  <c r="AK47"/>
  <c r="BG47"/>
  <c r="AK27"/>
  <c r="CC27"/>
  <c r="BG27"/>
  <c r="AO27"/>
  <c r="CG27"/>
  <c r="BK27"/>
  <c r="AK20"/>
  <c r="AO20"/>
  <c r="BG20"/>
  <c r="BK20"/>
  <c r="CG20"/>
  <c r="CC20"/>
  <c r="CP25"/>
  <c r="CQ25"/>
  <c r="CP7"/>
  <c r="W7" l="1"/>
  <c r="F38" i="12"/>
  <c r="E38"/>
  <c r="C38"/>
  <c r="DA7" i="10"/>
  <c r="CZ7"/>
  <c r="CY7"/>
  <c r="CX7"/>
  <c r="DA53"/>
  <c r="CZ53"/>
  <c r="CY53"/>
  <c r="CX53"/>
  <c r="DA52"/>
  <c r="CZ52"/>
  <c r="CY52"/>
  <c r="CX52"/>
  <c r="DA51"/>
  <c r="CZ51"/>
  <c r="CY51"/>
  <c r="CX51"/>
  <c r="DA49"/>
  <c r="CZ49"/>
  <c r="CY49"/>
  <c r="CX49"/>
  <c r="DA45"/>
  <c r="CZ45"/>
  <c r="CY45"/>
  <c r="CX45"/>
  <c r="DA44"/>
  <c r="CZ44"/>
  <c r="CY44"/>
  <c r="CX44"/>
  <c r="DA43"/>
  <c r="CZ43"/>
  <c r="CY43"/>
  <c r="CX43"/>
  <c r="DA42"/>
  <c r="CZ42"/>
  <c r="CY42"/>
  <c r="CX42"/>
  <c r="DA26"/>
  <c r="CZ26"/>
  <c r="CY26"/>
  <c r="CX26"/>
  <c r="DA39"/>
  <c r="CZ39"/>
  <c r="CY39"/>
  <c r="CX39"/>
  <c r="DA38"/>
  <c r="CZ38"/>
  <c r="CY38"/>
  <c r="CX38"/>
  <c r="DA37"/>
  <c r="CZ37"/>
  <c r="CY37"/>
  <c r="CX37"/>
  <c r="DA36"/>
  <c r="CZ36"/>
  <c r="CY36"/>
  <c r="CX36"/>
  <c r="DA33"/>
  <c r="CZ33"/>
  <c r="CY33"/>
  <c r="CX33"/>
  <c r="DA32"/>
  <c r="CZ32"/>
  <c r="CY32"/>
  <c r="CX32"/>
  <c r="DA31"/>
  <c r="CZ31"/>
  <c r="CY31"/>
  <c r="CX31"/>
  <c r="DA30"/>
  <c r="CZ30"/>
  <c r="CY30"/>
  <c r="CX30"/>
  <c r="DA29"/>
  <c r="DA34" s="1"/>
  <c r="CZ29"/>
  <c r="CZ34" s="1"/>
  <c r="CY29"/>
  <c r="CY34" s="1"/>
  <c r="CX29"/>
  <c r="CX34" s="1"/>
  <c r="DA50"/>
  <c r="CZ50"/>
  <c r="CY50"/>
  <c r="CX50"/>
  <c r="DA13"/>
  <c r="CZ13"/>
  <c r="CY13"/>
  <c r="CX13"/>
  <c r="DA22"/>
  <c r="CZ22"/>
  <c r="CY22"/>
  <c r="CX22"/>
  <c r="DA17"/>
  <c r="CZ17"/>
  <c r="CY17"/>
  <c r="CX17"/>
  <c r="DA18"/>
  <c r="CZ18"/>
  <c r="CY18"/>
  <c r="CX18"/>
  <c r="DA9"/>
  <c r="CZ9"/>
  <c r="CY9"/>
  <c r="CX9"/>
  <c r="DA12"/>
  <c r="CZ12"/>
  <c r="CY12"/>
  <c r="CX12"/>
  <c r="DA11"/>
  <c r="CZ11"/>
  <c r="CY11"/>
  <c r="CY14" s="1"/>
  <c r="CX11"/>
  <c r="CX14" s="1"/>
  <c r="DA25"/>
  <c r="CZ25"/>
  <c r="CY25"/>
  <c r="CX25"/>
  <c r="DA16"/>
  <c r="CZ16"/>
  <c r="CY16"/>
  <c r="CX16"/>
  <c r="DA19"/>
  <c r="CZ19"/>
  <c r="CY19"/>
  <c r="CX19"/>
  <c r="DA46"/>
  <c r="CZ46"/>
  <c r="CY46"/>
  <c r="CX46"/>
  <c r="DA24"/>
  <c r="CZ24"/>
  <c r="CY24"/>
  <c r="CX24"/>
  <c r="DA23"/>
  <c r="CZ23"/>
  <c r="CY23"/>
  <c r="CX23"/>
  <c r="E38" i="11"/>
  <c r="F38"/>
  <c r="DA14" i="10" l="1"/>
  <c r="CZ14"/>
  <c r="CY40"/>
  <c r="DA40"/>
  <c r="CZ40"/>
  <c r="CX40"/>
  <c r="DA54"/>
  <c r="CY54"/>
  <c r="CZ54"/>
  <c r="CX54"/>
  <c r="CY47"/>
  <c r="DA47"/>
  <c r="CZ47"/>
  <c r="CX47"/>
  <c r="CY27"/>
  <c r="CX27"/>
  <c r="DA27"/>
  <c r="CZ27"/>
  <c r="CZ20"/>
  <c r="CY20"/>
  <c r="CX20"/>
  <c r="DA20"/>
  <c r="DB37"/>
  <c r="DB49"/>
  <c r="DB46"/>
  <c r="DB17"/>
  <c r="DB29"/>
  <c r="DB33"/>
  <c r="DB26"/>
  <c r="DB53"/>
  <c r="DB42"/>
  <c r="DB24"/>
  <c r="DB25"/>
  <c r="DB22"/>
  <c r="DB13"/>
  <c r="DB30"/>
  <c r="DB31"/>
  <c r="DB36"/>
  <c r="DB38"/>
  <c r="DB39"/>
  <c r="DB43"/>
  <c r="DB44"/>
  <c r="DB51"/>
  <c r="DB52"/>
  <c r="DB18"/>
  <c r="DB50"/>
  <c r="DB32"/>
  <c r="DB45"/>
  <c r="DB23"/>
  <c r="DB19"/>
  <c r="DB16"/>
  <c r="DB12"/>
  <c r="DB9"/>
  <c r="DB11"/>
  <c r="DB7"/>
  <c r="C38" i="11"/>
  <c r="DB14" i="10" l="1"/>
  <c r="DB34"/>
  <c r="DB40"/>
  <c r="DB54"/>
  <c r="DB47"/>
  <c r="DB27"/>
  <c r="DB20"/>
  <c r="CK53"/>
  <c r="CK52"/>
  <c r="CK51"/>
  <c r="CK49"/>
  <c r="CK45"/>
  <c r="CK44"/>
  <c r="CK43"/>
  <c r="CK42"/>
  <c r="CK26"/>
  <c r="CK39"/>
  <c r="CK38"/>
  <c r="CK37"/>
  <c r="CK36"/>
  <c r="CK33"/>
  <c r="CK32"/>
  <c r="CK31"/>
  <c r="CK30"/>
  <c r="CK29"/>
  <c r="CK50"/>
  <c r="CK13"/>
  <c r="CK22"/>
  <c r="CK17"/>
  <c r="CK18"/>
  <c r="CK9"/>
  <c r="CK12"/>
  <c r="CK11"/>
  <c r="CK25"/>
  <c r="CK16"/>
  <c r="CK19"/>
  <c r="CK46"/>
  <c r="CK24"/>
  <c r="CK23"/>
  <c r="CK7"/>
  <c r="BX53"/>
  <c r="BW53"/>
  <c r="BV53"/>
  <c r="BX52"/>
  <c r="BW52"/>
  <c r="BV52"/>
  <c r="BX51"/>
  <c r="BW51"/>
  <c r="BV51"/>
  <c r="BX49"/>
  <c r="BW49"/>
  <c r="BV49"/>
  <c r="BX45"/>
  <c r="BW45"/>
  <c r="BV45"/>
  <c r="BX44"/>
  <c r="BW44"/>
  <c r="BV44"/>
  <c r="BX43"/>
  <c r="BW43"/>
  <c r="BV43"/>
  <c r="BX42"/>
  <c r="BW42"/>
  <c r="BV42"/>
  <c r="BX26"/>
  <c r="BW26"/>
  <c r="BV26"/>
  <c r="BX39"/>
  <c r="BW39"/>
  <c r="BV39"/>
  <c r="BX38"/>
  <c r="BW38"/>
  <c r="BV38"/>
  <c r="BX37"/>
  <c r="BW37"/>
  <c r="BV37"/>
  <c r="BX36"/>
  <c r="BW36"/>
  <c r="BV36"/>
  <c r="BX33"/>
  <c r="BW33"/>
  <c r="BV33"/>
  <c r="BX32"/>
  <c r="BW32"/>
  <c r="BV32"/>
  <c r="BX31"/>
  <c r="BW31"/>
  <c r="BV31"/>
  <c r="BX30"/>
  <c r="BW30"/>
  <c r="BV30"/>
  <c r="BX29"/>
  <c r="BW29"/>
  <c r="BV29"/>
  <c r="BX50"/>
  <c r="BW50"/>
  <c r="BV50"/>
  <c r="BX13"/>
  <c r="BW13"/>
  <c r="BV13"/>
  <c r="BX22"/>
  <c r="BW22"/>
  <c r="BV22"/>
  <c r="BX17"/>
  <c r="BW17"/>
  <c r="BV17"/>
  <c r="BX18"/>
  <c r="BW18"/>
  <c r="BV18"/>
  <c r="BX9"/>
  <c r="BW9"/>
  <c r="BV9"/>
  <c r="BX12"/>
  <c r="BW12"/>
  <c r="BV12"/>
  <c r="BX11"/>
  <c r="BW11"/>
  <c r="BV11"/>
  <c r="BX25"/>
  <c r="BW25"/>
  <c r="BV25"/>
  <c r="BX16"/>
  <c r="BW16"/>
  <c r="BV16"/>
  <c r="BX19"/>
  <c r="BW19"/>
  <c r="BV19"/>
  <c r="BX46"/>
  <c r="BW46"/>
  <c r="BV46"/>
  <c r="BX24"/>
  <c r="BW24"/>
  <c r="BV24"/>
  <c r="BX23"/>
  <c r="BW23"/>
  <c r="BV23"/>
  <c r="BT53"/>
  <c r="BS53"/>
  <c r="BR53"/>
  <c r="BT52"/>
  <c r="BS52"/>
  <c r="BR52"/>
  <c r="BT51"/>
  <c r="BS51"/>
  <c r="BR51"/>
  <c r="BT49"/>
  <c r="BS49"/>
  <c r="BR49"/>
  <c r="BT45"/>
  <c r="BS45"/>
  <c r="BR45"/>
  <c r="BT44"/>
  <c r="BS44"/>
  <c r="BR44"/>
  <c r="BT43"/>
  <c r="BS43"/>
  <c r="BR43"/>
  <c r="BT42"/>
  <c r="BS42"/>
  <c r="BR42"/>
  <c r="BT26"/>
  <c r="BS26"/>
  <c r="BR26"/>
  <c r="BT39"/>
  <c r="BS39"/>
  <c r="BR39"/>
  <c r="BT38"/>
  <c r="BS38"/>
  <c r="BR38"/>
  <c r="BT37"/>
  <c r="BS37"/>
  <c r="BR37"/>
  <c r="BT36"/>
  <c r="BS36"/>
  <c r="BR36"/>
  <c r="BT33"/>
  <c r="BS33"/>
  <c r="BR33"/>
  <c r="BT32"/>
  <c r="BS32"/>
  <c r="BR32"/>
  <c r="BT31"/>
  <c r="BS31"/>
  <c r="BR31"/>
  <c r="BT30"/>
  <c r="BS30"/>
  <c r="BR30"/>
  <c r="BT29"/>
  <c r="BS29"/>
  <c r="BR29"/>
  <c r="BT50"/>
  <c r="BS50"/>
  <c r="BR50"/>
  <c r="BT13"/>
  <c r="BS13"/>
  <c r="BR13"/>
  <c r="BT22"/>
  <c r="BS22"/>
  <c r="BR22"/>
  <c r="BT17"/>
  <c r="BS17"/>
  <c r="BR17"/>
  <c r="BT18"/>
  <c r="BS18"/>
  <c r="BR18"/>
  <c r="BT9"/>
  <c r="BS9"/>
  <c r="BR9"/>
  <c r="BT12"/>
  <c r="BS12"/>
  <c r="BR12"/>
  <c r="BT11"/>
  <c r="BS11"/>
  <c r="BR11"/>
  <c r="BT25"/>
  <c r="BS25"/>
  <c r="BR25"/>
  <c r="BT16"/>
  <c r="BS16"/>
  <c r="BR16"/>
  <c r="BT19"/>
  <c r="BS19"/>
  <c r="BR19"/>
  <c r="BT46"/>
  <c r="BS46"/>
  <c r="BR46"/>
  <c r="BT24"/>
  <c r="BS24"/>
  <c r="BR24"/>
  <c r="BT23"/>
  <c r="BS23"/>
  <c r="BR23"/>
  <c r="BX7"/>
  <c r="BW7"/>
  <c r="BV7"/>
  <c r="BT7"/>
  <c r="BS7"/>
  <c r="BR7"/>
  <c r="CI53"/>
  <c r="CH53"/>
  <c r="CI52"/>
  <c r="CH52"/>
  <c r="CI51"/>
  <c r="CH51"/>
  <c r="CI49"/>
  <c r="CH49"/>
  <c r="CI45"/>
  <c r="CH45"/>
  <c r="CI44"/>
  <c r="CH44"/>
  <c r="CI43"/>
  <c r="CH43"/>
  <c r="CI42"/>
  <c r="CH42"/>
  <c r="CI26"/>
  <c r="CH26"/>
  <c r="CI39"/>
  <c r="CH39"/>
  <c r="CI38"/>
  <c r="CH38"/>
  <c r="CI37"/>
  <c r="CH37"/>
  <c r="CI36"/>
  <c r="CH36"/>
  <c r="CI33"/>
  <c r="CH33"/>
  <c r="CI32"/>
  <c r="CH32"/>
  <c r="CI31"/>
  <c r="CH31"/>
  <c r="CI30"/>
  <c r="CH30"/>
  <c r="CI29"/>
  <c r="CH29"/>
  <c r="CI50"/>
  <c r="CH50"/>
  <c r="CI13"/>
  <c r="CH13"/>
  <c r="CI22"/>
  <c r="CH22"/>
  <c r="CI17"/>
  <c r="CH17"/>
  <c r="CI18"/>
  <c r="CH18"/>
  <c r="CI9"/>
  <c r="CH9"/>
  <c r="CI12"/>
  <c r="CH12"/>
  <c r="CI11"/>
  <c r="CH11"/>
  <c r="CI25"/>
  <c r="CH25"/>
  <c r="CI16"/>
  <c r="CH16"/>
  <c r="CI19"/>
  <c r="CH19"/>
  <c r="CI46"/>
  <c r="CH46"/>
  <c r="CI24"/>
  <c r="CH24"/>
  <c r="CI23"/>
  <c r="CH23"/>
  <c r="CI7"/>
  <c r="CH7"/>
  <c r="BO53"/>
  <c r="BO52"/>
  <c r="BO51"/>
  <c r="BO49"/>
  <c r="BO45"/>
  <c r="BO44"/>
  <c r="BO43"/>
  <c r="BO42"/>
  <c r="BO26"/>
  <c r="BO39"/>
  <c r="BO38"/>
  <c r="BO37"/>
  <c r="BO36"/>
  <c r="BO33"/>
  <c r="BO32"/>
  <c r="BO31"/>
  <c r="BO30"/>
  <c r="BO29"/>
  <c r="BO50"/>
  <c r="BO13"/>
  <c r="BO22"/>
  <c r="BO17"/>
  <c r="BO18"/>
  <c r="BO9"/>
  <c r="BO12"/>
  <c r="BO11"/>
  <c r="BO25"/>
  <c r="BO16"/>
  <c r="BO19"/>
  <c r="BO46"/>
  <c r="BO24"/>
  <c r="BO23"/>
  <c r="BO7"/>
  <c r="BB53"/>
  <c r="BA53"/>
  <c r="AZ53"/>
  <c r="BB52"/>
  <c r="BA52"/>
  <c r="AZ52"/>
  <c r="BB51"/>
  <c r="BA51"/>
  <c r="AZ51"/>
  <c r="BB49"/>
  <c r="BA49"/>
  <c r="AZ49"/>
  <c r="BB45"/>
  <c r="BA45"/>
  <c r="AZ45"/>
  <c r="BB44"/>
  <c r="BA44"/>
  <c r="AZ44"/>
  <c r="BB43"/>
  <c r="BA43"/>
  <c r="AZ43"/>
  <c r="BB42"/>
  <c r="BA42"/>
  <c r="AZ42"/>
  <c r="BB26"/>
  <c r="BA26"/>
  <c r="AZ26"/>
  <c r="BB39"/>
  <c r="BA39"/>
  <c r="AZ39"/>
  <c r="BB38"/>
  <c r="BA38"/>
  <c r="AZ38"/>
  <c r="BB37"/>
  <c r="BA37"/>
  <c r="AZ37"/>
  <c r="BB36"/>
  <c r="BA36"/>
  <c r="AZ36"/>
  <c r="BB33"/>
  <c r="BA33"/>
  <c r="AZ33"/>
  <c r="BB32"/>
  <c r="BA32"/>
  <c r="AZ32"/>
  <c r="BB31"/>
  <c r="BA31"/>
  <c r="AZ31"/>
  <c r="BB30"/>
  <c r="BA30"/>
  <c r="AZ30"/>
  <c r="BB29"/>
  <c r="BA29"/>
  <c r="AZ29"/>
  <c r="BB50"/>
  <c r="BA50"/>
  <c r="AZ50"/>
  <c r="BB13"/>
  <c r="BA13"/>
  <c r="AZ13"/>
  <c r="BB22"/>
  <c r="BA22"/>
  <c r="AZ22"/>
  <c r="BB17"/>
  <c r="BA17"/>
  <c r="AZ17"/>
  <c r="BB18"/>
  <c r="BA18"/>
  <c r="AZ18"/>
  <c r="BB9"/>
  <c r="BA9"/>
  <c r="AZ9"/>
  <c r="BB12"/>
  <c r="BA12"/>
  <c r="AZ12"/>
  <c r="BB11"/>
  <c r="BA11"/>
  <c r="AZ11"/>
  <c r="BB25"/>
  <c r="BA25"/>
  <c r="AZ25"/>
  <c r="BB16"/>
  <c r="BA16"/>
  <c r="AZ16"/>
  <c r="BB19"/>
  <c r="BA19"/>
  <c r="AZ19"/>
  <c r="BB46"/>
  <c r="BA46"/>
  <c r="AZ46"/>
  <c r="BB24"/>
  <c r="BA24"/>
  <c r="AZ24"/>
  <c r="BB23"/>
  <c r="BA23"/>
  <c r="AZ23"/>
  <c r="BB7"/>
  <c r="BA7"/>
  <c r="AZ7"/>
  <c r="AX53"/>
  <c r="AW53"/>
  <c r="AV53"/>
  <c r="AX52"/>
  <c r="AW52"/>
  <c r="AV52"/>
  <c r="AX51"/>
  <c r="AW51"/>
  <c r="AV51"/>
  <c r="AX49"/>
  <c r="AW49"/>
  <c r="AV49"/>
  <c r="AX45"/>
  <c r="AW45"/>
  <c r="AV45"/>
  <c r="AX44"/>
  <c r="AW44"/>
  <c r="AV44"/>
  <c r="AX43"/>
  <c r="AW43"/>
  <c r="AV43"/>
  <c r="AX42"/>
  <c r="AW42"/>
  <c r="AV42"/>
  <c r="AX26"/>
  <c r="AW26"/>
  <c r="AV26"/>
  <c r="AX39"/>
  <c r="AW39"/>
  <c r="AV39"/>
  <c r="AX38"/>
  <c r="AW38"/>
  <c r="AV38"/>
  <c r="AX37"/>
  <c r="AW37"/>
  <c r="AV37"/>
  <c r="AX36"/>
  <c r="AW36"/>
  <c r="AV36"/>
  <c r="AX33"/>
  <c r="AW33"/>
  <c r="AV33"/>
  <c r="AX32"/>
  <c r="AW32"/>
  <c r="AV32"/>
  <c r="AX31"/>
  <c r="AW31"/>
  <c r="AV31"/>
  <c r="AX30"/>
  <c r="AW30"/>
  <c r="AV30"/>
  <c r="AX29"/>
  <c r="AW29"/>
  <c r="AV29"/>
  <c r="AX50"/>
  <c r="AW50"/>
  <c r="AV50"/>
  <c r="AX13"/>
  <c r="AW13"/>
  <c r="AV13"/>
  <c r="AX22"/>
  <c r="AW22"/>
  <c r="AV22"/>
  <c r="AX17"/>
  <c r="AW17"/>
  <c r="AV17"/>
  <c r="AX18"/>
  <c r="AW18"/>
  <c r="AV18"/>
  <c r="AX9"/>
  <c r="AW9"/>
  <c r="AV9"/>
  <c r="AX12"/>
  <c r="AW12"/>
  <c r="AV12"/>
  <c r="AX11"/>
  <c r="AW11"/>
  <c r="AV11"/>
  <c r="AX25"/>
  <c r="AW25"/>
  <c r="AV25"/>
  <c r="AX16"/>
  <c r="AW16"/>
  <c r="AV16"/>
  <c r="AX19"/>
  <c r="AW19"/>
  <c r="AV19"/>
  <c r="AX46"/>
  <c r="AW46"/>
  <c r="AV46"/>
  <c r="AX24"/>
  <c r="AW24"/>
  <c r="AV24"/>
  <c r="AX23"/>
  <c r="AW23"/>
  <c r="AV23"/>
  <c r="AX7"/>
  <c r="AW7"/>
  <c r="AV7"/>
  <c r="BM53"/>
  <c r="BL53"/>
  <c r="BM52"/>
  <c r="BL52"/>
  <c r="BM51"/>
  <c r="BL51"/>
  <c r="BM49"/>
  <c r="BL49"/>
  <c r="BM45"/>
  <c r="BL45"/>
  <c r="BM44"/>
  <c r="BL44"/>
  <c r="BM43"/>
  <c r="BL43"/>
  <c r="BM42"/>
  <c r="BL42"/>
  <c r="BM26"/>
  <c r="BL26"/>
  <c r="BM39"/>
  <c r="BL39"/>
  <c r="BM38"/>
  <c r="BL38"/>
  <c r="BM37"/>
  <c r="BL37"/>
  <c r="BM36"/>
  <c r="BL36"/>
  <c r="BM33"/>
  <c r="BL33"/>
  <c r="BM32"/>
  <c r="BL32"/>
  <c r="BM31"/>
  <c r="BL31"/>
  <c r="BM30"/>
  <c r="BL30"/>
  <c r="BM29"/>
  <c r="BL29"/>
  <c r="BM50"/>
  <c r="BL50"/>
  <c r="BM13"/>
  <c r="BL13"/>
  <c r="BM22"/>
  <c r="BL22"/>
  <c r="BM17"/>
  <c r="BL17"/>
  <c r="BM18"/>
  <c r="BL18"/>
  <c r="BM9"/>
  <c r="BL9"/>
  <c r="BM12"/>
  <c r="BL12"/>
  <c r="BM11"/>
  <c r="BL11"/>
  <c r="BM25"/>
  <c r="BL25"/>
  <c r="BM16"/>
  <c r="BL16"/>
  <c r="BM19"/>
  <c r="BL19"/>
  <c r="BM46"/>
  <c r="BL46"/>
  <c r="BM24"/>
  <c r="BL24"/>
  <c r="BM23"/>
  <c r="BL23"/>
  <c r="BM7"/>
  <c r="BL7"/>
  <c r="AQ7"/>
  <c r="AS53"/>
  <c r="AS52"/>
  <c r="AS51"/>
  <c r="AS49"/>
  <c r="AS45"/>
  <c r="AS44"/>
  <c r="AS43"/>
  <c r="AS42"/>
  <c r="AS26"/>
  <c r="AS39"/>
  <c r="AS38"/>
  <c r="AS36"/>
  <c r="AS33"/>
  <c r="AS32"/>
  <c r="AS31"/>
  <c r="AS30"/>
  <c r="AS29"/>
  <c r="AS50"/>
  <c r="AS13"/>
  <c r="AS22"/>
  <c r="AS17"/>
  <c r="AS18"/>
  <c r="AS9"/>
  <c r="AS12"/>
  <c r="AS11"/>
  <c r="AS25"/>
  <c r="AS16"/>
  <c r="AS19"/>
  <c r="AS46"/>
  <c r="AS24"/>
  <c r="AS23"/>
  <c r="AS7"/>
  <c r="AF53"/>
  <c r="AE53"/>
  <c r="AD53"/>
  <c r="AF52"/>
  <c r="AE52"/>
  <c r="AD52"/>
  <c r="AF51"/>
  <c r="AE51"/>
  <c r="AD51"/>
  <c r="AF49"/>
  <c r="AE49"/>
  <c r="AD49"/>
  <c r="AF45"/>
  <c r="AE45"/>
  <c r="AD45"/>
  <c r="AF44"/>
  <c r="AE44"/>
  <c r="AD44"/>
  <c r="AF43"/>
  <c r="AE43"/>
  <c r="AD43"/>
  <c r="AF42"/>
  <c r="AE42"/>
  <c r="AD42"/>
  <c r="AF26"/>
  <c r="AE26"/>
  <c r="AD26"/>
  <c r="AF39"/>
  <c r="AE39"/>
  <c r="AD39"/>
  <c r="AF38"/>
  <c r="AE38"/>
  <c r="AD38"/>
  <c r="AF37"/>
  <c r="AE37"/>
  <c r="AD37"/>
  <c r="AF36"/>
  <c r="AE36"/>
  <c r="AD36"/>
  <c r="AF33"/>
  <c r="AE33"/>
  <c r="AD33"/>
  <c r="AF32"/>
  <c r="AE32"/>
  <c r="AD32"/>
  <c r="AF31"/>
  <c r="AE31"/>
  <c r="AD31"/>
  <c r="AF30"/>
  <c r="AE30"/>
  <c r="AD30"/>
  <c r="AF29"/>
  <c r="AE29"/>
  <c r="AD29"/>
  <c r="AF50"/>
  <c r="AE50"/>
  <c r="AD50"/>
  <c r="AF13"/>
  <c r="AE13"/>
  <c r="AD13"/>
  <c r="AF22"/>
  <c r="AE22"/>
  <c r="AD22"/>
  <c r="AF17"/>
  <c r="AE17"/>
  <c r="AD17"/>
  <c r="AF18"/>
  <c r="AE18"/>
  <c r="AD18"/>
  <c r="AF9"/>
  <c r="AE9"/>
  <c r="AD9"/>
  <c r="AF12"/>
  <c r="AE12"/>
  <c r="AD12"/>
  <c r="AF11"/>
  <c r="AE11"/>
  <c r="AD11"/>
  <c r="AF25"/>
  <c r="AE25"/>
  <c r="AD25"/>
  <c r="AF16"/>
  <c r="AE16"/>
  <c r="AD16"/>
  <c r="AF19"/>
  <c r="AE19"/>
  <c r="AD19"/>
  <c r="AF46"/>
  <c r="AE46"/>
  <c r="AD46"/>
  <c r="AF24"/>
  <c r="AE24"/>
  <c r="AD24"/>
  <c r="AF23"/>
  <c r="AE23"/>
  <c r="AD23"/>
  <c r="AB53"/>
  <c r="AA53"/>
  <c r="Z53"/>
  <c r="AB52"/>
  <c r="AA52"/>
  <c r="Z52"/>
  <c r="AB51"/>
  <c r="AA51"/>
  <c r="Z51"/>
  <c r="AB49"/>
  <c r="AA49"/>
  <c r="Z49"/>
  <c r="AB45"/>
  <c r="AA45"/>
  <c r="Z45"/>
  <c r="AB44"/>
  <c r="AA44"/>
  <c r="Z44"/>
  <c r="AB43"/>
  <c r="AA43"/>
  <c r="Z43"/>
  <c r="AB42"/>
  <c r="AA42"/>
  <c r="Z42"/>
  <c r="AB26"/>
  <c r="AA26"/>
  <c r="Z26"/>
  <c r="AB39"/>
  <c r="AA39"/>
  <c r="Z39"/>
  <c r="AB38"/>
  <c r="AA38"/>
  <c r="Z38"/>
  <c r="AB37"/>
  <c r="AA37"/>
  <c r="Z37"/>
  <c r="AB36"/>
  <c r="AA36"/>
  <c r="Z36"/>
  <c r="AB33"/>
  <c r="AA33"/>
  <c r="Z33"/>
  <c r="AB32"/>
  <c r="AA32"/>
  <c r="Z32"/>
  <c r="AB31"/>
  <c r="AA31"/>
  <c r="Z31"/>
  <c r="AB30"/>
  <c r="AA30"/>
  <c r="Z30"/>
  <c r="AB29"/>
  <c r="AA29"/>
  <c r="Z29"/>
  <c r="AB50"/>
  <c r="AA50"/>
  <c r="Z50"/>
  <c r="AB13"/>
  <c r="AA13"/>
  <c r="Z13"/>
  <c r="AB22"/>
  <c r="AA22"/>
  <c r="Z22"/>
  <c r="AB17"/>
  <c r="AA17"/>
  <c r="Z17"/>
  <c r="AB18"/>
  <c r="AA18"/>
  <c r="Z18"/>
  <c r="AB9"/>
  <c r="AA9"/>
  <c r="Z9"/>
  <c r="AB12"/>
  <c r="AA12"/>
  <c r="Z12"/>
  <c r="AB11"/>
  <c r="AA11"/>
  <c r="Z11"/>
  <c r="AB25"/>
  <c r="AA25"/>
  <c r="Z25"/>
  <c r="AB16"/>
  <c r="AA16"/>
  <c r="Z16"/>
  <c r="AB19"/>
  <c r="AA19"/>
  <c r="Z19"/>
  <c r="AB46"/>
  <c r="AA46"/>
  <c r="Z46"/>
  <c r="AB24"/>
  <c r="AA24"/>
  <c r="Z24"/>
  <c r="AB23"/>
  <c r="AA23"/>
  <c r="Z23"/>
  <c r="AF7"/>
  <c r="AE7"/>
  <c r="AD7"/>
  <c r="AB7"/>
  <c r="AA7"/>
  <c r="Z7"/>
  <c r="AQ53"/>
  <c r="AP53"/>
  <c r="AQ52"/>
  <c r="AP52"/>
  <c r="AQ51"/>
  <c r="AP51"/>
  <c r="AQ49"/>
  <c r="AP49"/>
  <c r="AQ45"/>
  <c r="AP45"/>
  <c r="AQ44"/>
  <c r="AP44"/>
  <c r="AQ43"/>
  <c r="AP43"/>
  <c r="AQ42"/>
  <c r="AP42"/>
  <c r="AQ26"/>
  <c r="AP26"/>
  <c r="AQ39"/>
  <c r="AP39"/>
  <c r="AQ38"/>
  <c r="AP38"/>
  <c r="AQ37"/>
  <c r="AP37"/>
  <c r="AQ36"/>
  <c r="AP36"/>
  <c r="AQ33"/>
  <c r="AP33"/>
  <c r="AQ32"/>
  <c r="AP32"/>
  <c r="AQ31"/>
  <c r="AP31"/>
  <c r="AQ30"/>
  <c r="AP30"/>
  <c r="AQ29"/>
  <c r="AP29"/>
  <c r="AQ50"/>
  <c r="AP50"/>
  <c r="AQ13"/>
  <c r="AP13"/>
  <c r="AQ22"/>
  <c r="AP22"/>
  <c r="AQ17"/>
  <c r="AP17"/>
  <c r="AQ18"/>
  <c r="AP18"/>
  <c r="AQ9"/>
  <c r="AP9"/>
  <c r="AQ12"/>
  <c r="AP12"/>
  <c r="AQ11"/>
  <c r="AP11"/>
  <c r="AQ25"/>
  <c r="AP25"/>
  <c r="AQ16"/>
  <c r="AP16"/>
  <c r="AQ19"/>
  <c r="AP19"/>
  <c r="AQ46"/>
  <c r="AP46"/>
  <c r="AQ24"/>
  <c r="AP24"/>
  <c r="AQ23"/>
  <c r="AP23"/>
  <c r="AP7"/>
  <c r="J53"/>
  <c r="J52"/>
  <c r="J51"/>
  <c r="J49"/>
  <c r="J45"/>
  <c r="J44"/>
  <c r="J43"/>
  <c r="J42"/>
  <c r="J26"/>
  <c r="J39"/>
  <c r="J38"/>
  <c r="J37"/>
  <c r="J36"/>
  <c r="J33"/>
  <c r="J32"/>
  <c r="J31"/>
  <c r="J30"/>
  <c r="J29"/>
  <c r="J50"/>
  <c r="J13"/>
  <c r="J22"/>
  <c r="J17"/>
  <c r="J18"/>
  <c r="J9"/>
  <c r="J12"/>
  <c r="J11"/>
  <c r="J25"/>
  <c r="J16"/>
  <c r="J19"/>
  <c r="J46"/>
  <c r="J24"/>
  <c r="J23"/>
  <c r="J7"/>
  <c r="F53"/>
  <c r="F52"/>
  <c r="F51"/>
  <c r="F49"/>
  <c r="F45"/>
  <c r="F44"/>
  <c r="F43"/>
  <c r="F42"/>
  <c r="F26"/>
  <c r="F38"/>
  <c r="F37"/>
  <c r="F36"/>
  <c r="F33"/>
  <c r="F32"/>
  <c r="F31"/>
  <c r="F30"/>
  <c r="F29"/>
  <c r="F50"/>
  <c r="F13"/>
  <c r="F22"/>
  <c r="F17"/>
  <c r="F18"/>
  <c r="F9"/>
  <c r="F12"/>
  <c r="F11"/>
  <c r="F25"/>
  <c r="F16"/>
  <c r="F19"/>
  <c r="F46"/>
  <c r="F24"/>
  <c r="F23"/>
  <c r="F7"/>
  <c r="H53"/>
  <c r="H52"/>
  <c r="H51"/>
  <c r="H49"/>
  <c r="H45"/>
  <c r="H44"/>
  <c r="H43"/>
  <c r="H42"/>
  <c r="H26"/>
  <c r="H39"/>
  <c r="H38"/>
  <c r="H37"/>
  <c r="H36"/>
  <c r="H33"/>
  <c r="H32"/>
  <c r="H31"/>
  <c r="H30"/>
  <c r="H29"/>
  <c r="H50"/>
  <c r="H13"/>
  <c r="H22"/>
  <c r="H17"/>
  <c r="H18"/>
  <c r="H9"/>
  <c r="H12"/>
  <c r="H11"/>
  <c r="H25"/>
  <c r="H16"/>
  <c r="H19"/>
  <c r="H46"/>
  <c r="H24"/>
  <c r="H23"/>
  <c r="D53"/>
  <c r="D52"/>
  <c r="D51"/>
  <c r="D49"/>
  <c r="D45"/>
  <c r="D44"/>
  <c r="D43"/>
  <c r="D42"/>
  <c r="D26"/>
  <c r="D38"/>
  <c r="D37"/>
  <c r="D36"/>
  <c r="D33"/>
  <c r="D32"/>
  <c r="D31"/>
  <c r="D30"/>
  <c r="D29"/>
  <c r="D50"/>
  <c r="D13"/>
  <c r="D22"/>
  <c r="D17"/>
  <c r="D18"/>
  <c r="D9"/>
  <c r="D12"/>
  <c r="D11"/>
  <c r="D25"/>
  <c r="D16"/>
  <c r="D19"/>
  <c r="D46"/>
  <c r="D24"/>
  <c r="D23"/>
  <c r="H7"/>
  <c r="D7"/>
  <c r="E7"/>
  <c r="I53"/>
  <c r="I52"/>
  <c r="I51"/>
  <c r="I49"/>
  <c r="I45"/>
  <c r="I44"/>
  <c r="I43"/>
  <c r="I42"/>
  <c r="I26"/>
  <c r="I39"/>
  <c r="I38"/>
  <c r="I37"/>
  <c r="I36"/>
  <c r="I33"/>
  <c r="I32"/>
  <c r="I31"/>
  <c r="I30"/>
  <c r="I29"/>
  <c r="I50"/>
  <c r="I13"/>
  <c r="I22"/>
  <c r="I17"/>
  <c r="I18"/>
  <c r="I9"/>
  <c r="I12"/>
  <c r="I11"/>
  <c r="I25"/>
  <c r="I16"/>
  <c r="I19"/>
  <c r="I46"/>
  <c r="I24"/>
  <c r="I23"/>
  <c r="E53"/>
  <c r="E52"/>
  <c r="E51"/>
  <c r="E49"/>
  <c r="E45"/>
  <c r="E44"/>
  <c r="E43"/>
  <c r="E42"/>
  <c r="E26"/>
  <c r="E38"/>
  <c r="E37"/>
  <c r="E36"/>
  <c r="E33"/>
  <c r="E32"/>
  <c r="E31"/>
  <c r="E30"/>
  <c r="E29"/>
  <c r="E50"/>
  <c r="E13"/>
  <c r="E22"/>
  <c r="E17"/>
  <c r="E18"/>
  <c r="E9"/>
  <c r="E12"/>
  <c r="E11"/>
  <c r="E25"/>
  <c r="E16"/>
  <c r="E19"/>
  <c r="E46"/>
  <c r="E24"/>
  <c r="E23"/>
  <c r="I7"/>
  <c r="AA14" l="1"/>
  <c r="AE14"/>
  <c r="BL14"/>
  <c r="BL34"/>
  <c r="AZ14"/>
  <c r="AQ14"/>
  <c r="AQ34"/>
  <c r="AQ40"/>
  <c r="E20"/>
  <c r="D14"/>
  <c r="F14"/>
  <c r="AA34"/>
  <c r="AE34"/>
  <c r="AS14"/>
  <c r="D34"/>
  <c r="J14"/>
  <c r="AS34"/>
  <c r="BL40"/>
  <c r="AZ34"/>
  <c r="AP14"/>
  <c r="AP34"/>
  <c r="Z14"/>
  <c r="AD14"/>
  <c r="AX14"/>
  <c r="BT14"/>
  <c r="BX14"/>
  <c r="J34"/>
  <c r="E27"/>
  <c r="E54"/>
  <c r="I47"/>
  <c r="H34"/>
  <c r="E14"/>
  <c r="E34"/>
  <c r="D20"/>
  <c r="F20"/>
  <c r="I14"/>
  <c r="I34"/>
  <c r="D27"/>
  <c r="D40"/>
  <c r="D47"/>
  <c r="D54"/>
  <c r="F27"/>
  <c r="F40"/>
  <c r="F47"/>
  <c r="F54"/>
  <c r="AB14"/>
  <c r="AB34"/>
  <c r="AB40"/>
  <c r="AF14"/>
  <c r="AF34"/>
  <c r="AF40"/>
  <c r="BM14"/>
  <c r="BM34"/>
  <c r="BM40"/>
  <c r="AV14"/>
  <c r="AV34"/>
  <c r="AV40"/>
  <c r="BA14"/>
  <c r="BA34"/>
  <c r="BA40"/>
  <c r="BO14"/>
  <c r="BO34"/>
  <c r="BO40"/>
  <c r="CH14"/>
  <c r="CH34"/>
  <c r="CH40"/>
  <c r="BR14"/>
  <c r="BR34"/>
  <c r="BR40"/>
  <c r="BV14"/>
  <c r="BV34"/>
  <c r="BV40"/>
  <c r="F34"/>
  <c r="E40"/>
  <c r="E47"/>
  <c r="H14"/>
  <c r="Z34"/>
  <c r="AD34"/>
  <c r="AX34"/>
  <c r="BT34"/>
  <c r="BX34"/>
  <c r="AW14"/>
  <c r="AW34"/>
  <c r="BB14"/>
  <c r="BB34"/>
  <c r="CI14"/>
  <c r="CI34"/>
  <c r="BS14"/>
  <c r="BS34"/>
  <c r="BW14"/>
  <c r="BW34"/>
  <c r="CK14"/>
  <c r="CK34"/>
  <c r="AE40"/>
  <c r="I40"/>
  <c r="AP40"/>
  <c r="AP54"/>
  <c r="Z40"/>
  <c r="AD40"/>
  <c r="AS40"/>
  <c r="AX40"/>
  <c r="BT40"/>
  <c r="BX40"/>
  <c r="H47"/>
  <c r="J40"/>
  <c r="AA40"/>
  <c r="AZ40"/>
  <c r="H40"/>
  <c r="J47"/>
  <c r="AW40"/>
  <c r="BB40"/>
  <c r="CI40"/>
  <c r="BS40"/>
  <c r="BW40"/>
  <c r="CK40"/>
  <c r="H54"/>
  <c r="AQ54"/>
  <c r="BL54"/>
  <c r="AW54"/>
  <c r="BB54"/>
  <c r="BS54"/>
  <c r="BW54"/>
  <c r="CK54"/>
  <c r="AW47"/>
  <c r="BB47"/>
  <c r="BS47"/>
  <c r="BW47"/>
  <c r="CK47"/>
  <c r="AB54"/>
  <c r="BA54"/>
  <c r="BR54"/>
  <c r="BV54"/>
  <c r="I54"/>
  <c r="Z54"/>
  <c r="AD54"/>
  <c r="AS54"/>
  <c r="BM54"/>
  <c r="AX54"/>
  <c r="CH54"/>
  <c r="BT54"/>
  <c r="BX54"/>
  <c r="AF54"/>
  <c r="AV54"/>
  <c r="BO54"/>
  <c r="J54"/>
  <c r="AA54"/>
  <c r="AE54"/>
  <c r="AZ54"/>
  <c r="CI54"/>
  <c r="AQ47"/>
  <c r="AF47"/>
  <c r="AV47"/>
  <c r="BA47"/>
  <c r="BO47"/>
  <c r="BR47"/>
  <c r="AA47"/>
  <c r="AE47"/>
  <c r="AZ47"/>
  <c r="CI47"/>
  <c r="BL47"/>
  <c r="AP47"/>
  <c r="AB47"/>
  <c r="BV47"/>
  <c r="Z47"/>
  <c r="AD47"/>
  <c r="AS47"/>
  <c r="BM47"/>
  <c r="AX47"/>
  <c r="CH47"/>
  <c r="BT47"/>
  <c r="BX47"/>
  <c r="H27"/>
  <c r="AA27"/>
  <c r="AE27"/>
  <c r="AZ27"/>
  <c r="CK27"/>
  <c r="Z27"/>
  <c r="AD27"/>
  <c r="AX27"/>
  <c r="BT27"/>
  <c r="BX27"/>
  <c r="BO27"/>
  <c r="J27"/>
  <c r="AP27"/>
  <c r="AS27"/>
  <c r="AW27"/>
  <c r="BB27"/>
  <c r="BS27"/>
  <c r="BW27"/>
  <c r="BM27"/>
  <c r="CH27"/>
  <c r="AQ27"/>
  <c r="BL27"/>
  <c r="I27"/>
  <c r="AB27"/>
  <c r="AF27"/>
  <c r="AV27"/>
  <c r="BA27"/>
  <c r="CI27"/>
  <c r="BR27"/>
  <c r="BV27"/>
  <c r="AP20"/>
  <c r="H20"/>
  <c r="AQ20"/>
  <c r="BL20"/>
  <c r="AW20"/>
  <c r="BB20"/>
  <c r="BS20"/>
  <c r="BW20"/>
  <c r="CK20"/>
  <c r="AB20"/>
  <c r="AV20"/>
  <c r="BO20"/>
  <c r="BR20"/>
  <c r="BV20"/>
  <c r="J20"/>
  <c r="AA20"/>
  <c r="AE20"/>
  <c r="AS20"/>
  <c r="AZ20"/>
  <c r="CI20"/>
  <c r="AF20"/>
  <c r="BA20"/>
  <c r="I20"/>
  <c r="Z20"/>
  <c r="AD20"/>
  <c r="BM20"/>
  <c r="AX20"/>
  <c r="CH20"/>
  <c r="BT20"/>
  <c r="BX20"/>
  <c r="CU7"/>
  <c r="AG39"/>
  <c r="BU39"/>
  <c r="BY32"/>
  <c r="BY16"/>
  <c r="BY42"/>
  <c r="BY29"/>
  <c r="BY33"/>
  <c r="BY39"/>
  <c r="BU52"/>
  <c r="BY17"/>
  <c r="BY52"/>
  <c r="BU37"/>
  <c r="BY53"/>
  <c r="AY32"/>
  <c r="BC33"/>
  <c r="BU38"/>
  <c r="BY18"/>
  <c r="BY26"/>
  <c r="BU32"/>
  <c r="BU45"/>
  <c r="BU53"/>
  <c r="BY24"/>
  <c r="BY25"/>
  <c r="BY50"/>
  <c r="BY38"/>
  <c r="BC32"/>
  <c r="AY17"/>
  <c r="AY52"/>
  <c r="BU43"/>
  <c r="BU51"/>
  <c r="AY38"/>
  <c r="AY49"/>
  <c r="AY53"/>
  <c r="BC16"/>
  <c r="BC12"/>
  <c r="BC29"/>
  <c r="BC31"/>
  <c r="BC49"/>
  <c r="BU16"/>
  <c r="BU33"/>
  <c r="AY19"/>
  <c r="BC46"/>
  <c r="BC17"/>
  <c r="BU24"/>
  <c r="BU25"/>
  <c r="BU12"/>
  <c r="BU50"/>
  <c r="BU23"/>
  <c r="AC45"/>
  <c r="AY23"/>
  <c r="AY24"/>
  <c r="BY31"/>
  <c r="AY12"/>
  <c r="AG51"/>
  <c r="AY7"/>
  <c r="AY25"/>
  <c r="BU46"/>
  <c r="BU19"/>
  <c r="BU17"/>
  <c r="BU13"/>
  <c r="BU29"/>
  <c r="BU30"/>
  <c r="BU31"/>
  <c r="BU26"/>
  <c r="BU42"/>
  <c r="BU44"/>
  <c r="BY23"/>
  <c r="BY46"/>
  <c r="BY19"/>
  <c r="BY12"/>
  <c r="BY13"/>
  <c r="BY44"/>
  <c r="BY45"/>
  <c r="AY46"/>
  <c r="AY29"/>
  <c r="AY33"/>
  <c r="AY39"/>
  <c r="AY44"/>
  <c r="BC24"/>
  <c r="BC19"/>
  <c r="BC25"/>
  <c r="BC38"/>
  <c r="BC43"/>
  <c r="BC45"/>
  <c r="BC51"/>
  <c r="BC53"/>
  <c r="BY30"/>
  <c r="BY43"/>
  <c r="BY51"/>
  <c r="AY16"/>
  <c r="AY18"/>
  <c r="AY13"/>
  <c r="AY50"/>
  <c r="AY36"/>
  <c r="AY37"/>
  <c r="AY26"/>
  <c r="AY43"/>
  <c r="AY45"/>
  <c r="AY51"/>
  <c r="BC23"/>
  <c r="BC13"/>
  <c r="BC36"/>
  <c r="BC37"/>
  <c r="BC39"/>
  <c r="BC26"/>
  <c r="BC42"/>
  <c r="BC52"/>
  <c r="BY37"/>
  <c r="BU18"/>
  <c r="BU36"/>
  <c r="BY36"/>
  <c r="BU49"/>
  <c r="BY49"/>
  <c r="BU7"/>
  <c r="BY7"/>
  <c r="BU11"/>
  <c r="BY11"/>
  <c r="BU9"/>
  <c r="BY9"/>
  <c r="BU22"/>
  <c r="BY22"/>
  <c r="BC44"/>
  <c r="BC18"/>
  <c r="BC50"/>
  <c r="BC7"/>
  <c r="AY31"/>
  <c r="AY42"/>
  <c r="AY11"/>
  <c r="BC11"/>
  <c r="AY30"/>
  <c r="BC30"/>
  <c r="AY9"/>
  <c r="BC9"/>
  <c r="AY22"/>
  <c r="BC22"/>
  <c r="AC52"/>
  <c r="AG29"/>
  <c r="AG38"/>
  <c r="AC13"/>
  <c r="AG46"/>
  <c r="AG44"/>
  <c r="AG32"/>
  <c r="AG52"/>
  <c r="AC33"/>
  <c r="AG37"/>
  <c r="AC24"/>
  <c r="AC19"/>
  <c r="AC12"/>
  <c r="AC23"/>
  <c r="AG23"/>
  <c r="AC32"/>
  <c r="AC43"/>
  <c r="AC31"/>
  <c r="AG45"/>
  <c r="AC16"/>
  <c r="AC38"/>
  <c r="AC51"/>
  <c r="AG33"/>
  <c r="AC26"/>
  <c r="AC53"/>
  <c r="AG24"/>
  <c r="AG25"/>
  <c r="AG11"/>
  <c r="AC30"/>
  <c r="AC11"/>
  <c r="AC39"/>
  <c r="AG13"/>
  <c r="AG42"/>
  <c r="AC7"/>
  <c r="AC42"/>
  <c r="AG7"/>
  <c r="AC46"/>
  <c r="AC29"/>
  <c r="AC25"/>
  <c r="AC44"/>
  <c r="AC18"/>
  <c r="AC50"/>
  <c r="AG53"/>
  <c r="AG31"/>
  <c r="AG26"/>
  <c r="AG19"/>
  <c r="AG16"/>
  <c r="AG18"/>
  <c r="AG30"/>
  <c r="AG43"/>
  <c r="AG17"/>
  <c r="AG12"/>
  <c r="AG50"/>
  <c r="AG49"/>
  <c r="AC49"/>
  <c r="AC17"/>
  <c r="AC37"/>
  <c r="AC36"/>
  <c r="AG36"/>
  <c r="AC9"/>
  <c r="AG9"/>
  <c r="AC22"/>
  <c r="AG22"/>
  <c r="BC14" l="1"/>
  <c r="AY14"/>
  <c r="BU14"/>
  <c r="BY34"/>
  <c r="AG14"/>
  <c r="AY34"/>
  <c r="BC40"/>
  <c r="BC34"/>
  <c r="AC34"/>
  <c r="AC14"/>
  <c r="AG34"/>
  <c r="BY14"/>
  <c r="AY40"/>
  <c r="BU34"/>
  <c r="BY40"/>
  <c r="AG40"/>
  <c r="AC40"/>
  <c r="BU40"/>
  <c r="BU54"/>
  <c r="AY54"/>
  <c r="AG54"/>
  <c r="BY54"/>
  <c r="BU47"/>
  <c r="AC54"/>
  <c r="BC54"/>
  <c r="AC47"/>
  <c r="AY47"/>
  <c r="AG47"/>
  <c r="BC47"/>
  <c r="BY47"/>
  <c r="BY27"/>
  <c r="BC27"/>
  <c r="AC27"/>
  <c r="AG27"/>
  <c r="AY27"/>
  <c r="BU27"/>
  <c r="AC20"/>
  <c r="AR42"/>
  <c r="AY20"/>
  <c r="BY20"/>
  <c r="BC20"/>
  <c r="AG20"/>
  <c r="BU20"/>
  <c r="CJ22"/>
  <c r="CJ49"/>
  <c r="CJ11"/>
  <c r="BN31"/>
  <c r="BP31" s="1"/>
  <c r="CJ18"/>
  <c r="CL18" s="1"/>
  <c r="CJ29"/>
  <c r="BN42"/>
  <c r="CJ32"/>
  <c r="CL32" s="1"/>
  <c r="CJ52"/>
  <c r="CL52" s="1"/>
  <c r="AR37"/>
  <c r="AT37" s="1"/>
  <c r="AR51"/>
  <c r="AT51" s="1"/>
  <c r="CJ9"/>
  <c r="CJ7"/>
  <c r="BN43"/>
  <c r="BP43" s="1"/>
  <c r="BN36"/>
  <c r="BN18"/>
  <c r="BP18" s="1"/>
  <c r="CJ44"/>
  <c r="CL44" s="1"/>
  <c r="BN25"/>
  <c r="BP25" s="1"/>
  <c r="CJ50"/>
  <c r="CL50" s="1"/>
  <c r="CJ12"/>
  <c r="CL12" s="1"/>
  <c r="BN49"/>
  <c r="BN32"/>
  <c r="BP32" s="1"/>
  <c r="CJ37"/>
  <c r="CL37" s="1"/>
  <c r="BN51"/>
  <c r="BP51" s="1"/>
  <c r="BN29"/>
  <c r="CJ17"/>
  <c r="CL17" s="1"/>
  <c r="CJ26"/>
  <c r="CL26" s="1"/>
  <c r="CJ25"/>
  <c r="CL25" s="1"/>
  <c r="BN45"/>
  <c r="BP45" s="1"/>
  <c r="BN33"/>
  <c r="BP33" s="1"/>
  <c r="AR22"/>
  <c r="AR36"/>
  <c r="AR50"/>
  <c r="AT50" s="1"/>
  <c r="AR11"/>
  <c r="BN9"/>
  <c r="BN11"/>
  <c r="BN37"/>
  <c r="BP37" s="1"/>
  <c r="CJ13"/>
  <c r="CL13" s="1"/>
  <c r="CJ46"/>
  <c r="CL46" s="1"/>
  <c r="BN12"/>
  <c r="BP12" s="1"/>
  <c r="BN23"/>
  <c r="BP23" s="1"/>
  <c r="CJ24"/>
  <c r="CL24" s="1"/>
  <c r="BN19"/>
  <c r="BP19" s="1"/>
  <c r="BN53"/>
  <c r="BP53" s="1"/>
  <c r="CJ39"/>
  <c r="BN46"/>
  <c r="BP46" s="1"/>
  <c r="BN16"/>
  <c r="CJ33"/>
  <c r="CL33" s="1"/>
  <c r="CJ36"/>
  <c r="BN26"/>
  <c r="BP26" s="1"/>
  <c r="BN13"/>
  <c r="BP13" s="1"/>
  <c r="BN39"/>
  <c r="CJ19"/>
  <c r="CL19" s="1"/>
  <c r="BN24"/>
  <c r="BP24" s="1"/>
  <c r="CJ43"/>
  <c r="CL43" s="1"/>
  <c r="BN17"/>
  <c r="BP17" s="1"/>
  <c r="CJ45"/>
  <c r="CL45" s="1"/>
  <c r="CJ38"/>
  <c r="CL38" s="1"/>
  <c r="CJ31"/>
  <c r="CL31" s="1"/>
  <c r="CJ16"/>
  <c r="BN22"/>
  <c r="BN30"/>
  <c r="BP30" s="1"/>
  <c r="BN50"/>
  <c r="BP50" s="1"/>
  <c r="BN44"/>
  <c r="BP44" s="1"/>
  <c r="CJ42"/>
  <c r="CJ30"/>
  <c r="CL30" s="1"/>
  <c r="BN7"/>
  <c r="CJ23"/>
  <c r="CL23" s="1"/>
  <c r="BN38"/>
  <c r="BP38" s="1"/>
  <c r="CJ51"/>
  <c r="CL51" s="1"/>
  <c r="BN52"/>
  <c r="BP52" s="1"/>
  <c r="CJ53"/>
  <c r="CL53" s="1"/>
  <c r="AR49"/>
  <c r="AR19"/>
  <c r="AT19" s="1"/>
  <c r="AR16"/>
  <c r="AR32"/>
  <c r="AT32" s="1"/>
  <c r="AR18"/>
  <c r="AT18" s="1"/>
  <c r="AR31"/>
  <c r="AT31" s="1"/>
  <c r="AR25"/>
  <c r="AT25" s="1"/>
  <c r="AR26"/>
  <c r="AT26" s="1"/>
  <c r="AR12"/>
  <c r="AT12" s="1"/>
  <c r="AR33"/>
  <c r="AT33" s="1"/>
  <c r="AR17"/>
  <c r="AT17" s="1"/>
  <c r="AR29"/>
  <c r="AR39"/>
  <c r="AR30"/>
  <c r="AT30" s="1"/>
  <c r="AR53"/>
  <c r="AT53" s="1"/>
  <c r="AR23"/>
  <c r="AT23" s="1"/>
  <c r="AR13"/>
  <c r="AT13" s="1"/>
  <c r="AR9"/>
  <c r="AR44"/>
  <c r="AT44" s="1"/>
  <c r="AR46"/>
  <c r="AT46" s="1"/>
  <c r="AR7"/>
  <c r="AR38"/>
  <c r="AT38" s="1"/>
  <c r="AR43"/>
  <c r="AT43" s="1"/>
  <c r="AR24"/>
  <c r="AT24" s="1"/>
  <c r="AR52"/>
  <c r="AT52" s="1"/>
  <c r="AR45"/>
  <c r="AT45" s="1"/>
  <c r="CL29" l="1"/>
  <c r="CL34" s="1"/>
  <c r="CJ34"/>
  <c r="AR14"/>
  <c r="CJ14"/>
  <c r="BP29"/>
  <c r="BP34" s="1"/>
  <c r="BN34"/>
  <c r="AT29"/>
  <c r="AT34" s="1"/>
  <c r="AR34"/>
  <c r="BN14"/>
  <c r="BP7"/>
  <c r="BP39"/>
  <c r="BN40"/>
  <c r="AT39"/>
  <c r="AR40"/>
  <c r="CL39"/>
  <c r="CJ40"/>
  <c r="AT49"/>
  <c r="AT54" s="1"/>
  <c r="AR54"/>
  <c r="BP49"/>
  <c r="BP54" s="1"/>
  <c r="BN54"/>
  <c r="CJ54"/>
  <c r="BP42"/>
  <c r="BP47" s="1"/>
  <c r="BN47"/>
  <c r="CL42"/>
  <c r="CL47" s="1"/>
  <c r="CJ47"/>
  <c r="AT42"/>
  <c r="AT47" s="1"/>
  <c r="AR47"/>
  <c r="BP36"/>
  <c r="BN27"/>
  <c r="AR27"/>
  <c r="CJ27"/>
  <c r="BP16"/>
  <c r="BP20" s="1"/>
  <c r="BN20"/>
  <c r="AT16"/>
  <c r="AT20" s="1"/>
  <c r="AR20"/>
  <c r="CL16"/>
  <c r="CL20" s="1"/>
  <c r="CJ20"/>
  <c r="AT11"/>
  <c r="AT14" s="1"/>
  <c r="CL22"/>
  <c r="CL27" s="1"/>
  <c r="CL11"/>
  <c r="CL14" s="1"/>
  <c r="CL7"/>
  <c r="CL36"/>
  <c r="CL9"/>
  <c r="CL49"/>
  <c r="CL54" s="1"/>
  <c r="BP11"/>
  <c r="BP14" s="1"/>
  <c r="BP9"/>
  <c r="BP22"/>
  <c r="BP27" s="1"/>
  <c r="AT9"/>
  <c r="AT7"/>
  <c r="AT36"/>
  <c r="AT22"/>
  <c r="AT27" s="1"/>
  <c r="AT40" l="1"/>
  <c r="CL40"/>
  <c r="BP40"/>
  <c r="W53"/>
  <c r="CU53" s="1"/>
  <c r="W52"/>
  <c r="W51"/>
  <c r="CU51" s="1"/>
  <c r="W49"/>
  <c r="W45"/>
  <c r="CU45" s="1"/>
  <c r="W44"/>
  <c r="CU44" s="1"/>
  <c r="W43"/>
  <c r="CU43" s="1"/>
  <c r="W42"/>
  <c r="CU26"/>
  <c r="CU39"/>
  <c r="W38"/>
  <c r="CU38" s="1"/>
  <c r="W37"/>
  <c r="W33"/>
  <c r="CU33" s="1"/>
  <c r="W32"/>
  <c r="CU32" s="1"/>
  <c r="W31"/>
  <c r="CU31" s="1"/>
  <c r="W30"/>
  <c r="CU30" s="1"/>
  <c r="W29"/>
  <c r="W50"/>
  <c r="CU50" s="1"/>
  <c r="W13"/>
  <c r="W14" s="1"/>
  <c r="W22"/>
  <c r="W17"/>
  <c r="CU17" s="1"/>
  <c r="W18"/>
  <c r="W9"/>
  <c r="CU9" s="1"/>
  <c r="CU12"/>
  <c r="W25"/>
  <c r="CU25" s="1"/>
  <c r="W16"/>
  <c r="W19"/>
  <c r="CU19" s="1"/>
  <c r="W46"/>
  <c r="CU46" s="1"/>
  <c r="W24"/>
  <c r="W23"/>
  <c r="CU23" s="1"/>
  <c r="U53"/>
  <c r="CS53" s="1"/>
  <c r="U52"/>
  <c r="CS52" s="1"/>
  <c r="U51"/>
  <c r="CS51" s="1"/>
  <c r="U49"/>
  <c r="U45"/>
  <c r="CS45" s="1"/>
  <c r="U44"/>
  <c r="CS44" s="1"/>
  <c r="U43"/>
  <c r="CS43" s="1"/>
  <c r="U42"/>
  <c r="U26"/>
  <c r="CS26" s="1"/>
  <c r="U39"/>
  <c r="U38"/>
  <c r="CS38" s="1"/>
  <c r="U37"/>
  <c r="CS37" s="1"/>
  <c r="U36"/>
  <c r="U33"/>
  <c r="CS33" s="1"/>
  <c r="U32"/>
  <c r="CS32" s="1"/>
  <c r="U31"/>
  <c r="CS31" s="1"/>
  <c r="U30"/>
  <c r="CS30" s="1"/>
  <c r="U29"/>
  <c r="U50"/>
  <c r="CS50" s="1"/>
  <c r="U13"/>
  <c r="CS13" s="1"/>
  <c r="U22"/>
  <c r="U17"/>
  <c r="CS17" s="1"/>
  <c r="U18"/>
  <c r="CS18" s="1"/>
  <c r="U9"/>
  <c r="CS9" s="1"/>
  <c r="U12"/>
  <c r="CS12" s="1"/>
  <c r="U11"/>
  <c r="U25"/>
  <c r="U16"/>
  <c r="U19"/>
  <c r="CS19" s="1"/>
  <c r="U46"/>
  <c r="CS46" s="1"/>
  <c r="U24"/>
  <c r="CS24" s="1"/>
  <c r="U23"/>
  <c r="CS23" s="1"/>
  <c r="U7"/>
  <c r="T53"/>
  <c r="CR53" s="1"/>
  <c r="T52"/>
  <c r="CR52" s="1"/>
  <c r="T51"/>
  <c r="CR51" s="1"/>
  <c r="T49"/>
  <c r="T45"/>
  <c r="CR45" s="1"/>
  <c r="T44"/>
  <c r="CR44" s="1"/>
  <c r="T43"/>
  <c r="CR43" s="1"/>
  <c r="T42"/>
  <c r="T26"/>
  <c r="CR26" s="1"/>
  <c r="T39"/>
  <c r="T38"/>
  <c r="CR38" s="1"/>
  <c r="T37"/>
  <c r="CR37" s="1"/>
  <c r="T36"/>
  <c r="T33"/>
  <c r="CR33" s="1"/>
  <c r="T32"/>
  <c r="CR32" s="1"/>
  <c r="T31"/>
  <c r="CR31" s="1"/>
  <c r="T30"/>
  <c r="CR30" s="1"/>
  <c r="T29"/>
  <c r="T50"/>
  <c r="CR50" s="1"/>
  <c r="T13"/>
  <c r="CR13" s="1"/>
  <c r="T22"/>
  <c r="T17"/>
  <c r="CR17" s="1"/>
  <c r="T18"/>
  <c r="CR18" s="1"/>
  <c r="T9"/>
  <c r="CR9" s="1"/>
  <c r="T12"/>
  <c r="CR12" s="1"/>
  <c r="T11"/>
  <c r="CR25"/>
  <c r="T16"/>
  <c r="T19"/>
  <c r="T46"/>
  <c r="T24"/>
  <c r="T23"/>
  <c r="T7"/>
  <c r="K53"/>
  <c r="K52"/>
  <c r="K51"/>
  <c r="K49"/>
  <c r="K45"/>
  <c r="K44"/>
  <c r="K43"/>
  <c r="K42"/>
  <c r="K26"/>
  <c r="K39"/>
  <c r="K38"/>
  <c r="K37"/>
  <c r="K36"/>
  <c r="K33"/>
  <c r="K32"/>
  <c r="K31"/>
  <c r="K30"/>
  <c r="K29"/>
  <c r="K50"/>
  <c r="K13"/>
  <c r="K22"/>
  <c r="K17"/>
  <c r="K18"/>
  <c r="K9"/>
  <c r="K12"/>
  <c r="K11"/>
  <c r="K25"/>
  <c r="K16"/>
  <c r="K19"/>
  <c r="K46"/>
  <c r="K24"/>
  <c r="K23"/>
  <c r="G53"/>
  <c r="G52"/>
  <c r="G51"/>
  <c r="G49"/>
  <c r="G45"/>
  <c r="G44"/>
  <c r="G43"/>
  <c r="G42"/>
  <c r="G26"/>
  <c r="G39"/>
  <c r="G38"/>
  <c r="G37"/>
  <c r="G36"/>
  <c r="G33"/>
  <c r="G32"/>
  <c r="G31"/>
  <c r="G30"/>
  <c r="G29"/>
  <c r="G50"/>
  <c r="G13"/>
  <c r="G22"/>
  <c r="G17"/>
  <c r="G18"/>
  <c r="G9"/>
  <c r="G12"/>
  <c r="G11"/>
  <c r="G25"/>
  <c r="CN25" s="1"/>
  <c r="G16"/>
  <c r="G19"/>
  <c r="CN19" s="1"/>
  <c r="G46"/>
  <c r="CN46" s="1"/>
  <c r="G24"/>
  <c r="CN24" s="1"/>
  <c r="G23"/>
  <c r="CN23" s="1"/>
  <c r="K7"/>
  <c r="G7"/>
  <c r="T14" l="1"/>
  <c r="G34"/>
  <c r="G40"/>
  <c r="K14"/>
  <c r="K34"/>
  <c r="U47"/>
  <c r="CS29"/>
  <c r="CS34" s="1"/>
  <c r="U34"/>
  <c r="CR29"/>
  <c r="CR34" s="1"/>
  <c r="T34"/>
  <c r="U14"/>
  <c r="W34"/>
  <c r="CS7"/>
  <c r="T47"/>
  <c r="W40"/>
  <c r="G47"/>
  <c r="CR39"/>
  <c r="T40"/>
  <c r="CS39"/>
  <c r="U40"/>
  <c r="CR49"/>
  <c r="CR54" s="1"/>
  <c r="T54"/>
  <c r="CS49"/>
  <c r="CS54" s="1"/>
  <c r="U54"/>
  <c r="CU49"/>
  <c r="W54"/>
  <c r="G54"/>
  <c r="K54"/>
  <c r="K47"/>
  <c r="CS42"/>
  <c r="CS47" s="1"/>
  <c r="CR42"/>
  <c r="W47"/>
  <c r="K40"/>
  <c r="CS36"/>
  <c r="CR36"/>
  <c r="CU37"/>
  <c r="W27"/>
  <c r="CR22"/>
  <c r="T27"/>
  <c r="G27"/>
  <c r="K27"/>
  <c r="CS22"/>
  <c r="U27"/>
  <c r="CU16"/>
  <c r="W20"/>
  <c r="CN16"/>
  <c r="G20"/>
  <c r="T20"/>
  <c r="K20"/>
  <c r="CS16"/>
  <c r="CS20" s="1"/>
  <c r="U20"/>
  <c r="CS11"/>
  <c r="CS14" s="1"/>
  <c r="CR11"/>
  <c r="CR14" s="1"/>
  <c r="G14"/>
  <c r="CU13"/>
  <c r="CN9"/>
  <c r="CN13"/>
  <c r="CN31"/>
  <c r="CN37"/>
  <c r="CN42"/>
  <c r="CN49"/>
  <c r="CN18"/>
  <c r="CN50"/>
  <c r="CN32"/>
  <c r="CN38"/>
  <c r="CN43"/>
  <c r="CN51"/>
  <c r="CN12"/>
  <c r="CN22"/>
  <c r="CN30"/>
  <c r="CN36"/>
  <c r="CN26"/>
  <c r="CN45"/>
  <c r="CN53"/>
  <c r="CN11"/>
  <c r="CN14" s="1"/>
  <c r="CN17"/>
  <c r="CN29"/>
  <c r="CN33"/>
  <c r="CN39"/>
  <c r="CN44"/>
  <c r="CN52"/>
  <c r="CR23"/>
  <c r="CR16"/>
  <c r="CR7"/>
  <c r="CR19"/>
  <c r="CR46"/>
  <c r="CS25"/>
  <c r="V25"/>
  <c r="CR24"/>
  <c r="CO25"/>
  <c r="CU36"/>
  <c r="CO23"/>
  <c r="S23"/>
  <c r="CQ23" s="1"/>
  <c r="CO16"/>
  <c r="S16"/>
  <c r="O16"/>
  <c r="CO9"/>
  <c r="CO13"/>
  <c r="S13"/>
  <c r="CQ13" s="1"/>
  <c r="O13"/>
  <c r="CP13" s="1"/>
  <c r="CO31"/>
  <c r="S31"/>
  <c r="CQ31" s="1"/>
  <c r="O31"/>
  <c r="CO37"/>
  <c r="S37"/>
  <c r="CQ37" s="1"/>
  <c r="O37"/>
  <c r="CP37" s="1"/>
  <c r="CO42"/>
  <c r="CO49"/>
  <c r="CU11"/>
  <c r="CU29"/>
  <c r="CU34" s="1"/>
  <c r="CU52"/>
  <c r="CU22"/>
  <c r="CO7"/>
  <c r="CO19"/>
  <c r="S19"/>
  <c r="CQ19" s="1"/>
  <c r="O19"/>
  <c r="CP19" s="1"/>
  <c r="CO12"/>
  <c r="S12"/>
  <c r="CQ12" s="1"/>
  <c r="O12"/>
  <c r="CP12" s="1"/>
  <c r="CO22"/>
  <c r="CO30"/>
  <c r="S30"/>
  <c r="CQ30" s="1"/>
  <c r="O30"/>
  <c r="CP30" s="1"/>
  <c r="CO36"/>
  <c r="CO26"/>
  <c r="S26"/>
  <c r="CQ26" s="1"/>
  <c r="O26"/>
  <c r="CP26" s="1"/>
  <c r="CO45"/>
  <c r="S45"/>
  <c r="CQ45" s="1"/>
  <c r="O45"/>
  <c r="CP45" s="1"/>
  <c r="CO53"/>
  <c r="S53"/>
  <c r="CQ53" s="1"/>
  <c r="O53"/>
  <c r="CU24"/>
  <c r="CU18"/>
  <c r="CO24"/>
  <c r="S24"/>
  <c r="CQ24" s="1"/>
  <c r="O24"/>
  <c r="CP24" s="1"/>
  <c r="CO18"/>
  <c r="S18"/>
  <c r="CQ18" s="1"/>
  <c r="O18"/>
  <c r="CP18" s="1"/>
  <c r="CO50"/>
  <c r="S50"/>
  <c r="CQ50" s="1"/>
  <c r="O50"/>
  <c r="CP50" s="1"/>
  <c r="CO32"/>
  <c r="S32"/>
  <c r="CQ32" s="1"/>
  <c r="O32"/>
  <c r="CO38"/>
  <c r="S38"/>
  <c r="CQ38" s="1"/>
  <c r="O38"/>
  <c r="CP38" s="1"/>
  <c r="CO43"/>
  <c r="S43"/>
  <c r="CQ43" s="1"/>
  <c r="O43"/>
  <c r="CP43" s="1"/>
  <c r="CO51"/>
  <c r="S51"/>
  <c r="CQ51" s="1"/>
  <c r="O51"/>
  <c r="CP51" s="1"/>
  <c r="CO46"/>
  <c r="S46"/>
  <c r="CQ46" s="1"/>
  <c r="O46"/>
  <c r="CO11"/>
  <c r="CO17"/>
  <c r="S17"/>
  <c r="CQ17" s="1"/>
  <c r="O17"/>
  <c r="CO29"/>
  <c r="CO34" s="1"/>
  <c r="CO33"/>
  <c r="S33"/>
  <c r="CQ33" s="1"/>
  <c r="O33"/>
  <c r="CO39"/>
  <c r="CO40" s="1"/>
  <c r="S39"/>
  <c r="O39"/>
  <c r="CO44"/>
  <c r="S44"/>
  <c r="CQ44" s="1"/>
  <c r="O44"/>
  <c r="CP44" s="1"/>
  <c r="CO52"/>
  <c r="S52"/>
  <c r="CQ52" s="1"/>
  <c r="O52"/>
  <c r="CP52" s="1"/>
  <c r="CU42"/>
  <c r="CU47" s="1"/>
  <c r="CN7"/>
  <c r="CO14" l="1"/>
  <c r="CU14"/>
  <c r="CN34"/>
  <c r="CU40"/>
  <c r="CN40"/>
  <c r="CS40"/>
  <c r="CR40"/>
  <c r="CP39"/>
  <c r="CQ39"/>
  <c r="CO54"/>
  <c r="CU54"/>
  <c r="CN54"/>
  <c r="CO47"/>
  <c r="CN47"/>
  <c r="CR47"/>
  <c r="CN27"/>
  <c r="CS27"/>
  <c r="CR27"/>
  <c r="CO27"/>
  <c r="CU27"/>
  <c r="CR20"/>
  <c r="CQ16"/>
  <c r="CQ20" s="1"/>
  <c r="S20"/>
  <c r="CP16"/>
  <c r="O20"/>
  <c r="CU20"/>
  <c r="CN20"/>
  <c r="CO20"/>
  <c r="CT25"/>
  <c r="CV25" s="1"/>
  <c r="CT52"/>
  <c r="CT51"/>
  <c r="CV51" s="1"/>
  <c r="CT50"/>
  <c r="CT45"/>
  <c r="CT13"/>
  <c r="CV13" s="1"/>
  <c r="V33"/>
  <c r="X33" s="1"/>
  <c r="CP33"/>
  <c r="CT33" s="1"/>
  <c r="CV33" s="1"/>
  <c r="V17"/>
  <c r="X17" s="1"/>
  <c r="CP17"/>
  <c r="CT17" s="1"/>
  <c r="CV17" s="1"/>
  <c r="V46"/>
  <c r="X46" s="1"/>
  <c r="CP46"/>
  <c r="CT46" s="1"/>
  <c r="CV46" s="1"/>
  <c r="V32"/>
  <c r="X32" s="1"/>
  <c r="CP32"/>
  <c r="CT32" s="1"/>
  <c r="CV32" s="1"/>
  <c r="V53"/>
  <c r="X53" s="1"/>
  <c r="CP53"/>
  <c r="CT53" s="1"/>
  <c r="CV53" s="1"/>
  <c r="V31"/>
  <c r="X31" s="1"/>
  <c r="CP31"/>
  <c r="CT31" s="1"/>
  <c r="CV31" s="1"/>
  <c r="CT44"/>
  <c r="CT26"/>
  <c r="CT12"/>
  <c r="CT43"/>
  <c r="CT18"/>
  <c r="CT30"/>
  <c r="CT38"/>
  <c r="CT24"/>
  <c r="CV24" s="1"/>
  <c r="CT19"/>
  <c r="CV19" s="1"/>
  <c r="CT37"/>
  <c r="V52"/>
  <c r="X52" s="1"/>
  <c r="V51"/>
  <c r="X51" s="1"/>
  <c r="V50"/>
  <c r="V45"/>
  <c r="V13"/>
  <c r="X13" s="1"/>
  <c r="V16"/>
  <c r="V19"/>
  <c r="X19" s="1"/>
  <c r="V43"/>
  <c r="V26"/>
  <c r="X26" s="1"/>
  <c r="V12"/>
  <c r="X12" s="1"/>
  <c r="V44"/>
  <c r="V18"/>
  <c r="X18" s="1"/>
  <c r="V30"/>
  <c r="X30" s="1"/>
  <c r="V39"/>
  <c r="V38"/>
  <c r="V24"/>
  <c r="X24" s="1"/>
  <c r="V37"/>
  <c r="X37" s="1"/>
  <c r="S29"/>
  <c r="S34" s="1"/>
  <c r="S22"/>
  <c r="S27" s="1"/>
  <c r="S7"/>
  <c r="O49"/>
  <c r="S42"/>
  <c r="S47" s="1"/>
  <c r="S9"/>
  <c r="S11"/>
  <c r="S14" s="1"/>
  <c r="S36"/>
  <c r="S40" s="1"/>
  <c r="O29"/>
  <c r="O22"/>
  <c r="O42"/>
  <c r="O47" s="1"/>
  <c r="O9"/>
  <c r="CP9" s="1"/>
  <c r="O11"/>
  <c r="O14" s="1"/>
  <c r="O36"/>
  <c r="O40" s="1"/>
  <c r="S49"/>
  <c r="S54" s="1"/>
  <c r="O23"/>
  <c r="CP23" s="1"/>
  <c r="CT23" s="1"/>
  <c r="X25"/>
  <c r="CP29" l="1"/>
  <c r="CP34" s="1"/>
  <c r="O34"/>
  <c r="CU56"/>
  <c r="CT39"/>
  <c r="CV39" s="1"/>
  <c r="X39"/>
  <c r="CP49"/>
  <c r="CP54" s="1"/>
  <c r="O54"/>
  <c r="CP42"/>
  <c r="CP47" s="1"/>
  <c r="CP36"/>
  <c r="CP40" s="1"/>
  <c r="CP22"/>
  <c r="CP27" s="1"/>
  <c r="O27"/>
  <c r="CT16"/>
  <c r="CP20"/>
  <c r="X16"/>
  <c r="X20" s="1"/>
  <c r="V20"/>
  <c r="CP11"/>
  <c r="CP14" s="1"/>
  <c r="CV38"/>
  <c r="CV44"/>
  <c r="CV43"/>
  <c r="CV50"/>
  <c r="X44"/>
  <c r="CV45"/>
  <c r="CV52"/>
  <c r="CQ11"/>
  <c r="CQ14" s="1"/>
  <c r="CQ36"/>
  <c r="CQ40" s="1"/>
  <c r="CQ9"/>
  <c r="CT9" s="1"/>
  <c r="CQ22"/>
  <c r="X50"/>
  <c r="CV37"/>
  <c r="CV30"/>
  <c r="CV12"/>
  <c r="V7"/>
  <c r="CQ7"/>
  <c r="CQ49"/>
  <c r="CQ42"/>
  <c r="CQ29"/>
  <c r="CV18"/>
  <c r="X43"/>
  <c r="X45"/>
  <c r="X38"/>
  <c r="CV26"/>
  <c r="V36"/>
  <c r="V40" s="1"/>
  <c r="V42"/>
  <c r="V47" s="1"/>
  <c r="V9"/>
  <c r="V49"/>
  <c r="V54" s="1"/>
  <c r="V23"/>
  <c r="V11"/>
  <c r="V14" s="1"/>
  <c r="V29"/>
  <c r="V34" s="1"/>
  <c r="V22"/>
  <c r="CT29" l="1"/>
  <c r="CT34" s="1"/>
  <c r="CQ34"/>
  <c r="CT7"/>
  <c r="CT49"/>
  <c r="CT54" s="1"/>
  <c r="CQ54"/>
  <c r="CT42"/>
  <c r="CT47" s="1"/>
  <c r="CQ47"/>
  <c r="CT36"/>
  <c r="CT40" s="1"/>
  <c r="V27"/>
  <c r="CT22"/>
  <c r="CT27" s="1"/>
  <c r="CQ27"/>
  <c r="CV16"/>
  <c r="CV20" s="1"/>
  <c r="CT20"/>
  <c r="CT11"/>
  <c r="CT14" s="1"/>
  <c r="X29"/>
  <c r="X34" s="1"/>
  <c r="X23"/>
  <c r="CV23"/>
  <c r="X9"/>
  <c r="X36"/>
  <c r="X40" s="1"/>
  <c r="X22"/>
  <c r="X11"/>
  <c r="X14" s="1"/>
  <c r="X49"/>
  <c r="X54" s="1"/>
  <c r="X42"/>
  <c r="X47" s="1"/>
  <c r="X7"/>
  <c r="X27" l="1"/>
  <c r="CV29"/>
  <c r="CV34" s="1"/>
  <c r="CV22"/>
  <c r="CV27" s="1"/>
  <c r="CV9"/>
  <c r="CV42"/>
  <c r="CV47" s="1"/>
  <c r="CV36"/>
  <c r="CV40" s="1"/>
  <c r="CV49"/>
  <c r="CV54" s="1"/>
  <c r="CV11"/>
  <c r="CV14" s="1"/>
  <c r="CV7"/>
  <c r="F56" l="1"/>
  <c r="E56"/>
  <c r="E58" s="1"/>
  <c r="G56"/>
  <c r="D56"/>
  <c r="O56"/>
  <c r="K56"/>
  <c r="R56"/>
  <c r="T56"/>
  <c r="P56"/>
  <c r="N56"/>
  <c r="L56"/>
  <c r="H56"/>
  <c r="I56"/>
  <c r="I58" s="1"/>
  <c r="M56"/>
  <c r="M58" s="1"/>
  <c r="S56"/>
  <c r="J56"/>
  <c r="Q56"/>
  <c r="Q58" s="1"/>
  <c r="BU56"/>
  <c r="AG56"/>
  <c r="CF56"/>
  <c r="BG56"/>
  <c r="AV56"/>
  <c r="BD56"/>
  <c r="CH56"/>
  <c r="AJ56"/>
  <c r="CR56"/>
  <c r="BM56"/>
  <c r="AW56"/>
  <c r="AK56"/>
  <c r="BW56"/>
  <c r="BJ56"/>
  <c r="BT56"/>
  <c r="AQ56"/>
  <c r="CJ56"/>
  <c r="BF56"/>
  <c r="Z56"/>
  <c r="BR56"/>
  <c r="AR56"/>
  <c r="CX56"/>
  <c r="CI56"/>
  <c r="AC56"/>
  <c r="U56"/>
  <c r="AF56"/>
  <c r="CD56"/>
  <c r="DA56"/>
  <c r="CN56"/>
  <c r="DB56"/>
  <c r="CZ56"/>
  <c r="BC56"/>
  <c r="AL56"/>
  <c r="BP56"/>
  <c r="CP56"/>
  <c r="AO56"/>
  <c r="AZ56"/>
  <c r="BS56"/>
  <c r="CB56"/>
  <c r="BA56"/>
  <c r="BL56"/>
  <c r="X56"/>
  <c r="BK56"/>
  <c r="AN56"/>
  <c r="AP56"/>
  <c r="W56"/>
  <c r="W58" s="1"/>
  <c r="BI56"/>
  <c r="BI58" s="1"/>
  <c r="CG56"/>
  <c r="BY56"/>
  <c r="AD56"/>
  <c r="AH56"/>
  <c r="CL56"/>
  <c r="AB56"/>
  <c r="BV56"/>
  <c r="CV56"/>
  <c r="AE56"/>
  <c r="CS56"/>
  <c r="BB56"/>
  <c r="AT56"/>
  <c r="BH56"/>
  <c r="BZ56"/>
  <c r="AS56"/>
  <c r="AS58" s="1"/>
  <c r="BX56"/>
  <c r="CY56"/>
  <c r="AI56"/>
  <c r="AI58" s="1"/>
  <c r="BE56"/>
  <c r="BE58" s="1"/>
  <c r="CK56"/>
  <c r="CK58" s="1"/>
  <c r="AX56"/>
  <c r="V56"/>
  <c r="AA56"/>
  <c r="CC56"/>
  <c r="AM56"/>
  <c r="AM58" s="1"/>
  <c r="CO56"/>
  <c r="BO56"/>
  <c r="BO58" s="1"/>
  <c r="BN56"/>
  <c r="AY56"/>
  <c r="CQ56"/>
  <c r="CT56"/>
  <c r="CE56"/>
  <c r="CE58" s="1"/>
  <c r="CA56"/>
  <c r="CA58" s="1"/>
</calcChain>
</file>

<file path=xl/comments1.xml><?xml version="1.0" encoding="utf-8"?>
<comments xmlns="http://schemas.openxmlformats.org/spreadsheetml/2006/main">
  <authors>
    <author>作者</author>
  </authors>
  <commentList>
    <comment ref="W1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从市场费调来</t>
        </r>
        <r>
          <rPr>
            <sz val="9"/>
            <color indexed="81"/>
            <rFont val="Tahoma"/>
            <family val="2"/>
          </rPr>
          <t>20</t>
        </r>
        <r>
          <rPr>
            <sz val="9"/>
            <color indexed="81"/>
            <rFont val="宋体"/>
            <family val="3"/>
            <charset val="134"/>
          </rPr>
          <t>万</t>
        </r>
      </text>
    </comment>
    <comment ref="W1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从市场费调来</t>
        </r>
        <r>
          <rPr>
            <sz val="9"/>
            <color indexed="81"/>
            <rFont val="Tahoma"/>
            <family val="2"/>
          </rPr>
          <t>15</t>
        </r>
        <r>
          <rPr>
            <sz val="9"/>
            <color indexed="81"/>
            <rFont val="宋体"/>
            <family val="3"/>
            <charset val="134"/>
          </rPr>
          <t>万</t>
        </r>
      </text>
    </comment>
    <comment ref="W2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从郑州</t>
        </r>
        <r>
          <rPr>
            <sz val="9"/>
            <color indexed="81"/>
            <rFont val="Tahoma"/>
            <family val="2"/>
          </rPr>
          <t>+5000</t>
        </r>
        <r>
          <rPr>
            <sz val="9"/>
            <color indexed="81"/>
            <rFont val="宋体"/>
            <family val="3"/>
            <charset val="134"/>
          </rPr>
          <t>，
哈尔滨</t>
        </r>
        <r>
          <rPr>
            <sz val="9"/>
            <color indexed="81"/>
            <rFont val="Tahoma"/>
            <family val="2"/>
          </rPr>
          <t xml:space="preserve">+10000
</t>
        </r>
        <r>
          <rPr>
            <sz val="9"/>
            <color indexed="81"/>
            <rFont val="宋体"/>
            <family val="3"/>
            <charset val="134"/>
          </rPr>
          <t>从常州市场费调来</t>
        </r>
        <r>
          <rPr>
            <sz val="9"/>
            <color indexed="81"/>
            <rFont val="Tahoma"/>
            <family val="2"/>
          </rPr>
          <t>50000</t>
        </r>
      </text>
    </comment>
    <comment ref="W3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调减</t>
        </r>
        <r>
          <rPr>
            <sz val="9"/>
            <color indexed="81"/>
            <rFont val="Tahoma"/>
            <family val="2"/>
          </rPr>
          <t>5000</t>
        </r>
        <r>
          <rPr>
            <sz val="9"/>
            <color indexed="81"/>
            <rFont val="宋体"/>
            <family val="3"/>
            <charset val="134"/>
          </rPr>
          <t>给常州</t>
        </r>
      </text>
    </comment>
    <comment ref="AS3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从市场费调增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宋体"/>
            <family val="3"/>
            <charset val="134"/>
          </rPr>
          <t>万</t>
        </r>
      </text>
    </comment>
    <comment ref="W3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调减</t>
        </r>
        <r>
          <rPr>
            <sz val="9"/>
            <color indexed="81"/>
            <rFont val="Tahoma"/>
            <family val="2"/>
          </rPr>
          <t>10000</t>
        </r>
        <r>
          <rPr>
            <sz val="9"/>
            <color indexed="81"/>
            <rFont val="宋体"/>
            <family val="3"/>
            <charset val="134"/>
          </rPr>
          <t>给常州</t>
        </r>
      </text>
    </comment>
  </commentList>
</comments>
</file>

<file path=xl/sharedStrings.xml><?xml version="1.0" encoding="utf-8"?>
<sst xmlns="http://schemas.openxmlformats.org/spreadsheetml/2006/main" count="491" uniqueCount="140">
  <si>
    <t>(RMB)</t>
    <phoneticPr fontId="3" type="noConversion"/>
  </si>
  <si>
    <t>序号</t>
    <phoneticPr fontId="11" type="noConversion"/>
  </si>
  <si>
    <t>PR No.</t>
    <phoneticPr fontId="3" type="noConversion"/>
  </si>
  <si>
    <t>PR 金额</t>
    <phoneticPr fontId="3" type="noConversion"/>
  </si>
  <si>
    <t>PR 说明</t>
    <phoneticPr fontId="11" type="noConversion"/>
  </si>
  <si>
    <t>From</t>
  </si>
  <si>
    <t>To</t>
  </si>
  <si>
    <t>2016 PR 明细</t>
    <phoneticPr fontId="3" type="noConversion"/>
  </si>
  <si>
    <t>2016 实际vs预算统计</t>
  </si>
  <si>
    <t>费用归属季度</t>
    <phoneticPr fontId="11" type="noConversion"/>
  </si>
  <si>
    <t>2016 Q1</t>
  </si>
  <si>
    <t>北京</t>
  </si>
  <si>
    <t>广州</t>
  </si>
  <si>
    <t>南京</t>
  </si>
  <si>
    <t>长沙</t>
  </si>
  <si>
    <t>天津</t>
  </si>
  <si>
    <t>秦皇岛</t>
  </si>
  <si>
    <t>苏州</t>
  </si>
  <si>
    <t>重庆</t>
  </si>
  <si>
    <t>成都</t>
  </si>
  <si>
    <t>石家庄</t>
  </si>
  <si>
    <t>大连</t>
  </si>
  <si>
    <t>沈阳</t>
  </si>
  <si>
    <t>上海</t>
  </si>
  <si>
    <t>西安</t>
  </si>
  <si>
    <t>青岛</t>
  </si>
  <si>
    <t>杭州</t>
  </si>
  <si>
    <t>深圳</t>
  </si>
  <si>
    <t>武汉</t>
  </si>
  <si>
    <t>东莞</t>
  </si>
  <si>
    <t>珠海</t>
  </si>
  <si>
    <t>郑州</t>
  </si>
  <si>
    <t>太原</t>
  </si>
  <si>
    <t>长春</t>
  </si>
  <si>
    <t>哈尔滨</t>
  </si>
  <si>
    <t>常州</t>
  </si>
  <si>
    <t>昆明</t>
  </si>
  <si>
    <t>南宁</t>
  </si>
  <si>
    <t>海口</t>
  </si>
  <si>
    <t>三亚</t>
  </si>
  <si>
    <t>济南</t>
  </si>
  <si>
    <t>合肥</t>
  </si>
  <si>
    <t>烟台</t>
  </si>
  <si>
    <t>威海</t>
  </si>
  <si>
    <t>房产合计</t>
  </si>
  <si>
    <t>大区负责人</t>
  </si>
  <si>
    <t>城市</t>
  </si>
  <si>
    <t>赵小庆</t>
  </si>
  <si>
    <t>丁蓓</t>
  </si>
  <si>
    <t>白鹭</t>
  </si>
  <si>
    <t>岳颖</t>
  </si>
  <si>
    <t>金银</t>
  </si>
  <si>
    <t>李研</t>
  </si>
  <si>
    <t>姚建红</t>
  </si>
  <si>
    <t>张晓倩</t>
  </si>
  <si>
    <t>流量采购费用预算</t>
    <phoneticPr fontId="3" type="noConversion"/>
  </si>
  <si>
    <t>1月</t>
    <phoneticPr fontId="3" type="noConversion"/>
  </si>
  <si>
    <t>2月</t>
    <phoneticPr fontId="3" type="noConversion"/>
  </si>
  <si>
    <t>3月</t>
    <phoneticPr fontId="3" type="noConversion"/>
  </si>
  <si>
    <t>2016 Q2</t>
  </si>
  <si>
    <t>2016 Q2</t>
    <phoneticPr fontId="3" type="noConversion"/>
  </si>
  <si>
    <t>2016 Q3</t>
  </si>
  <si>
    <t>2016 Q3</t>
    <phoneticPr fontId="3" type="noConversion"/>
  </si>
  <si>
    <t>2016 Q4</t>
  </si>
  <si>
    <t>2016 全年</t>
  </si>
  <si>
    <t>2016 全年</t>
    <phoneticPr fontId="3" type="noConversion"/>
  </si>
  <si>
    <t>流量采购明细</t>
    <phoneticPr fontId="3" type="noConversion"/>
  </si>
  <si>
    <t>3月</t>
    <phoneticPr fontId="3" type="noConversion"/>
  </si>
  <si>
    <t>实际使用</t>
  </si>
  <si>
    <t>实际使用</t>
    <phoneticPr fontId="3" type="noConversion"/>
  </si>
  <si>
    <t>2016 Q2</t>
    <phoneticPr fontId="3" type="noConversion"/>
  </si>
  <si>
    <t>业务类型</t>
    <phoneticPr fontId="11" type="noConversion"/>
  </si>
  <si>
    <t>传统业务</t>
  </si>
  <si>
    <t>传统业务</t>
    <phoneticPr fontId="3" type="noConversion"/>
  </si>
  <si>
    <t>直销业务</t>
  </si>
  <si>
    <t>直销业务</t>
    <phoneticPr fontId="3" type="noConversion"/>
  </si>
  <si>
    <t>差异</t>
  </si>
  <si>
    <t>差异</t>
    <phoneticPr fontId="3" type="noConversion"/>
  </si>
  <si>
    <t>实际-预算</t>
  </si>
  <si>
    <t>实际-预算</t>
    <phoneticPr fontId="3" type="noConversion"/>
  </si>
  <si>
    <t>合计</t>
  </si>
  <si>
    <t>4月</t>
  </si>
  <si>
    <t>4月</t>
    <phoneticPr fontId="3" type="noConversion"/>
  </si>
  <si>
    <t>5月</t>
  </si>
  <si>
    <t>5月</t>
    <phoneticPr fontId="3" type="noConversion"/>
  </si>
  <si>
    <t>6月</t>
  </si>
  <si>
    <t>6月</t>
    <phoneticPr fontId="3" type="noConversion"/>
  </si>
  <si>
    <t>7月</t>
  </si>
  <si>
    <t>7月</t>
    <phoneticPr fontId="3" type="noConversion"/>
  </si>
  <si>
    <t>8月</t>
  </si>
  <si>
    <t>8月</t>
    <phoneticPr fontId="3" type="noConversion"/>
  </si>
  <si>
    <t>9月</t>
  </si>
  <si>
    <t>9月</t>
    <phoneticPr fontId="3" type="noConversion"/>
  </si>
  <si>
    <t>11月</t>
  </si>
  <si>
    <t>11月</t>
    <phoneticPr fontId="3" type="noConversion"/>
  </si>
  <si>
    <t>10月</t>
  </si>
  <si>
    <t>10月</t>
    <phoneticPr fontId="3" type="noConversion"/>
  </si>
  <si>
    <t>12月</t>
  </si>
  <si>
    <t>12月</t>
    <phoneticPr fontId="3" type="noConversion"/>
  </si>
  <si>
    <t>SEM实际使用</t>
  </si>
  <si>
    <t>SEM实际使用</t>
    <phoneticPr fontId="3" type="noConversion"/>
  </si>
  <si>
    <t>各站实际申请</t>
  </si>
  <si>
    <t>各站实际申请</t>
    <phoneticPr fontId="3" type="noConversion"/>
  </si>
  <si>
    <t>SEM实际使用</t>
    <phoneticPr fontId="3" type="noConversion"/>
  </si>
  <si>
    <t>各站实际申请</t>
    <phoneticPr fontId="3" type="noConversion"/>
  </si>
  <si>
    <t>产业</t>
  </si>
  <si>
    <t>2月</t>
    <phoneticPr fontId="3" type="noConversion"/>
  </si>
  <si>
    <t>传统</t>
    <phoneticPr fontId="3" type="noConversion"/>
  </si>
  <si>
    <t>直销</t>
    <phoneticPr fontId="3" type="noConversion"/>
  </si>
  <si>
    <t>1月</t>
    <phoneticPr fontId="3" type="noConversion"/>
  </si>
  <si>
    <t>4月</t>
    <phoneticPr fontId="3" type="noConversion"/>
  </si>
  <si>
    <t>5月</t>
    <phoneticPr fontId="3" type="noConversion"/>
  </si>
  <si>
    <t>6月</t>
    <phoneticPr fontId="3" type="noConversion"/>
  </si>
  <si>
    <t>7月</t>
    <phoneticPr fontId="3" type="noConversion"/>
  </si>
  <si>
    <t>8月</t>
    <phoneticPr fontId="3" type="noConversion"/>
  </si>
  <si>
    <t>SEM</t>
    <phoneticPr fontId="3" type="noConversion"/>
  </si>
  <si>
    <t>9月</t>
    <phoneticPr fontId="3" type="noConversion"/>
  </si>
  <si>
    <t>10月</t>
    <phoneticPr fontId="3" type="noConversion"/>
  </si>
  <si>
    <t>11月</t>
    <phoneticPr fontId="3" type="noConversion"/>
  </si>
  <si>
    <t>12月</t>
    <phoneticPr fontId="3" type="noConversion"/>
  </si>
  <si>
    <t>珠海</t>
    <phoneticPr fontId="19" type="noConversion"/>
  </si>
  <si>
    <t>合计</t>
    <phoneticPr fontId="19" type="noConversion"/>
  </si>
  <si>
    <t>预算总额</t>
    <phoneticPr fontId="3" type="noConversion"/>
  </si>
  <si>
    <t>财务结算</t>
    <phoneticPr fontId="3" type="noConversion"/>
  </si>
  <si>
    <t>2015 Q1</t>
    <phoneticPr fontId="3" type="noConversion"/>
  </si>
  <si>
    <t>2015</t>
    <phoneticPr fontId="3" type="noConversion"/>
  </si>
  <si>
    <t>2015 Q2</t>
    <phoneticPr fontId="3" type="noConversion"/>
  </si>
  <si>
    <t>2015 Q3</t>
    <phoneticPr fontId="3" type="noConversion"/>
  </si>
  <si>
    <t>2015 Q4</t>
    <phoneticPr fontId="3" type="noConversion"/>
  </si>
  <si>
    <t>2015 实际</t>
    <phoneticPr fontId="3" type="noConversion"/>
  </si>
  <si>
    <t>SEM充值</t>
    <phoneticPr fontId="3" type="noConversion"/>
  </si>
  <si>
    <t>2016 Q2</t>
    <phoneticPr fontId="3" type="noConversion"/>
  </si>
  <si>
    <t>充值</t>
    <phoneticPr fontId="3" type="noConversion"/>
  </si>
  <si>
    <t>谢徽小计（3个）</t>
    <phoneticPr fontId="3" type="noConversion"/>
  </si>
  <si>
    <t>钱真小计（5个）</t>
    <phoneticPr fontId="3" type="noConversion"/>
  </si>
  <si>
    <t>王彬小计（4个）</t>
    <phoneticPr fontId="3" type="noConversion"/>
  </si>
  <si>
    <t>房莉小计（5个）</t>
    <phoneticPr fontId="3" type="noConversion"/>
  </si>
  <si>
    <t>郑亨林小计（4个）</t>
    <phoneticPr fontId="3" type="noConversion"/>
  </si>
  <si>
    <t>许效忠小计（5个）</t>
    <phoneticPr fontId="3" type="noConversion"/>
  </si>
  <si>
    <t>唐勇小计（5个）</t>
    <phoneticPr fontId="3" type="noConversion"/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</si>
</sst>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176" formatCode="_ * #,##0_ ;_ * \-#,##0_ ;_ * &quot;-&quot;??_ ;_ @_ "/>
    <numFmt numFmtId="177" formatCode="_([$€-2]* #,##0.000_);_([$€-2]* \(#,##0.000\);_([$€-2]* &quot;-&quot;??_)"/>
    <numFmt numFmtId="178" formatCode="_(* #,##0.00_);_(* \(#,##0.00\);_(* &quot;-&quot;??_);_(@_)"/>
  </numFmts>
  <fonts count="23">
    <font>
      <sz val="11"/>
      <color theme="1"/>
      <name val="宋体"/>
      <family val="2"/>
      <charset val="134"/>
      <scheme val="minor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b/>
      <sz val="9"/>
      <color theme="0"/>
      <name val="微软雅黑"/>
      <family val="2"/>
      <charset val="134"/>
    </font>
    <font>
      <sz val="9"/>
      <name val="微软雅黑"/>
      <family val="2"/>
      <charset val="134"/>
    </font>
    <font>
      <b/>
      <sz val="9"/>
      <name val="微软雅黑"/>
      <family val="2"/>
      <charset val="134"/>
    </font>
    <font>
      <sz val="9"/>
      <color rgb="FF0000FF"/>
      <name val="微软雅黑"/>
      <family val="2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0"/>
      <name val="Arial"/>
      <family val="2"/>
    </font>
    <font>
      <sz val="11"/>
      <color theme="1"/>
      <name val="宋体"/>
      <family val="3"/>
      <charset val="134"/>
      <scheme val="minor"/>
    </font>
    <font>
      <sz val="10"/>
      <name val="&amp;#23435"/>
    </font>
    <font>
      <sz val="11"/>
      <color indexed="8"/>
      <name val="宋体"/>
      <family val="3"/>
      <charset val="134"/>
    </font>
    <font>
      <sz val="9"/>
      <color rgb="FF0000CC"/>
      <name val="微软雅黑"/>
      <family val="2"/>
      <charset val="134"/>
    </font>
    <font>
      <b/>
      <sz val="9"/>
      <color rgb="FFFF6600"/>
      <name val="微软雅黑"/>
      <family val="2"/>
      <charset val="134"/>
    </font>
    <font>
      <sz val="9"/>
      <name val="宋体"/>
      <family val="2"/>
      <charset val="134"/>
    </font>
    <font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4"/>
        <bgColor theme="3" tint="0.599963377788628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4" tint="0.79998168889431442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indexed="64"/>
      </right>
      <top style="thin">
        <color theme="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4506668294322"/>
      </top>
      <bottom style="thin">
        <color theme="4" tint="0.39994506668294322"/>
      </bottom>
      <diagonal/>
    </border>
    <border>
      <left/>
      <right style="thin">
        <color indexed="64"/>
      </right>
      <top style="thin">
        <color theme="4" tint="0.39994506668294322"/>
      </top>
      <bottom style="thin">
        <color theme="4" tint="0.39994506668294322"/>
      </bottom>
      <diagonal/>
    </border>
    <border>
      <left style="thin">
        <color auto="1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 style="thin">
        <color indexed="64"/>
      </left>
      <right/>
      <top style="thin">
        <color theme="4" tint="0.39994506668294322"/>
      </top>
      <bottom style="thin">
        <color theme="4" tint="0.399945066682943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 style="thin">
        <color indexed="64"/>
      </top>
      <bottom/>
      <diagonal/>
    </border>
    <border>
      <left/>
      <right style="medium">
        <color rgb="FFFF0000"/>
      </right>
      <top style="thin">
        <color indexed="64"/>
      </top>
      <bottom/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/>
      <top style="thin">
        <color theme="4"/>
      </top>
      <bottom/>
      <diagonal/>
    </border>
    <border>
      <left/>
      <right style="medium">
        <color rgb="FFFF0000"/>
      </right>
      <top style="thin">
        <color theme="4"/>
      </top>
      <bottom/>
      <diagonal/>
    </border>
    <border>
      <left style="medium">
        <color rgb="FFFF0000"/>
      </left>
      <right/>
      <top style="thin">
        <color theme="4" tint="0.39994506668294322"/>
      </top>
      <bottom style="thin">
        <color theme="4" tint="0.39994506668294322"/>
      </bottom>
      <diagonal/>
    </border>
    <border>
      <left/>
      <right style="medium">
        <color rgb="FFFF0000"/>
      </right>
      <top style="thin">
        <color theme="4" tint="0.39994506668294322"/>
      </top>
      <bottom style="thin">
        <color theme="4" tint="0.39994506668294322"/>
      </bottom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/>
      <right/>
      <top/>
      <bottom style="thin">
        <color theme="4" tint="0.39994506668294322"/>
      </bottom>
      <diagonal/>
    </border>
    <border>
      <left/>
      <right/>
      <top/>
      <bottom style="thin">
        <color theme="4"/>
      </bottom>
      <diagonal/>
    </border>
  </borders>
  <cellStyleXfs count="34">
    <xf numFmtId="177" fontId="0" fillId="0" borderId="0">
      <alignment vertical="center"/>
    </xf>
    <xf numFmtId="43" fontId="4" fillId="0" borderId="0" applyFont="0" applyFill="0" applyBorder="0" applyAlignment="0" applyProtection="0">
      <alignment vertical="center"/>
    </xf>
    <xf numFmtId="177" fontId="4" fillId="0" borderId="0">
      <alignment vertical="center"/>
    </xf>
    <xf numFmtId="177" fontId="12" fillId="0" borderId="0">
      <alignment vertical="center"/>
    </xf>
    <xf numFmtId="177" fontId="13" fillId="0" borderId="0"/>
    <xf numFmtId="177" fontId="13" fillId="0" borderId="0" applyBorder="0"/>
    <xf numFmtId="177" fontId="13" fillId="0" borderId="0" applyBorder="0"/>
    <xf numFmtId="9" fontId="14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/>
    <xf numFmtId="177" fontId="1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15" fillId="0" borderId="0"/>
    <xf numFmtId="177" fontId="1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7" fontId="16" fillId="0" borderId="0">
      <alignment vertical="center"/>
    </xf>
    <xf numFmtId="177" fontId="4" fillId="0" borderId="0">
      <alignment vertical="center"/>
    </xf>
    <xf numFmtId="177" fontId="14" fillId="0" borderId="0">
      <alignment vertical="center"/>
    </xf>
    <xf numFmtId="177" fontId="13" fillId="0" borderId="0"/>
    <xf numFmtId="177" fontId="4" fillId="0" borderId="0">
      <alignment vertical="center"/>
    </xf>
    <xf numFmtId="177" fontId="4" fillId="0" borderId="0">
      <alignment vertical="center"/>
    </xf>
    <xf numFmtId="177" fontId="4" fillId="0" borderId="0">
      <alignment vertical="center"/>
    </xf>
    <xf numFmtId="178" fontId="13" fillId="0" borderId="0" applyFont="0" applyFill="0" applyBorder="0" applyAlignment="0" applyProtection="0"/>
    <xf numFmtId="43" fontId="14" fillId="0" borderId="0" applyFont="0" applyFill="0" applyBorder="0" applyAlignment="0" applyProtection="0">
      <alignment vertical="center"/>
    </xf>
    <xf numFmtId="178" fontId="13" fillId="0" borderId="0" applyFont="0" applyFill="0" applyBorder="0" applyAlignment="0" applyProtection="0"/>
    <xf numFmtId="43" fontId="4" fillId="0" borderId="0" applyFont="0" applyFill="0" applyBorder="0" applyAlignment="0" applyProtection="0">
      <alignment vertical="center"/>
    </xf>
    <xf numFmtId="0" fontId="4" fillId="0" borderId="0">
      <alignment vertical="center"/>
    </xf>
  </cellStyleXfs>
  <cellXfs count="137">
    <xf numFmtId="177" fontId="0" fillId="0" borderId="0" xfId="0">
      <alignment vertical="center"/>
    </xf>
    <xf numFmtId="176" fontId="5" fillId="0" borderId="0" xfId="1" applyNumberFormat="1" applyFont="1">
      <alignment vertical="center"/>
    </xf>
    <xf numFmtId="177" fontId="7" fillId="2" borderId="2" xfId="2" applyFont="1" applyFill="1" applyBorder="1" applyAlignment="1">
      <alignment horizontal="center" vertical="center"/>
    </xf>
    <xf numFmtId="176" fontId="8" fillId="0" borderId="0" xfId="1" applyNumberFormat="1" applyFont="1">
      <alignment vertical="center"/>
    </xf>
    <xf numFmtId="176" fontId="9" fillId="3" borderId="5" xfId="1" quotePrefix="1" applyNumberFormat="1" applyFont="1" applyFill="1" applyBorder="1" applyAlignment="1">
      <alignment horizontal="center" vertical="center" wrapText="1"/>
    </xf>
    <xf numFmtId="177" fontId="5" fillId="0" borderId="0" xfId="2" applyNumberFormat="1" applyFont="1" applyFill="1">
      <alignment vertical="center"/>
    </xf>
    <xf numFmtId="49" fontId="5" fillId="0" borderId="0" xfId="2" applyNumberFormat="1" applyFont="1" applyFill="1" applyAlignment="1">
      <alignment horizontal="center" vertical="center"/>
    </xf>
    <xf numFmtId="177" fontId="6" fillId="0" borderId="0" xfId="2" applyFont="1" applyAlignment="1">
      <alignment horizontal="center" vertical="center"/>
    </xf>
    <xf numFmtId="14" fontId="6" fillId="0" borderId="0" xfId="2" applyNumberFormat="1" applyFont="1" applyAlignment="1">
      <alignment horizontal="center" vertical="center"/>
    </xf>
    <xf numFmtId="177" fontId="6" fillId="0" borderId="0" xfId="2" applyFont="1">
      <alignment vertical="center"/>
    </xf>
    <xf numFmtId="49" fontId="6" fillId="0" borderId="0" xfId="2" applyNumberFormat="1" applyFont="1" applyAlignment="1">
      <alignment horizontal="center" vertical="center"/>
    </xf>
    <xf numFmtId="177" fontId="10" fillId="0" borderId="0" xfId="2" applyFont="1" applyAlignment="1">
      <alignment horizontal="left" vertical="center"/>
    </xf>
    <xf numFmtId="49" fontId="9" fillId="0" borderId="7" xfId="3" applyNumberFormat="1" applyFont="1" applyFill="1" applyBorder="1" applyAlignment="1">
      <alignment horizontal="center"/>
    </xf>
    <xf numFmtId="177" fontId="9" fillId="0" borderId="7" xfId="3" applyFont="1" applyFill="1" applyBorder="1" applyAlignment="1">
      <alignment horizontal="center"/>
    </xf>
    <xf numFmtId="14" fontId="9" fillId="0" borderId="7" xfId="3" applyNumberFormat="1" applyFont="1" applyFill="1" applyBorder="1" applyAlignment="1">
      <alignment horizontal="center"/>
    </xf>
    <xf numFmtId="49" fontId="6" fillId="0" borderId="7" xfId="2" applyNumberFormat="1" applyFont="1" applyBorder="1" applyAlignment="1">
      <alignment horizontal="center" vertical="center"/>
    </xf>
    <xf numFmtId="177" fontId="6" fillId="0" borderId="7" xfId="2" applyFont="1" applyBorder="1" applyAlignment="1">
      <alignment horizontal="center" vertical="center"/>
    </xf>
    <xf numFmtId="14" fontId="6" fillId="0" borderId="7" xfId="2" applyNumberFormat="1" applyFont="1" applyBorder="1" applyAlignment="1">
      <alignment horizontal="center" vertical="center"/>
    </xf>
    <xf numFmtId="176" fontId="17" fillId="0" borderId="5" xfId="1" applyNumberFormat="1" applyFont="1" applyFill="1" applyBorder="1">
      <alignment vertical="center"/>
    </xf>
    <xf numFmtId="176" fontId="17" fillId="3" borderId="5" xfId="1" applyNumberFormat="1" applyFont="1" applyFill="1" applyBorder="1">
      <alignment vertical="center"/>
    </xf>
    <xf numFmtId="176" fontId="17" fillId="0" borderId="8" xfId="1" applyNumberFormat="1" applyFont="1" applyFill="1" applyBorder="1">
      <alignment vertical="center"/>
    </xf>
    <xf numFmtId="176" fontId="17" fillId="3" borderId="8" xfId="1" applyNumberFormat="1" applyFont="1" applyFill="1" applyBorder="1">
      <alignment vertical="center"/>
    </xf>
    <xf numFmtId="176" fontId="6" fillId="0" borderId="0" xfId="1" applyNumberFormat="1" applyFont="1" applyAlignment="1">
      <alignment horizontal="center" vertical="center"/>
    </xf>
    <xf numFmtId="176" fontId="9" fillId="0" borderId="7" xfId="1" applyNumberFormat="1" applyFont="1" applyFill="1" applyBorder="1" applyAlignment="1">
      <alignment horizontal="center"/>
    </xf>
    <xf numFmtId="176" fontId="6" fillId="0" borderId="7" xfId="1" applyNumberFormat="1" applyFont="1" applyBorder="1" applyAlignment="1">
      <alignment horizontal="center" vertical="center"/>
    </xf>
    <xf numFmtId="177" fontId="6" fillId="0" borderId="0" xfId="2" applyFont="1" applyAlignment="1">
      <alignment horizontal="left" vertical="center"/>
    </xf>
    <xf numFmtId="177" fontId="6" fillId="0" borderId="7" xfId="2" applyFont="1" applyBorder="1" applyAlignment="1">
      <alignment horizontal="left" vertical="center"/>
    </xf>
    <xf numFmtId="0" fontId="6" fillId="0" borderId="7" xfId="2" applyNumberFormat="1" applyFont="1" applyBorder="1" applyAlignment="1">
      <alignment horizontal="center" vertical="center"/>
    </xf>
    <xf numFmtId="177" fontId="2" fillId="0" borderId="0" xfId="0" applyFont="1" applyAlignment="1" applyProtection="1">
      <alignment horizontal="center" vertical="center"/>
      <protection locked="0"/>
    </xf>
    <xf numFmtId="177" fontId="9" fillId="0" borderId="7" xfId="3" applyFont="1" applyFill="1" applyBorder="1" applyAlignment="1" applyProtection="1">
      <alignment horizontal="center"/>
      <protection locked="0"/>
    </xf>
    <xf numFmtId="177" fontId="2" fillId="0" borderId="7" xfId="0" applyFont="1" applyBorder="1" applyAlignment="1" applyProtection="1">
      <alignment horizontal="center" vertical="center"/>
      <protection locked="0"/>
    </xf>
    <xf numFmtId="176" fontId="2" fillId="0" borderId="0" xfId="1" applyNumberFormat="1" applyFont="1">
      <alignment vertical="center"/>
    </xf>
    <xf numFmtId="177" fontId="18" fillId="2" borderId="1" xfId="2" applyFont="1" applyFill="1" applyBorder="1" applyAlignment="1">
      <alignment horizontal="center" vertical="center"/>
    </xf>
    <xf numFmtId="177" fontId="18" fillId="2" borderId="2" xfId="2" applyFont="1" applyFill="1" applyBorder="1" applyAlignment="1">
      <alignment horizontal="center" vertical="center"/>
    </xf>
    <xf numFmtId="176" fontId="9" fillId="3" borderId="4" xfId="1" applyNumberFormat="1" applyFont="1" applyFill="1" applyBorder="1" applyAlignment="1">
      <alignment horizontal="center" vertical="center"/>
    </xf>
    <xf numFmtId="176" fontId="9" fillId="3" borderId="5" xfId="1" applyNumberFormat="1" applyFont="1" applyFill="1" applyBorder="1" applyAlignment="1">
      <alignment horizontal="center" vertical="center"/>
    </xf>
    <xf numFmtId="176" fontId="9" fillId="0" borderId="4" xfId="1" applyNumberFormat="1" applyFont="1" applyFill="1" applyBorder="1">
      <alignment vertical="center"/>
    </xf>
    <xf numFmtId="176" fontId="9" fillId="0" borderId="5" xfId="1" applyNumberFormat="1" applyFont="1" applyFill="1" applyBorder="1">
      <alignment vertical="center"/>
    </xf>
    <xf numFmtId="176" fontId="2" fillId="0" borderId="5" xfId="1" applyNumberFormat="1" applyFont="1" applyFill="1" applyBorder="1">
      <alignment vertical="center"/>
    </xf>
    <xf numFmtId="176" fontId="9" fillId="3" borderId="10" xfId="1" applyNumberFormat="1" applyFont="1" applyFill="1" applyBorder="1">
      <alignment vertical="center"/>
    </xf>
    <xf numFmtId="176" fontId="9" fillId="3" borderId="11" xfId="1" applyNumberFormat="1" applyFont="1" applyFill="1" applyBorder="1">
      <alignment vertical="center"/>
    </xf>
    <xf numFmtId="176" fontId="2" fillId="3" borderId="5" xfId="1" applyNumberFormat="1" applyFont="1" applyFill="1" applyBorder="1">
      <alignment vertical="center"/>
    </xf>
    <xf numFmtId="176" fontId="2" fillId="0" borderId="8" xfId="1" applyNumberFormat="1" applyFont="1" applyFill="1" applyBorder="1">
      <alignment vertical="center"/>
    </xf>
    <xf numFmtId="176" fontId="2" fillId="3" borderId="8" xfId="1" applyNumberFormat="1" applyFont="1" applyFill="1" applyBorder="1">
      <alignment vertical="center"/>
    </xf>
    <xf numFmtId="177" fontId="7" fillId="2" borderId="2" xfId="2" applyFont="1" applyFill="1" applyBorder="1" applyAlignment="1">
      <alignment horizontal="center" vertical="center" wrapText="1"/>
    </xf>
    <xf numFmtId="176" fontId="9" fillId="3" borderId="5" xfId="1" applyNumberFormat="1" applyFont="1" applyFill="1" applyBorder="1" applyAlignment="1">
      <alignment horizontal="center" vertical="center" wrapText="1"/>
    </xf>
    <xf numFmtId="177" fontId="7" fillId="2" borderId="1" xfId="2" applyFont="1" applyFill="1" applyBorder="1" applyAlignment="1">
      <alignment horizontal="center" vertical="center" wrapText="1"/>
    </xf>
    <xf numFmtId="176" fontId="9" fillId="3" borderId="4" xfId="1" applyNumberFormat="1" applyFont="1" applyFill="1" applyBorder="1" applyAlignment="1">
      <alignment horizontal="center" vertical="center" wrapText="1"/>
    </xf>
    <xf numFmtId="176" fontId="9" fillId="3" borderId="6" xfId="1" applyNumberFormat="1" applyFont="1" applyFill="1" applyBorder="1" applyAlignment="1">
      <alignment horizontal="center" vertical="center" wrapText="1"/>
    </xf>
    <xf numFmtId="176" fontId="17" fillId="0" borderId="6" xfId="1" applyNumberFormat="1" applyFont="1" applyFill="1" applyBorder="1">
      <alignment vertical="center"/>
    </xf>
    <xf numFmtId="176" fontId="17" fillId="3" borderId="6" xfId="1" applyNumberFormat="1" applyFont="1" applyFill="1" applyBorder="1">
      <alignment vertical="center"/>
    </xf>
    <xf numFmtId="176" fontId="17" fillId="0" borderId="9" xfId="1" applyNumberFormat="1" applyFont="1" applyFill="1" applyBorder="1">
      <alignment vertical="center"/>
    </xf>
    <xf numFmtId="176" fontId="17" fillId="3" borderId="9" xfId="1" applyNumberFormat="1" applyFont="1" applyFill="1" applyBorder="1">
      <alignment vertical="center"/>
    </xf>
    <xf numFmtId="176" fontId="2" fillId="0" borderId="0" xfId="1" applyNumberFormat="1" applyFont="1" applyFill="1" applyBorder="1">
      <alignment vertical="center"/>
    </xf>
    <xf numFmtId="176" fontId="17" fillId="0" borderId="0" xfId="1" applyNumberFormat="1" applyFont="1" applyFill="1" applyBorder="1">
      <alignment vertical="center"/>
    </xf>
    <xf numFmtId="176" fontId="17" fillId="3" borderId="0" xfId="1" applyNumberFormat="1" applyFont="1" applyFill="1" applyBorder="1">
      <alignment vertical="center"/>
    </xf>
    <xf numFmtId="176" fontId="17" fillId="0" borderId="4" xfId="1" applyNumberFormat="1" applyFont="1" applyFill="1" applyBorder="1">
      <alignment vertical="center"/>
    </xf>
    <xf numFmtId="176" fontId="17" fillId="3" borderId="4" xfId="1" applyNumberFormat="1" applyFont="1" applyFill="1" applyBorder="1">
      <alignment vertical="center"/>
    </xf>
    <xf numFmtId="176" fontId="17" fillId="0" borderId="12" xfId="1" applyNumberFormat="1" applyFont="1" applyFill="1" applyBorder="1">
      <alignment vertical="center"/>
    </xf>
    <xf numFmtId="176" fontId="17" fillId="3" borderId="12" xfId="1" applyNumberFormat="1" applyFont="1" applyFill="1" applyBorder="1">
      <alignment vertical="center"/>
    </xf>
    <xf numFmtId="177" fontId="18" fillId="2" borderId="15" xfId="2" applyFont="1" applyFill="1" applyBorder="1" applyAlignment="1">
      <alignment horizontal="center" vertical="center"/>
    </xf>
    <xf numFmtId="177" fontId="18" fillId="2" borderId="0" xfId="2" applyFont="1" applyFill="1" applyBorder="1" applyAlignment="1">
      <alignment horizontal="center" vertical="center"/>
    </xf>
    <xf numFmtId="177" fontId="7" fillId="2" borderId="0" xfId="2" applyFont="1" applyFill="1" applyBorder="1" applyAlignment="1">
      <alignment horizontal="center" vertical="center" wrapText="1"/>
    </xf>
    <xf numFmtId="177" fontId="7" fillId="2" borderId="16" xfId="2" applyFont="1" applyFill="1" applyBorder="1" applyAlignment="1">
      <alignment horizontal="center" vertical="center" wrapText="1"/>
    </xf>
    <xf numFmtId="177" fontId="7" fillId="2" borderId="15" xfId="2" applyFont="1" applyFill="1" applyBorder="1" applyAlignment="1">
      <alignment horizontal="center" vertical="center" wrapText="1"/>
    </xf>
    <xf numFmtId="177" fontId="7" fillId="2" borderId="0" xfId="2" applyFont="1" applyFill="1" applyBorder="1" applyAlignment="1">
      <alignment horizontal="center" vertical="center"/>
    </xf>
    <xf numFmtId="0" fontId="7" fillId="4" borderId="7" xfId="0" applyNumberFormat="1" applyFont="1" applyFill="1" applyBorder="1" applyAlignment="1">
      <alignment horizontal="center" vertical="center"/>
    </xf>
    <xf numFmtId="0" fontId="1" fillId="5" borderId="7" xfId="2" applyNumberFormat="1" applyFont="1" applyFill="1" applyBorder="1" applyAlignment="1">
      <alignment horizontal="center" vertical="center"/>
    </xf>
    <xf numFmtId="176" fontId="1" fillId="5" borderId="7" xfId="1" applyNumberFormat="1" applyFont="1" applyFill="1" applyBorder="1" applyAlignment="1">
      <alignment horizontal="center" vertical="center"/>
    </xf>
    <xf numFmtId="0" fontId="5" fillId="6" borderId="7" xfId="2" applyNumberFormat="1" applyFont="1" applyFill="1" applyBorder="1" applyAlignment="1">
      <alignment horizontal="center" vertical="center"/>
    </xf>
    <xf numFmtId="176" fontId="5" fillId="6" borderId="7" xfId="1" applyNumberFormat="1" applyFont="1" applyFill="1" applyBorder="1" applyAlignment="1">
      <alignment horizontal="center" vertical="center"/>
    </xf>
    <xf numFmtId="177" fontId="1" fillId="0" borderId="0" xfId="0" applyFont="1">
      <alignment vertical="center"/>
    </xf>
    <xf numFmtId="176" fontId="1" fillId="0" borderId="0" xfId="1" applyNumberFormat="1" applyFont="1">
      <alignment vertical="center"/>
    </xf>
    <xf numFmtId="176" fontId="7" fillId="4" borderId="13" xfId="1" applyNumberFormat="1" applyFont="1" applyFill="1" applyBorder="1" applyAlignment="1">
      <alignment horizontal="center" vertical="center"/>
    </xf>
    <xf numFmtId="176" fontId="1" fillId="5" borderId="13" xfId="1" applyNumberFormat="1" applyFont="1" applyFill="1" applyBorder="1" applyAlignment="1">
      <alignment horizontal="center" vertical="center"/>
    </xf>
    <xf numFmtId="177" fontId="1" fillId="0" borderId="7" xfId="0" applyFont="1" applyBorder="1">
      <alignment vertical="center"/>
    </xf>
    <xf numFmtId="14" fontId="1" fillId="0" borderId="7" xfId="2" applyNumberFormat="1" applyFont="1" applyBorder="1" applyAlignment="1">
      <alignment horizontal="center" vertical="center"/>
    </xf>
    <xf numFmtId="177" fontId="1" fillId="0" borderId="7" xfId="2" applyFont="1" applyBorder="1" applyAlignment="1">
      <alignment horizontal="center" vertical="center"/>
    </xf>
    <xf numFmtId="0" fontId="1" fillId="0" borderId="7" xfId="2" applyNumberFormat="1" applyFont="1" applyFill="1" applyBorder="1" applyAlignment="1">
      <alignment horizontal="center" vertical="center"/>
    </xf>
    <xf numFmtId="176" fontId="9" fillId="3" borderId="6" xfId="1" quotePrefix="1" applyNumberFormat="1" applyFont="1" applyFill="1" applyBorder="1" applyAlignment="1">
      <alignment horizontal="center" vertical="center" wrapText="1"/>
    </xf>
    <xf numFmtId="176" fontId="17" fillId="0" borderId="15" xfId="1" applyNumberFormat="1" applyFont="1" applyFill="1" applyBorder="1">
      <alignment vertical="center"/>
    </xf>
    <xf numFmtId="176" fontId="17" fillId="0" borderId="16" xfId="1" applyNumberFormat="1" applyFont="1" applyFill="1" applyBorder="1">
      <alignment vertical="center"/>
    </xf>
    <xf numFmtId="177" fontId="7" fillId="2" borderId="2" xfId="2" applyFont="1" applyFill="1" applyBorder="1" applyAlignment="1">
      <alignment horizontal="center" vertical="center" wrapText="1"/>
    </xf>
    <xf numFmtId="177" fontId="7" fillId="2" borderId="2" xfId="2" applyFont="1" applyFill="1" applyBorder="1" applyAlignment="1">
      <alignment horizontal="center" vertical="center" wrapText="1"/>
    </xf>
    <xf numFmtId="177" fontId="7" fillId="2" borderId="2" xfId="2" applyFont="1" applyFill="1" applyBorder="1" applyAlignment="1">
      <alignment horizontal="center" vertical="center" wrapText="1"/>
    </xf>
    <xf numFmtId="177" fontId="7" fillId="2" borderId="3" xfId="2" applyFont="1" applyFill="1" applyBorder="1" applyAlignment="1">
      <alignment horizontal="center" vertical="center" wrapText="1"/>
    </xf>
    <xf numFmtId="177" fontId="1" fillId="0" borderId="0" xfId="0" applyFont="1" applyAlignment="1">
      <alignment horizontal="center" vertical="center"/>
    </xf>
    <xf numFmtId="176" fontId="1" fillId="0" borderId="0" xfId="1" applyNumberFormat="1" applyFont="1" applyAlignment="1">
      <alignment horizontal="center" vertical="center"/>
    </xf>
    <xf numFmtId="176" fontId="2" fillId="0" borderId="17" xfId="1" applyNumberFormat="1" applyFont="1" applyBorder="1">
      <alignment vertical="center"/>
    </xf>
    <xf numFmtId="176" fontId="2" fillId="0" borderId="18" xfId="1" applyNumberFormat="1" applyFont="1" applyBorder="1">
      <alignment vertical="center"/>
    </xf>
    <xf numFmtId="176" fontId="2" fillId="0" borderId="19" xfId="1" applyNumberFormat="1" applyFont="1" applyBorder="1">
      <alignment vertical="center"/>
    </xf>
    <xf numFmtId="177" fontId="7" fillId="2" borderId="20" xfId="2" applyFont="1" applyFill="1" applyBorder="1" applyAlignment="1">
      <alignment horizontal="center" vertical="center" wrapText="1"/>
    </xf>
    <xf numFmtId="177" fontId="7" fillId="2" borderId="21" xfId="2" applyFont="1" applyFill="1" applyBorder="1" applyAlignment="1">
      <alignment horizontal="center" vertical="center" wrapText="1"/>
    </xf>
    <xf numFmtId="177" fontId="7" fillId="2" borderId="22" xfId="2" applyFont="1" applyFill="1" applyBorder="1" applyAlignment="1">
      <alignment horizontal="center" vertical="center" wrapText="1"/>
    </xf>
    <xf numFmtId="177" fontId="7" fillId="2" borderId="23" xfId="2" applyFont="1" applyFill="1" applyBorder="1" applyAlignment="1">
      <alignment horizontal="center" vertical="center" wrapText="1"/>
    </xf>
    <xf numFmtId="176" fontId="9" fillId="3" borderId="24" xfId="1" applyNumberFormat="1" applyFont="1" applyFill="1" applyBorder="1" applyAlignment="1">
      <alignment horizontal="center" vertical="center" wrapText="1"/>
    </xf>
    <xf numFmtId="176" fontId="9" fillId="3" borderId="25" xfId="1" applyNumberFormat="1" applyFont="1" applyFill="1" applyBorder="1" applyAlignment="1">
      <alignment horizontal="center" vertical="center" wrapText="1"/>
    </xf>
    <xf numFmtId="176" fontId="17" fillId="0" borderId="24" xfId="1" applyNumberFormat="1" applyFont="1" applyFill="1" applyBorder="1">
      <alignment vertical="center"/>
    </xf>
    <xf numFmtId="176" fontId="17" fillId="0" borderId="25" xfId="1" applyNumberFormat="1" applyFont="1" applyFill="1" applyBorder="1">
      <alignment vertical="center"/>
    </xf>
    <xf numFmtId="176" fontId="17" fillId="3" borderId="24" xfId="1" applyNumberFormat="1" applyFont="1" applyFill="1" applyBorder="1">
      <alignment vertical="center"/>
    </xf>
    <xf numFmtId="176" fontId="17" fillId="3" borderId="25" xfId="1" applyNumberFormat="1" applyFont="1" applyFill="1" applyBorder="1">
      <alignment vertical="center"/>
    </xf>
    <xf numFmtId="176" fontId="17" fillId="0" borderId="26" xfId="1" applyNumberFormat="1" applyFont="1" applyFill="1" applyBorder="1">
      <alignment vertical="center"/>
    </xf>
    <xf numFmtId="176" fontId="17" fillId="0" borderId="27" xfId="1" applyNumberFormat="1" applyFont="1" applyFill="1" applyBorder="1">
      <alignment vertical="center"/>
    </xf>
    <xf numFmtId="176" fontId="17" fillId="3" borderId="26" xfId="1" applyNumberFormat="1" applyFont="1" applyFill="1" applyBorder="1">
      <alignment vertical="center"/>
    </xf>
    <xf numFmtId="176" fontId="17" fillId="3" borderId="27" xfId="1" applyNumberFormat="1" applyFont="1" applyFill="1" applyBorder="1">
      <alignment vertical="center"/>
    </xf>
    <xf numFmtId="176" fontId="17" fillId="0" borderId="22" xfId="1" applyNumberFormat="1" applyFont="1" applyFill="1" applyBorder="1">
      <alignment vertical="center"/>
    </xf>
    <xf numFmtId="176" fontId="17" fillId="0" borderId="23" xfId="1" applyNumberFormat="1" applyFont="1" applyFill="1" applyBorder="1">
      <alignment vertical="center"/>
    </xf>
    <xf numFmtId="176" fontId="2" fillId="0" borderId="28" xfId="1" applyNumberFormat="1" applyFont="1" applyBorder="1">
      <alignment vertical="center"/>
    </xf>
    <xf numFmtId="176" fontId="2" fillId="0" borderId="29" xfId="1" applyNumberFormat="1" applyFont="1" applyBorder="1">
      <alignment vertical="center"/>
    </xf>
    <xf numFmtId="176" fontId="2" fillId="0" borderId="30" xfId="1" applyNumberFormat="1" applyFont="1" applyBorder="1">
      <alignment vertical="center"/>
    </xf>
    <xf numFmtId="177" fontId="7" fillId="2" borderId="1" xfId="2" applyFont="1" applyFill="1" applyBorder="1" applyAlignment="1">
      <alignment horizontal="center" vertical="center" wrapText="1"/>
    </xf>
    <xf numFmtId="177" fontId="7" fillId="2" borderId="2" xfId="2" applyFont="1" applyFill="1" applyBorder="1" applyAlignment="1">
      <alignment horizontal="center" vertical="center" wrapText="1"/>
    </xf>
    <xf numFmtId="177" fontId="7" fillId="2" borderId="3" xfId="2" applyFont="1" applyFill="1" applyBorder="1" applyAlignment="1">
      <alignment horizontal="center" vertical="center" wrapText="1"/>
    </xf>
    <xf numFmtId="176" fontId="17" fillId="0" borderId="31" xfId="1" applyNumberFormat="1" applyFont="1" applyFill="1" applyBorder="1">
      <alignment vertical="center"/>
    </xf>
    <xf numFmtId="176" fontId="2" fillId="5" borderId="0" xfId="1" applyNumberFormat="1" applyFont="1" applyFill="1">
      <alignment vertical="center"/>
    </xf>
    <xf numFmtId="176" fontId="9" fillId="7" borderId="10" xfId="1" applyNumberFormat="1" applyFont="1" applyFill="1" applyBorder="1">
      <alignment vertical="center"/>
    </xf>
    <xf numFmtId="176" fontId="9" fillId="7" borderId="11" xfId="1" applyNumberFormat="1" applyFont="1" applyFill="1" applyBorder="1">
      <alignment vertical="center"/>
    </xf>
    <xf numFmtId="176" fontId="2" fillId="7" borderId="8" xfId="1" applyNumberFormat="1" applyFont="1" applyFill="1" applyBorder="1">
      <alignment vertical="center"/>
    </xf>
    <xf numFmtId="176" fontId="17" fillId="7" borderId="8" xfId="1" applyNumberFormat="1" applyFont="1" applyFill="1" applyBorder="1">
      <alignment vertical="center"/>
    </xf>
    <xf numFmtId="176" fontId="17" fillId="7" borderId="26" xfId="1" applyNumberFormat="1" applyFont="1" applyFill="1" applyBorder="1">
      <alignment vertical="center"/>
    </xf>
    <xf numFmtId="176" fontId="17" fillId="7" borderId="27" xfId="1" applyNumberFormat="1" applyFont="1" applyFill="1" applyBorder="1">
      <alignment vertical="center"/>
    </xf>
    <xf numFmtId="176" fontId="17" fillId="7" borderId="9" xfId="1" applyNumberFormat="1" applyFont="1" applyFill="1" applyBorder="1">
      <alignment vertical="center"/>
    </xf>
    <xf numFmtId="176" fontId="17" fillId="7" borderId="12" xfId="1" applyNumberFormat="1" applyFont="1" applyFill="1" applyBorder="1">
      <alignment vertical="center"/>
    </xf>
    <xf numFmtId="176" fontId="17" fillId="7" borderId="5" xfId="1" applyNumberFormat="1" applyFont="1" applyFill="1" applyBorder="1">
      <alignment vertical="center"/>
    </xf>
    <xf numFmtId="176" fontId="2" fillId="8" borderId="0" xfId="1" applyNumberFormat="1" applyFont="1" applyFill="1" applyBorder="1">
      <alignment vertical="center"/>
    </xf>
    <xf numFmtId="176" fontId="2" fillId="8" borderId="16" xfId="1" applyNumberFormat="1" applyFont="1" applyFill="1" applyBorder="1">
      <alignment vertical="center"/>
    </xf>
    <xf numFmtId="176" fontId="9" fillId="3" borderId="32" xfId="1" applyNumberFormat="1" applyFont="1" applyFill="1" applyBorder="1">
      <alignment vertical="center"/>
    </xf>
    <xf numFmtId="176" fontId="2" fillId="5" borderId="0" xfId="1" applyNumberFormat="1" applyFont="1" applyFill="1" applyBorder="1">
      <alignment vertical="center"/>
    </xf>
    <xf numFmtId="176" fontId="9" fillId="7" borderId="13" xfId="1" applyNumberFormat="1" applyFont="1" applyFill="1" applyBorder="1">
      <alignment vertical="center"/>
    </xf>
    <xf numFmtId="176" fontId="9" fillId="7" borderId="14" xfId="1" applyNumberFormat="1" applyFont="1" applyFill="1" applyBorder="1">
      <alignment vertical="center"/>
    </xf>
    <xf numFmtId="176" fontId="17" fillId="7" borderId="14" xfId="1" applyNumberFormat="1" applyFont="1" applyFill="1" applyBorder="1">
      <alignment vertical="center"/>
    </xf>
    <xf numFmtId="176" fontId="17" fillId="7" borderId="0" xfId="1" applyNumberFormat="1" applyFont="1" applyFill="1" applyBorder="1">
      <alignment vertical="center"/>
    </xf>
    <xf numFmtId="176" fontId="9" fillId="7" borderId="4" xfId="1" applyNumberFormat="1" applyFont="1" applyFill="1" applyBorder="1">
      <alignment vertical="center"/>
    </xf>
    <xf numFmtId="176" fontId="9" fillId="7" borderId="0" xfId="1" applyNumberFormat="1" applyFont="1" applyFill="1" applyBorder="1">
      <alignment vertical="center"/>
    </xf>
    <xf numFmtId="176" fontId="2" fillId="5" borderId="16" xfId="1" applyNumberFormat="1" applyFont="1" applyFill="1" applyBorder="1">
      <alignment vertical="center"/>
    </xf>
    <xf numFmtId="176" fontId="9" fillId="7" borderId="5" xfId="1" applyNumberFormat="1" applyFont="1" applyFill="1" applyBorder="1">
      <alignment vertical="center"/>
    </xf>
    <xf numFmtId="176" fontId="9" fillId="7" borderId="15" xfId="1" applyNumberFormat="1" applyFont="1" applyFill="1" applyBorder="1">
      <alignment vertical="center"/>
    </xf>
  </cellXfs>
  <cellStyles count="34">
    <cellStyle name="?鹎%U龡&amp;H齲_x0001__x0016_?_x0005__x0007__x0001__x0001_" xfId="4"/>
    <cellStyle name="3232 2" xfId="5"/>
    <cellStyle name="3232 2 2" xfId="6"/>
    <cellStyle name="百分比 2" xfId="7"/>
    <cellStyle name="百分比 4" xfId="8"/>
    <cellStyle name="常规" xfId="0" builtinId="0"/>
    <cellStyle name="常规 10" xfId="9"/>
    <cellStyle name="常规 11" xfId="10"/>
    <cellStyle name="常规 12" xfId="11"/>
    <cellStyle name="常规 13" xfId="12"/>
    <cellStyle name="常规 14" xfId="13"/>
    <cellStyle name="常规 15" xfId="33"/>
    <cellStyle name="常规 2" xfId="2"/>
    <cellStyle name="常规 2 2" xfId="14"/>
    <cellStyle name="常规 2 3" xfId="15"/>
    <cellStyle name="常规 2 7" xfId="16"/>
    <cellStyle name="常规 27" xfId="17"/>
    <cellStyle name="常规 3" xfId="18"/>
    <cellStyle name="常规 3 2" xfId="19"/>
    <cellStyle name="常规 34 2" xfId="20"/>
    <cellStyle name="常规 35" xfId="21"/>
    <cellStyle name="常规 4" xfId="22"/>
    <cellStyle name="常规 4 2" xfId="23"/>
    <cellStyle name="常规 5" xfId="24"/>
    <cellStyle name="常规 6" xfId="25"/>
    <cellStyle name="常规 7" xfId="26"/>
    <cellStyle name="常规 8" xfId="27"/>
    <cellStyle name="常规 9" xfId="28"/>
    <cellStyle name="常规_09-10 Focus PR list（A&amp;P）-新媒体" xfId="3"/>
    <cellStyle name="千位分隔" xfId="1" builtinId="3"/>
    <cellStyle name="千位分隔 2" xfId="29"/>
    <cellStyle name="千位分隔 3" xfId="30"/>
    <cellStyle name="千位分隔 4" xfId="31"/>
    <cellStyle name="千位分隔 5" xfId="32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0000CC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in-File/AD%20Focus/Focus/Budget/2016/&#21508;&#31449;&#19979;&#21457;&#21033;&#28070;&#25968;&#25454;/2016%20&#26032;&#25151;&#19979;&#21457;&#21033;&#28070;&#34920;&#22522;&#30784;&#3492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AD%20Focus/Focus/Budget/2015/&#30456;&#20851;&#24213;&#31295;/2015%20&#23395;&#24230;&#32467;&#36134;&#35843;&#25972;/2015%20&#28966;&#28857;&#36130;&#21153;&#29366;&#20917;%20vs%20&#30446;&#26631;&#39044;&#31639;/2015%20&#28966;&#28857;%20&#36130;&#21153;&#29366;&#20917;%20vs%20&#30446;&#26631;&#29256;&#39044;&#31639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2016 vs 2015 城市站利润表"/>
      <sheetName val="2016 确认版 vs 财务版"/>
      <sheetName val="首代确认版与财务版差异"/>
      <sheetName val="2015年汇总"/>
      <sheetName val="2015Q1传统+直销"/>
      <sheetName val="2015Q2传统+直销"/>
      <sheetName val="2015Q3传统+直销"/>
      <sheetName val="2015 市场费"/>
      <sheetName val="2014 净下单"/>
      <sheetName val="2015Q4传统+直销"/>
      <sheetName val="2015 直销收入-取自周报"/>
      <sheetName val="2015Q2直销"/>
      <sheetName val="2015Q3直销"/>
      <sheetName val="2015Q4直销"/>
      <sheetName val="2015直销"/>
      <sheetName val="2016 vs 2015下单"/>
      <sheetName val="2016分城市利润-传统"/>
      <sheetName val="2016分城市利润-直销"/>
      <sheetName val="2016差旅应酬"/>
      <sheetName val="2016 市场费&amp;活动成本"/>
      <sheetName val="活动成本101"/>
      <sheetName val="市场费304-传统"/>
      <sheetName val="市场费-直销"/>
      <sheetName val="F_AP_305_其他活动推广分摊前后校验表_其他推广（元）"/>
    </sheetNames>
    <sheetDataSet>
      <sheetData sheetId="0" refreshError="1"/>
      <sheetData sheetId="1">
        <row r="1">
          <cell r="A1" t="str">
            <v>2016 vs 2015 城市站利润表</v>
          </cell>
        </row>
        <row r="2">
          <cell r="A2" t="str">
            <v>单位：人民币</v>
          </cell>
          <cell r="C2" t="str">
            <v>考核</v>
          </cell>
          <cell r="R2" t="str">
            <v>考核</v>
          </cell>
          <cell r="AG2" t="str">
            <v>孵化</v>
          </cell>
          <cell r="AV2" t="str">
            <v>孵化</v>
          </cell>
          <cell r="BK2" t="str">
            <v>考核</v>
          </cell>
          <cell r="BZ2" t="str">
            <v>考核</v>
          </cell>
          <cell r="CO2" t="str">
            <v>孵化</v>
          </cell>
          <cell r="DD2" t="str">
            <v>孵化</v>
          </cell>
          <cell r="DS2" t="str">
            <v>考核</v>
          </cell>
          <cell r="EH2" t="str">
            <v>考核</v>
          </cell>
          <cell r="EW2" t="str">
            <v>考核</v>
          </cell>
          <cell r="FL2" t="str">
            <v>考核</v>
          </cell>
          <cell r="GA2" t="str">
            <v>孵化</v>
          </cell>
          <cell r="GP2" t="str">
            <v>孵化</v>
          </cell>
          <cell r="HE2" t="str">
            <v>考核</v>
          </cell>
          <cell r="HX2" t="str">
            <v>考核</v>
          </cell>
          <cell r="II2" t="str">
            <v>考核</v>
          </cell>
          <cell r="JL2" t="str">
            <v>考核</v>
          </cell>
          <cell r="KA2" t="str">
            <v>考核</v>
          </cell>
          <cell r="KP2" t="str">
            <v>考核</v>
          </cell>
          <cell r="LJ2" t="str">
            <v>试点</v>
          </cell>
          <cell r="LY2" t="str">
            <v>试点</v>
          </cell>
          <cell r="NC2" t="str">
            <v>孵化</v>
          </cell>
          <cell r="OG2" t="str">
            <v>考核</v>
          </cell>
          <cell r="PF2" t="str">
            <v>考核</v>
          </cell>
          <cell r="PK2" t="str">
            <v>孵化</v>
          </cell>
          <cell r="QJ2" t="str">
            <v>孵化</v>
          </cell>
          <cell r="RN2" t="str">
            <v>孵化</v>
          </cell>
          <cell r="UK2" t="str">
            <v>试点</v>
          </cell>
          <cell r="VO2" t="str">
            <v>试点</v>
          </cell>
          <cell r="ZA2" t="str">
            <v>试点</v>
          </cell>
          <cell r="AAE2" t="str">
            <v>试点</v>
          </cell>
          <cell r="ADQ2" t="str">
            <v>试点</v>
          </cell>
          <cell r="AEU2" t="str">
            <v>试点</v>
          </cell>
          <cell r="AFY2" t="str">
            <v>试点</v>
          </cell>
          <cell r="AJK2" t="str">
            <v>试点</v>
          </cell>
          <cell r="AKO2" t="str">
            <v>试点</v>
          </cell>
        </row>
        <row r="3">
          <cell r="C3" t="str">
            <v>北京</v>
          </cell>
          <cell r="D3" t="str">
            <v>北京</v>
          </cell>
          <cell r="E3" t="str">
            <v>北京</v>
          </cell>
          <cell r="F3" t="str">
            <v>北京</v>
          </cell>
          <cell r="G3" t="str">
            <v>北京</v>
          </cell>
          <cell r="H3" t="str">
            <v>北京</v>
          </cell>
          <cell r="I3" t="str">
            <v>北京</v>
          </cell>
          <cell r="J3" t="str">
            <v>北京</v>
          </cell>
          <cell r="K3" t="str">
            <v>北京</v>
          </cell>
          <cell r="L3" t="str">
            <v>北京</v>
          </cell>
          <cell r="M3" t="str">
            <v>北京</v>
          </cell>
          <cell r="N3" t="str">
            <v>北京</v>
          </cell>
          <cell r="O3" t="str">
            <v>北京</v>
          </cell>
          <cell r="P3" t="str">
            <v>北京</v>
          </cell>
          <cell r="Q3" t="str">
            <v>北京</v>
          </cell>
          <cell r="R3" t="str">
            <v>北京</v>
          </cell>
          <cell r="S3" t="str">
            <v>北京</v>
          </cell>
          <cell r="T3" t="str">
            <v>北京</v>
          </cell>
          <cell r="U3" t="str">
            <v>北京</v>
          </cell>
          <cell r="V3" t="str">
            <v>北京</v>
          </cell>
          <cell r="W3" t="str">
            <v>北京</v>
          </cell>
          <cell r="X3" t="str">
            <v>北京</v>
          </cell>
          <cell r="Y3" t="str">
            <v>北京</v>
          </cell>
          <cell r="Z3" t="str">
            <v>北京</v>
          </cell>
          <cell r="AA3" t="str">
            <v>北京</v>
          </cell>
          <cell r="AB3" t="str">
            <v>北京</v>
          </cell>
          <cell r="AC3" t="str">
            <v>北京</v>
          </cell>
          <cell r="AD3" t="str">
            <v>北京</v>
          </cell>
          <cell r="AE3" t="str">
            <v>北京</v>
          </cell>
          <cell r="AF3" t="str">
            <v>北京</v>
          </cell>
          <cell r="AG3" t="str">
            <v>广州</v>
          </cell>
          <cell r="AH3" t="str">
            <v>广州</v>
          </cell>
          <cell r="AI3" t="str">
            <v>广州</v>
          </cell>
          <cell r="AJ3" t="str">
            <v>广州</v>
          </cell>
          <cell r="AK3" t="str">
            <v>广州</v>
          </cell>
          <cell r="AL3" t="str">
            <v>广州</v>
          </cell>
          <cell r="AM3" t="str">
            <v>广州</v>
          </cell>
          <cell r="AN3" t="str">
            <v>广州</v>
          </cell>
          <cell r="AO3" t="str">
            <v>广州</v>
          </cell>
          <cell r="AP3" t="str">
            <v>广州</v>
          </cell>
          <cell r="AQ3" t="str">
            <v>广州</v>
          </cell>
          <cell r="AR3" t="str">
            <v>广州</v>
          </cell>
          <cell r="AS3" t="str">
            <v>广州</v>
          </cell>
          <cell r="AT3" t="str">
            <v>广州</v>
          </cell>
          <cell r="AU3" t="str">
            <v>广州</v>
          </cell>
          <cell r="AV3" t="str">
            <v>广州</v>
          </cell>
          <cell r="AW3" t="str">
            <v>广州</v>
          </cell>
          <cell r="AX3" t="str">
            <v>广州</v>
          </cell>
          <cell r="AY3" t="str">
            <v>广州</v>
          </cell>
          <cell r="AZ3" t="str">
            <v>广州</v>
          </cell>
          <cell r="BA3" t="str">
            <v>广州</v>
          </cell>
          <cell r="BB3" t="str">
            <v>广州</v>
          </cell>
          <cell r="BC3" t="str">
            <v>广州</v>
          </cell>
          <cell r="BD3" t="str">
            <v>广州</v>
          </cell>
          <cell r="BE3" t="str">
            <v>广州</v>
          </cell>
          <cell r="BF3" t="str">
            <v>广州</v>
          </cell>
          <cell r="BG3" t="str">
            <v>广州</v>
          </cell>
          <cell r="BH3" t="str">
            <v>广州</v>
          </cell>
          <cell r="BI3" t="str">
            <v>广州</v>
          </cell>
          <cell r="BJ3" t="str">
            <v>广州</v>
          </cell>
          <cell r="BK3" t="str">
            <v>南京</v>
          </cell>
          <cell r="BL3" t="str">
            <v>南京</v>
          </cell>
          <cell r="BM3" t="str">
            <v>南京</v>
          </cell>
          <cell r="BN3" t="str">
            <v>南京</v>
          </cell>
          <cell r="BO3" t="str">
            <v>南京</v>
          </cell>
          <cell r="BP3" t="str">
            <v>南京</v>
          </cell>
          <cell r="BQ3" t="str">
            <v>南京</v>
          </cell>
          <cell r="BR3" t="str">
            <v>南京</v>
          </cell>
          <cell r="BS3" t="str">
            <v>南京</v>
          </cell>
          <cell r="BT3" t="str">
            <v>南京</v>
          </cell>
          <cell r="BU3" t="str">
            <v>南京</v>
          </cell>
          <cell r="BV3" t="str">
            <v>南京</v>
          </cell>
          <cell r="BW3" t="str">
            <v>南京</v>
          </cell>
          <cell r="BX3" t="str">
            <v>南京</v>
          </cell>
          <cell r="BY3" t="str">
            <v>南京</v>
          </cell>
          <cell r="BZ3" t="str">
            <v>南京</v>
          </cell>
          <cell r="CA3" t="str">
            <v>南京</v>
          </cell>
          <cell r="CB3" t="str">
            <v>南京</v>
          </cell>
          <cell r="CC3" t="str">
            <v>南京</v>
          </cell>
          <cell r="CD3" t="str">
            <v>南京</v>
          </cell>
          <cell r="CE3" t="str">
            <v>南京</v>
          </cell>
          <cell r="CF3" t="str">
            <v>南京</v>
          </cell>
          <cell r="CG3" t="str">
            <v>南京</v>
          </cell>
          <cell r="CH3" t="str">
            <v>南京</v>
          </cell>
          <cell r="CI3" t="str">
            <v>南京</v>
          </cell>
          <cell r="CJ3" t="str">
            <v>南京</v>
          </cell>
          <cell r="CK3" t="str">
            <v>南京</v>
          </cell>
          <cell r="CL3" t="str">
            <v>南京</v>
          </cell>
          <cell r="CM3" t="str">
            <v>南京</v>
          </cell>
          <cell r="CN3" t="str">
            <v>南京</v>
          </cell>
          <cell r="CO3" t="str">
            <v>长沙</v>
          </cell>
          <cell r="CP3" t="str">
            <v>长沙</v>
          </cell>
          <cell r="CQ3" t="str">
            <v>长沙</v>
          </cell>
          <cell r="CR3" t="str">
            <v>长沙</v>
          </cell>
          <cell r="CS3" t="str">
            <v>长沙</v>
          </cell>
          <cell r="CT3" t="str">
            <v>长沙</v>
          </cell>
          <cell r="CU3" t="str">
            <v>长沙</v>
          </cell>
          <cell r="CV3" t="str">
            <v>长沙</v>
          </cell>
          <cell r="CW3" t="str">
            <v>长沙</v>
          </cell>
          <cell r="CX3" t="str">
            <v>长沙</v>
          </cell>
          <cell r="CY3" t="str">
            <v>长沙</v>
          </cell>
          <cell r="CZ3" t="str">
            <v>长沙</v>
          </cell>
          <cell r="DA3" t="str">
            <v>长沙</v>
          </cell>
          <cell r="DB3" t="str">
            <v>长沙</v>
          </cell>
          <cell r="DC3" t="str">
            <v>长沙</v>
          </cell>
          <cell r="DD3" t="str">
            <v>长沙</v>
          </cell>
          <cell r="DE3" t="str">
            <v>长沙</v>
          </cell>
          <cell r="DF3" t="str">
            <v>长沙</v>
          </cell>
          <cell r="DG3" t="str">
            <v>长沙</v>
          </cell>
          <cell r="DH3" t="str">
            <v>长沙</v>
          </cell>
          <cell r="DI3" t="str">
            <v>长沙</v>
          </cell>
          <cell r="DJ3" t="str">
            <v>长沙</v>
          </cell>
          <cell r="DK3" t="str">
            <v>长沙</v>
          </cell>
          <cell r="DL3" t="str">
            <v>长沙</v>
          </cell>
          <cell r="DM3" t="str">
            <v>长沙</v>
          </cell>
          <cell r="DN3" t="str">
            <v>长沙</v>
          </cell>
          <cell r="DO3" t="str">
            <v>长沙</v>
          </cell>
          <cell r="DP3" t="str">
            <v>长沙</v>
          </cell>
          <cell r="DQ3" t="str">
            <v>长沙</v>
          </cell>
          <cell r="DR3" t="str">
            <v>长沙</v>
          </cell>
          <cell r="DS3" t="str">
            <v>天津</v>
          </cell>
          <cell r="DT3" t="str">
            <v>天津</v>
          </cell>
          <cell r="DU3" t="str">
            <v>天津</v>
          </cell>
          <cell r="DV3" t="str">
            <v>天津</v>
          </cell>
          <cell r="DW3" t="str">
            <v>天津</v>
          </cell>
          <cell r="DX3" t="str">
            <v>天津</v>
          </cell>
          <cell r="DY3" t="str">
            <v>天津</v>
          </cell>
          <cell r="DZ3" t="str">
            <v>天津</v>
          </cell>
          <cell r="EA3" t="str">
            <v>天津</v>
          </cell>
          <cell r="EB3" t="str">
            <v>天津</v>
          </cell>
          <cell r="EC3" t="str">
            <v>天津</v>
          </cell>
          <cell r="ED3" t="str">
            <v>天津</v>
          </cell>
          <cell r="EE3" t="str">
            <v>天津</v>
          </cell>
          <cell r="EF3" t="str">
            <v>天津</v>
          </cell>
          <cell r="EG3" t="str">
            <v>天津</v>
          </cell>
          <cell r="EH3" t="str">
            <v>天津</v>
          </cell>
          <cell r="EI3" t="str">
            <v>天津</v>
          </cell>
          <cell r="EJ3" t="str">
            <v>天津</v>
          </cell>
          <cell r="EK3" t="str">
            <v>天津</v>
          </cell>
          <cell r="EL3" t="str">
            <v>天津</v>
          </cell>
          <cell r="EM3" t="str">
            <v>天津</v>
          </cell>
          <cell r="EN3" t="str">
            <v>天津</v>
          </cell>
          <cell r="EO3" t="str">
            <v>天津</v>
          </cell>
          <cell r="EP3" t="str">
            <v>天津</v>
          </cell>
          <cell r="EQ3" t="str">
            <v>天津</v>
          </cell>
          <cell r="ER3" t="str">
            <v>天津</v>
          </cell>
          <cell r="ES3" t="str">
            <v>天津</v>
          </cell>
          <cell r="ET3" t="str">
            <v>天津</v>
          </cell>
          <cell r="EU3" t="str">
            <v>天津</v>
          </cell>
          <cell r="EV3" t="str">
            <v>天津</v>
          </cell>
          <cell r="EW3" t="str">
            <v>秦皇岛</v>
          </cell>
          <cell r="EX3" t="str">
            <v>秦皇岛</v>
          </cell>
          <cell r="EY3" t="str">
            <v>秦皇岛</v>
          </cell>
          <cell r="EZ3" t="str">
            <v>秦皇岛</v>
          </cell>
          <cell r="FA3" t="str">
            <v>秦皇岛</v>
          </cell>
          <cell r="FB3" t="str">
            <v>秦皇岛</v>
          </cell>
          <cell r="FC3" t="str">
            <v>秦皇岛</v>
          </cell>
          <cell r="FD3" t="str">
            <v>秦皇岛</v>
          </cell>
          <cell r="FE3" t="str">
            <v>秦皇岛</v>
          </cell>
          <cell r="FF3" t="str">
            <v>秦皇岛</v>
          </cell>
          <cell r="FG3" t="str">
            <v>秦皇岛</v>
          </cell>
          <cell r="FH3" t="str">
            <v>秦皇岛</v>
          </cell>
          <cell r="FI3" t="str">
            <v>秦皇岛</v>
          </cell>
          <cell r="FJ3" t="str">
            <v>秦皇岛</v>
          </cell>
          <cell r="FK3" t="str">
            <v>秦皇岛</v>
          </cell>
          <cell r="FL3" t="str">
            <v>秦皇岛</v>
          </cell>
          <cell r="FM3" t="str">
            <v>秦皇岛</v>
          </cell>
          <cell r="FN3" t="str">
            <v>秦皇岛</v>
          </cell>
          <cell r="FO3" t="str">
            <v>秦皇岛</v>
          </cell>
          <cell r="FP3" t="str">
            <v>秦皇岛</v>
          </cell>
          <cell r="FQ3" t="str">
            <v>秦皇岛</v>
          </cell>
          <cell r="FR3" t="str">
            <v>秦皇岛</v>
          </cell>
          <cell r="FS3" t="str">
            <v>秦皇岛</v>
          </cell>
          <cell r="FT3" t="str">
            <v>秦皇岛</v>
          </cell>
          <cell r="FU3" t="str">
            <v>秦皇岛</v>
          </cell>
          <cell r="FV3" t="str">
            <v>秦皇岛</v>
          </cell>
          <cell r="FW3" t="str">
            <v>秦皇岛</v>
          </cell>
          <cell r="FX3" t="str">
            <v>秦皇岛</v>
          </cell>
          <cell r="FY3" t="str">
            <v>秦皇岛</v>
          </cell>
          <cell r="FZ3" t="str">
            <v>秦皇岛</v>
          </cell>
          <cell r="GA3" t="str">
            <v>苏州</v>
          </cell>
          <cell r="GB3" t="str">
            <v>苏州</v>
          </cell>
          <cell r="GC3" t="str">
            <v>苏州</v>
          </cell>
          <cell r="GD3" t="str">
            <v>苏州</v>
          </cell>
          <cell r="GE3" t="str">
            <v>苏州</v>
          </cell>
          <cell r="GF3" t="str">
            <v>苏州</v>
          </cell>
          <cell r="GG3" t="str">
            <v>苏州</v>
          </cell>
          <cell r="GH3" t="str">
            <v>苏州</v>
          </cell>
          <cell r="GI3" t="str">
            <v>苏州</v>
          </cell>
          <cell r="GJ3" t="str">
            <v>苏州</v>
          </cell>
          <cell r="GK3" t="str">
            <v>苏州</v>
          </cell>
          <cell r="GL3" t="str">
            <v>苏州</v>
          </cell>
          <cell r="GM3" t="str">
            <v>苏州</v>
          </cell>
          <cell r="GN3" t="str">
            <v>苏州</v>
          </cell>
          <cell r="GO3" t="str">
            <v>苏州</v>
          </cell>
          <cell r="GP3" t="str">
            <v>苏州</v>
          </cell>
          <cell r="GQ3" t="str">
            <v>苏州</v>
          </cell>
          <cell r="GR3" t="str">
            <v>苏州</v>
          </cell>
          <cell r="GS3" t="str">
            <v>苏州</v>
          </cell>
          <cell r="GT3" t="str">
            <v>苏州</v>
          </cell>
          <cell r="GU3" t="str">
            <v>苏州</v>
          </cell>
          <cell r="GV3" t="str">
            <v>苏州</v>
          </cell>
          <cell r="GW3" t="str">
            <v>苏州</v>
          </cell>
          <cell r="GX3" t="str">
            <v>苏州</v>
          </cell>
          <cell r="GY3" t="str">
            <v>苏州</v>
          </cell>
          <cell r="GZ3" t="str">
            <v>苏州</v>
          </cell>
          <cell r="HA3" t="str">
            <v>苏州</v>
          </cell>
          <cell r="HB3" t="str">
            <v>苏州</v>
          </cell>
          <cell r="HC3" t="str">
            <v>苏州</v>
          </cell>
          <cell r="HD3" t="str">
            <v>苏州</v>
          </cell>
          <cell r="HE3" t="str">
            <v>重庆</v>
          </cell>
          <cell r="HF3" t="str">
            <v>重庆</v>
          </cell>
          <cell r="HG3" t="str">
            <v>重庆</v>
          </cell>
          <cell r="HH3" t="str">
            <v>重庆</v>
          </cell>
          <cell r="HI3" t="str">
            <v>重庆</v>
          </cell>
          <cell r="HJ3" t="str">
            <v>重庆</v>
          </cell>
          <cell r="HK3" t="str">
            <v>重庆</v>
          </cell>
          <cell r="HL3" t="str">
            <v>重庆</v>
          </cell>
          <cell r="HM3" t="str">
            <v>重庆</v>
          </cell>
          <cell r="HN3" t="str">
            <v>重庆</v>
          </cell>
          <cell r="HO3" t="str">
            <v>重庆</v>
          </cell>
          <cell r="HP3" t="str">
            <v>重庆</v>
          </cell>
          <cell r="HQ3" t="str">
            <v>重庆</v>
          </cell>
          <cell r="HR3" t="str">
            <v>重庆</v>
          </cell>
          <cell r="HS3" t="str">
            <v>重庆</v>
          </cell>
          <cell r="HT3" t="str">
            <v>重庆</v>
          </cell>
          <cell r="HU3" t="str">
            <v>重庆</v>
          </cell>
          <cell r="HV3" t="str">
            <v>重庆</v>
          </cell>
          <cell r="HW3" t="str">
            <v>重庆</v>
          </cell>
          <cell r="HX3" t="str">
            <v>重庆</v>
          </cell>
          <cell r="HY3" t="str">
            <v>重庆</v>
          </cell>
          <cell r="HZ3" t="str">
            <v>重庆</v>
          </cell>
          <cell r="IA3" t="str">
            <v>重庆</v>
          </cell>
          <cell r="IB3" t="str">
            <v>重庆</v>
          </cell>
          <cell r="IC3" t="str">
            <v>重庆</v>
          </cell>
          <cell r="ID3" t="str">
            <v>重庆</v>
          </cell>
          <cell r="IE3" t="str">
            <v>重庆</v>
          </cell>
          <cell r="IF3" t="str">
            <v>重庆</v>
          </cell>
          <cell r="IG3" t="str">
            <v>重庆</v>
          </cell>
          <cell r="IH3" t="str">
            <v>重庆</v>
          </cell>
          <cell r="II3" t="str">
            <v>成都</v>
          </cell>
          <cell r="IJ3" t="str">
            <v>成都</v>
          </cell>
          <cell r="IK3" t="str">
            <v>成都</v>
          </cell>
          <cell r="IL3" t="str">
            <v>成都</v>
          </cell>
          <cell r="IM3" t="str">
            <v>成都</v>
          </cell>
          <cell r="IN3" t="str">
            <v>成都</v>
          </cell>
          <cell r="IO3" t="str">
            <v>成都</v>
          </cell>
          <cell r="IP3" t="str">
            <v>成都</v>
          </cell>
          <cell r="IQ3" t="str">
            <v>成都</v>
          </cell>
          <cell r="IR3" t="str">
            <v>成都</v>
          </cell>
          <cell r="IS3" t="str">
            <v>成都</v>
          </cell>
          <cell r="IT3" t="str">
            <v>成都</v>
          </cell>
          <cell r="IU3" t="str">
            <v>成都</v>
          </cell>
          <cell r="IV3" t="str">
            <v>成都</v>
          </cell>
          <cell r="IW3" t="str">
            <v>成都</v>
          </cell>
          <cell r="IX3" t="str">
            <v>成都</v>
          </cell>
          <cell r="IY3" t="str">
            <v>成都</v>
          </cell>
          <cell r="IZ3" t="str">
            <v>成都</v>
          </cell>
          <cell r="JA3" t="str">
            <v>成都</v>
          </cell>
          <cell r="JB3" t="str">
            <v>成都</v>
          </cell>
          <cell r="JC3" t="str">
            <v>成都</v>
          </cell>
          <cell r="JD3" t="str">
            <v>成都</v>
          </cell>
          <cell r="JE3" t="str">
            <v>成都</v>
          </cell>
          <cell r="JF3" t="str">
            <v>成都</v>
          </cell>
          <cell r="JG3" t="str">
            <v>成都</v>
          </cell>
          <cell r="JH3" t="str">
            <v>成都</v>
          </cell>
          <cell r="JI3" t="str">
            <v>成都</v>
          </cell>
          <cell r="JJ3" t="str">
            <v>成都</v>
          </cell>
          <cell r="JK3" t="str">
            <v>成都</v>
          </cell>
          <cell r="JL3" t="str">
            <v>成都</v>
          </cell>
          <cell r="JM3" t="str">
            <v>石家庄</v>
          </cell>
          <cell r="JN3" t="str">
            <v>石家庄</v>
          </cell>
          <cell r="JO3" t="str">
            <v>石家庄</v>
          </cell>
          <cell r="JP3" t="str">
            <v>石家庄</v>
          </cell>
          <cell r="JQ3" t="str">
            <v>石家庄</v>
          </cell>
          <cell r="JR3" t="str">
            <v>石家庄</v>
          </cell>
          <cell r="JS3" t="str">
            <v>石家庄</v>
          </cell>
          <cell r="JT3" t="str">
            <v>石家庄</v>
          </cell>
          <cell r="JU3" t="str">
            <v>石家庄</v>
          </cell>
          <cell r="JV3" t="str">
            <v>石家庄</v>
          </cell>
          <cell r="JW3" t="str">
            <v>石家庄</v>
          </cell>
          <cell r="JX3" t="str">
            <v>石家庄</v>
          </cell>
          <cell r="JY3" t="str">
            <v>石家庄</v>
          </cell>
          <cell r="JZ3" t="str">
            <v>石家庄</v>
          </cell>
          <cell r="KA3" t="str">
            <v>石家庄</v>
          </cell>
          <cell r="KB3" t="str">
            <v>石家庄</v>
          </cell>
          <cell r="KC3" t="str">
            <v>石家庄</v>
          </cell>
          <cell r="KD3" t="str">
            <v>石家庄</v>
          </cell>
          <cell r="KE3" t="str">
            <v>石家庄</v>
          </cell>
          <cell r="KF3" t="str">
            <v>石家庄</v>
          </cell>
          <cell r="KG3" t="str">
            <v>石家庄</v>
          </cell>
          <cell r="KH3" t="str">
            <v>石家庄</v>
          </cell>
          <cell r="KI3" t="str">
            <v>石家庄</v>
          </cell>
          <cell r="KJ3" t="str">
            <v>石家庄</v>
          </cell>
          <cell r="KK3" t="str">
            <v>石家庄</v>
          </cell>
          <cell r="KL3" t="str">
            <v>石家庄</v>
          </cell>
          <cell r="KM3" t="str">
            <v>石家庄</v>
          </cell>
          <cell r="KN3" t="str">
            <v>石家庄</v>
          </cell>
          <cell r="KO3" t="str">
            <v>石家庄</v>
          </cell>
          <cell r="KP3" t="str">
            <v>石家庄</v>
          </cell>
          <cell r="KQ3" t="str">
            <v>大连</v>
          </cell>
          <cell r="KR3" t="str">
            <v>大连</v>
          </cell>
          <cell r="KS3" t="str">
            <v>大连</v>
          </cell>
          <cell r="KT3" t="str">
            <v>大连</v>
          </cell>
          <cell r="KU3" t="str">
            <v>大连</v>
          </cell>
          <cell r="KV3" t="str">
            <v>大连</v>
          </cell>
          <cell r="KW3" t="str">
            <v>大连</v>
          </cell>
          <cell r="KX3" t="str">
            <v>大连</v>
          </cell>
          <cell r="KY3" t="str">
            <v>大连</v>
          </cell>
          <cell r="KZ3" t="str">
            <v>大连</v>
          </cell>
          <cell r="LA3" t="str">
            <v>大连</v>
          </cell>
          <cell r="LB3" t="str">
            <v>大连</v>
          </cell>
          <cell r="LC3" t="str">
            <v>大连</v>
          </cell>
          <cell r="LD3" t="str">
            <v>大连</v>
          </cell>
          <cell r="LE3" t="str">
            <v>大连</v>
          </cell>
          <cell r="LF3" t="str">
            <v>大连</v>
          </cell>
          <cell r="LG3" t="str">
            <v>大连</v>
          </cell>
          <cell r="LH3" t="str">
            <v>大连</v>
          </cell>
          <cell r="LI3" t="str">
            <v>大连</v>
          </cell>
          <cell r="LJ3" t="str">
            <v>大连</v>
          </cell>
          <cell r="LK3" t="str">
            <v>大连</v>
          </cell>
          <cell r="LL3" t="str">
            <v>大连</v>
          </cell>
          <cell r="LM3" t="str">
            <v>大连</v>
          </cell>
          <cell r="LN3" t="str">
            <v>大连</v>
          </cell>
          <cell r="LO3" t="str">
            <v>大连</v>
          </cell>
          <cell r="LP3" t="str">
            <v>大连</v>
          </cell>
          <cell r="LQ3" t="str">
            <v>大连</v>
          </cell>
          <cell r="LR3" t="str">
            <v>大连</v>
          </cell>
          <cell r="LS3" t="str">
            <v>大连</v>
          </cell>
          <cell r="LT3" t="str">
            <v>大连</v>
          </cell>
          <cell r="LU3" t="str">
            <v>沈阳</v>
          </cell>
          <cell r="LV3" t="str">
            <v>沈阳</v>
          </cell>
          <cell r="LW3" t="str">
            <v>沈阳</v>
          </cell>
          <cell r="LX3" t="str">
            <v>沈阳</v>
          </cell>
          <cell r="LY3" t="str">
            <v>沈阳</v>
          </cell>
          <cell r="LZ3" t="str">
            <v>沈阳</v>
          </cell>
          <cell r="MA3" t="str">
            <v>沈阳</v>
          </cell>
          <cell r="MB3" t="str">
            <v>沈阳</v>
          </cell>
          <cell r="MC3" t="str">
            <v>沈阳</v>
          </cell>
          <cell r="MD3" t="str">
            <v>沈阳</v>
          </cell>
          <cell r="ME3" t="str">
            <v>沈阳</v>
          </cell>
          <cell r="MF3" t="str">
            <v>沈阳</v>
          </cell>
          <cell r="MG3" t="str">
            <v>沈阳</v>
          </cell>
          <cell r="MH3" t="str">
            <v>沈阳</v>
          </cell>
          <cell r="MI3" t="str">
            <v>沈阳</v>
          </cell>
          <cell r="MJ3" t="str">
            <v>沈阳</v>
          </cell>
          <cell r="MK3" t="str">
            <v>沈阳</v>
          </cell>
          <cell r="ML3" t="str">
            <v>沈阳</v>
          </cell>
          <cell r="MM3" t="str">
            <v>沈阳</v>
          </cell>
          <cell r="MN3" t="str">
            <v>沈阳</v>
          </cell>
          <cell r="MO3" t="str">
            <v>沈阳</v>
          </cell>
          <cell r="MP3" t="str">
            <v>沈阳</v>
          </cell>
          <cell r="MQ3" t="str">
            <v>沈阳</v>
          </cell>
          <cell r="MR3" t="str">
            <v>沈阳</v>
          </cell>
          <cell r="MS3" t="str">
            <v>沈阳</v>
          </cell>
          <cell r="MT3" t="str">
            <v>沈阳</v>
          </cell>
          <cell r="MU3" t="str">
            <v>沈阳</v>
          </cell>
          <cell r="MV3" t="str">
            <v>沈阳</v>
          </cell>
          <cell r="MW3" t="str">
            <v>沈阳</v>
          </cell>
          <cell r="MX3" t="str">
            <v>沈阳</v>
          </cell>
          <cell r="MY3" t="str">
            <v>上海</v>
          </cell>
          <cell r="MZ3" t="str">
            <v>上海</v>
          </cell>
          <cell r="NA3" t="str">
            <v>上海</v>
          </cell>
          <cell r="NB3" t="str">
            <v>上海</v>
          </cell>
          <cell r="NC3" t="str">
            <v>上海</v>
          </cell>
          <cell r="ND3" t="str">
            <v>上海</v>
          </cell>
          <cell r="NE3" t="str">
            <v>上海</v>
          </cell>
          <cell r="NF3" t="str">
            <v>上海</v>
          </cell>
          <cell r="NG3" t="str">
            <v>上海</v>
          </cell>
          <cell r="NH3" t="str">
            <v>上海</v>
          </cell>
          <cell r="NI3" t="str">
            <v>上海</v>
          </cell>
          <cell r="NJ3" t="str">
            <v>上海</v>
          </cell>
          <cell r="NK3" t="str">
            <v>上海</v>
          </cell>
          <cell r="NL3" t="str">
            <v>上海</v>
          </cell>
          <cell r="NM3" t="str">
            <v>上海</v>
          </cell>
          <cell r="NN3" t="str">
            <v>上海</v>
          </cell>
          <cell r="NO3" t="str">
            <v>上海</v>
          </cell>
          <cell r="NP3" t="str">
            <v>上海</v>
          </cell>
          <cell r="NQ3" t="str">
            <v>上海</v>
          </cell>
          <cell r="NR3" t="str">
            <v>上海</v>
          </cell>
          <cell r="NS3" t="str">
            <v>上海</v>
          </cell>
          <cell r="NT3" t="str">
            <v>上海</v>
          </cell>
          <cell r="NU3" t="str">
            <v>上海</v>
          </cell>
          <cell r="NV3" t="str">
            <v>上海</v>
          </cell>
          <cell r="NW3" t="str">
            <v>上海</v>
          </cell>
          <cell r="NX3" t="str">
            <v>上海</v>
          </cell>
          <cell r="NY3" t="str">
            <v>上海</v>
          </cell>
          <cell r="NZ3" t="str">
            <v>上海</v>
          </cell>
          <cell r="OA3" t="str">
            <v>上海</v>
          </cell>
          <cell r="OB3" t="str">
            <v>上海</v>
          </cell>
          <cell r="OC3" t="str">
            <v>西安</v>
          </cell>
          <cell r="OD3" t="str">
            <v>西安</v>
          </cell>
          <cell r="OE3" t="str">
            <v>西安</v>
          </cell>
          <cell r="OF3" t="str">
            <v>西安</v>
          </cell>
          <cell r="OG3" t="str">
            <v>西安</v>
          </cell>
          <cell r="OH3" t="str">
            <v>西安</v>
          </cell>
          <cell r="OI3" t="str">
            <v>西安</v>
          </cell>
          <cell r="OJ3" t="str">
            <v>西安</v>
          </cell>
          <cell r="OK3" t="str">
            <v>西安</v>
          </cell>
          <cell r="OL3" t="str">
            <v>西安</v>
          </cell>
          <cell r="OM3" t="str">
            <v>西安</v>
          </cell>
          <cell r="ON3" t="str">
            <v>西安</v>
          </cell>
          <cell r="OO3" t="str">
            <v>西安</v>
          </cell>
          <cell r="OP3" t="str">
            <v>西安</v>
          </cell>
          <cell r="OQ3" t="str">
            <v>西安</v>
          </cell>
          <cell r="OR3" t="str">
            <v>西安</v>
          </cell>
          <cell r="OS3" t="str">
            <v>西安</v>
          </cell>
          <cell r="OT3" t="str">
            <v>西安</v>
          </cell>
          <cell r="OU3" t="str">
            <v>西安</v>
          </cell>
          <cell r="OV3" t="str">
            <v>西安</v>
          </cell>
          <cell r="OW3" t="str">
            <v>西安</v>
          </cell>
          <cell r="OX3" t="str">
            <v>西安</v>
          </cell>
          <cell r="OY3" t="str">
            <v>西安</v>
          </cell>
          <cell r="OZ3" t="str">
            <v>西安</v>
          </cell>
          <cell r="PA3" t="str">
            <v>西安</v>
          </cell>
          <cell r="PB3" t="str">
            <v>西安</v>
          </cell>
          <cell r="PC3" t="str">
            <v>西安</v>
          </cell>
          <cell r="PD3" t="str">
            <v>西安</v>
          </cell>
          <cell r="PE3" t="str">
            <v>西安</v>
          </cell>
          <cell r="PF3" t="str">
            <v>西安</v>
          </cell>
          <cell r="PG3" t="str">
            <v>青岛</v>
          </cell>
          <cell r="PH3" t="str">
            <v>青岛</v>
          </cell>
          <cell r="PI3" t="str">
            <v>青岛</v>
          </cell>
          <cell r="PJ3" t="str">
            <v>青岛</v>
          </cell>
          <cell r="PK3" t="str">
            <v>青岛</v>
          </cell>
          <cell r="PL3" t="str">
            <v>青岛</v>
          </cell>
          <cell r="PM3" t="str">
            <v>青岛</v>
          </cell>
          <cell r="PN3" t="str">
            <v>青岛</v>
          </cell>
          <cell r="PO3" t="str">
            <v>青岛</v>
          </cell>
          <cell r="PP3" t="str">
            <v>青岛</v>
          </cell>
          <cell r="PQ3" t="str">
            <v>青岛</v>
          </cell>
          <cell r="PR3" t="str">
            <v>青岛</v>
          </cell>
          <cell r="PS3" t="str">
            <v>青岛</v>
          </cell>
          <cell r="PT3" t="str">
            <v>青岛</v>
          </cell>
          <cell r="PU3" t="str">
            <v>青岛</v>
          </cell>
          <cell r="PV3" t="str">
            <v>青岛</v>
          </cell>
          <cell r="PW3" t="str">
            <v>青岛</v>
          </cell>
          <cell r="PX3" t="str">
            <v>青岛</v>
          </cell>
          <cell r="PY3" t="str">
            <v>青岛</v>
          </cell>
          <cell r="PZ3" t="str">
            <v>青岛</v>
          </cell>
          <cell r="QA3" t="str">
            <v>青岛</v>
          </cell>
          <cell r="QB3" t="str">
            <v>青岛</v>
          </cell>
          <cell r="QC3" t="str">
            <v>青岛</v>
          </cell>
          <cell r="QD3" t="str">
            <v>青岛</v>
          </cell>
          <cell r="QE3" t="str">
            <v>青岛</v>
          </cell>
          <cell r="QF3" t="str">
            <v>青岛</v>
          </cell>
          <cell r="QG3" t="str">
            <v>青岛</v>
          </cell>
          <cell r="QH3" t="str">
            <v>青岛</v>
          </cell>
          <cell r="QI3" t="str">
            <v>青岛</v>
          </cell>
          <cell r="QJ3" t="str">
            <v>青岛</v>
          </cell>
          <cell r="QK3" t="str">
            <v>杭州</v>
          </cell>
          <cell r="QL3" t="str">
            <v>杭州</v>
          </cell>
          <cell r="QM3" t="str">
            <v>杭州</v>
          </cell>
          <cell r="QN3" t="str">
            <v>杭州</v>
          </cell>
          <cell r="QO3" t="str">
            <v>杭州</v>
          </cell>
          <cell r="QP3" t="str">
            <v>杭州</v>
          </cell>
          <cell r="QQ3" t="str">
            <v>杭州</v>
          </cell>
          <cell r="QR3" t="str">
            <v>杭州</v>
          </cell>
          <cell r="QS3" t="str">
            <v>杭州</v>
          </cell>
          <cell r="QT3" t="str">
            <v>杭州</v>
          </cell>
          <cell r="QU3" t="str">
            <v>杭州</v>
          </cell>
          <cell r="QV3" t="str">
            <v>杭州</v>
          </cell>
          <cell r="QW3" t="str">
            <v>杭州</v>
          </cell>
          <cell r="QX3" t="str">
            <v>杭州</v>
          </cell>
          <cell r="QY3" t="str">
            <v>杭州</v>
          </cell>
          <cell r="QZ3" t="str">
            <v>杭州</v>
          </cell>
          <cell r="RA3" t="str">
            <v>杭州</v>
          </cell>
          <cell r="RB3" t="str">
            <v>杭州</v>
          </cell>
          <cell r="RC3" t="str">
            <v>杭州</v>
          </cell>
          <cell r="RD3" t="str">
            <v>杭州</v>
          </cell>
          <cell r="RE3" t="str">
            <v>杭州</v>
          </cell>
          <cell r="RF3" t="str">
            <v>杭州</v>
          </cell>
          <cell r="RG3" t="str">
            <v>杭州</v>
          </cell>
          <cell r="RH3" t="str">
            <v>杭州</v>
          </cell>
          <cell r="RI3" t="str">
            <v>杭州</v>
          </cell>
          <cell r="RJ3" t="str">
            <v>杭州</v>
          </cell>
          <cell r="RK3" t="str">
            <v>杭州</v>
          </cell>
          <cell r="RL3" t="str">
            <v>杭州</v>
          </cell>
          <cell r="RM3" t="str">
            <v>杭州</v>
          </cell>
          <cell r="RN3" t="str">
            <v>杭州</v>
          </cell>
          <cell r="RO3" t="str">
            <v>深圳</v>
          </cell>
          <cell r="RP3" t="str">
            <v>深圳</v>
          </cell>
          <cell r="RQ3" t="str">
            <v>深圳</v>
          </cell>
          <cell r="RR3" t="str">
            <v>深圳</v>
          </cell>
          <cell r="RS3" t="str">
            <v>深圳</v>
          </cell>
          <cell r="RT3" t="str">
            <v>深圳</v>
          </cell>
          <cell r="RU3" t="str">
            <v>深圳</v>
          </cell>
          <cell r="RV3" t="str">
            <v>深圳</v>
          </cell>
          <cell r="RW3" t="str">
            <v>深圳</v>
          </cell>
          <cell r="RX3" t="str">
            <v>深圳</v>
          </cell>
          <cell r="RY3" t="str">
            <v>深圳</v>
          </cell>
          <cell r="RZ3" t="str">
            <v>深圳</v>
          </cell>
          <cell r="SA3" t="str">
            <v>深圳</v>
          </cell>
          <cell r="SB3" t="str">
            <v>深圳</v>
          </cell>
          <cell r="SC3" t="str">
            <v>深圳</v>
          </cell>
          <cell r="SD3" t="str">
            <v>深圳</v>
          </cell>
          <cell r="SE3" t="str">
            <v>深圳</v>
          </cell>
          <cell r="SF3" t="str">
            <v>深圳</v>
          </cell>
          <cell r="SG3" t="str">
            <v>深圳</v>
          </cell>
          <cell r="SH3" t="str">
            <v>深圳</v>
          </cell>
          <cell r="SI3" t="str">
            <v>深圳</v>
          </cell>
          <cell r="SJ3" t="str">
            <v>深圳</v>
          </cell>
          <cell r="SK3" t="str">
            <v>深圳</v>
          </cell>
          <cell r="SL3" t="str">
            <v>深圳</v>
          </cell>
          <cell r="SM3" t="str">
            <v>深圳</v>
          </cell>
          <cell r="SN3" t="str">
            <v>深圳</v>
          </cell>
          <cell r="SO3" t="str">
            <v>深圳</v>
          </cell>
          <cell r="SP3" t="str">
            <v>深圳</v>
          </cell>
          <cell r="SQ3" t="str">
            <v>深圳</v>
          </cell>
          <cell r="SR3" t="str">
            <v>深圳</v>
          </cell>
          <cell r="SS3" t="str">
            <v>武汉</v>
          </cell>
          <cell r="ST3" t="str">
            <v>武汉</v>
          </cell>
          <cell r="SU3" t="str">
            <v>武汉</v>
          </cell>
          <cell r="SV3" t="str">
            <v>武汉</v>
          </cell>
          <cell r="SW3" t="str">
            <v>武汉</v>
          </cell>
          <cell r="SX3" t="str">
            <v>武汉</v>
          </cell>
          <cell r="SY3" t="str">
            <v>武汉</v>
          </cell>
          <cell r="SZ3" t="str">
            <v>武汉</v>
          </cell>
          <cell r="TA3" t="str">
            <v>武汉</v>
          </cell>
          <cell r="TB3" t="str">
            <v>武汉</v>
          </cell>
          <cell r="TC3" t="str">
            <v>武汉</v>
          </cell>
          <cell r="TD3" t="str">
            <v>武汉</v>
          </cell>
          <cell r="TE3" t="str">
            <v>武汉</v>
          </cell>
          <cell r="TF3" t="str">
            <v>武汉</v>
          </cell>
          <cell r="TG3" t="str">
            <v>武汉</v>
          </cell>
          <cell r="TH3" t="str">
            <v>武汉</v>
          </cell>
          <cell r="TI3" t="str">
            <v>武汉</v>
          </cell>
          <cell r="TJ3" t="str">
            <v>武汉</v>
          </cell>
          <cell r="TK3" t="str">
            <v>武汉</v>
          </cell>
          <cell r="TL3" t="str">
            <v>武汉</v>
          </cell>
          <cell r="TM3" t="str">
            <v>武汉</v>
          </cell>
          <cell r="TN3" t="str">
            <v>武汉</v>
          </cell>
          <cell r="TO3" t="str">
            <v>武汉</v>
          </cell>
          <cell r="TP3" t="str">
            <v>武汉</v>
          </cell>
          <cell r="TQ3" t="str">
            <v>武汉</v>
          </cell>
          <cell r="TR3" t="str">
            <v>武汉</v>
          </cell>
          <cell r="TS3" t="str">
            <v>武汉</v>
          </cell>
          <cell r="TT3" t="str">
            <v>武汉</v>
          </cell>
          <cell r="TU3" t="str">
            <v>武汉</v>
          </cell>
          <cell r="TV3" t="str">
            <v>武汉</v>
          </cell>
          <cell r="TW3" t="str">
            <v>东莞</v>
          </cell>
          <cell r="TX3" t="str">
            <v>东莞</v>
          </cell>
          <cell r="TY3" t="str">
            <v>东莞</v>
          </cell>
          <cell r="TZ3" t="str">
            <v>东莞</v>
          </cell>
          <cell r="UA3" t="str">
            <v>东莞</v>
          </cell>
          <cell r="UB3" t="str">
            <v>东莞</v>
          </cell>
          <cell r="UC3" t="str">
            <v>东莞</v>
          </cell>
          <cell r="UD3" t="str">
            <v>东莞</v>
          </cell>
          <cell r="UE3" t="str">
            <v>东莞</v>
          </cell>
          <cell r="UF3" t="str">
            <v>东莞</v>
          </cell>
          <cell r="UG3" t="str">
            <v>东莞</v>
          </cell>
          <cell r="UH3" t="str">
            <v>东莞</v>
          </cell>
          <cell r="UI3" t="str">
            <v>东莞</v>
          </cell>
          <cell r="UJ3" t="str">
            <v>东莞</v>
          </cell>
          <cell r="UK3" t="str">
            <v>东莞</v>
          </cell>
          <cell r="UL3" t="str">
            <v>东莞</v>
          </cell>
          <cell r="UM3" t="str">
            <v>东莞</v>
          </cell>
          <cell r="UN3" t="str">
            <v>东莞</v>
          </cell>
          <cell r="UO3" t="str">
            <v>东莞</v>
          </cell>
          <cell r="UP3" t="str">
            <v>东莞</v>
          </cell>
          <cell r="UQ3" t="str">
            <v>东莞</v>
          </cell>
          <cell r="UR3" t="str">
            <v>东莞</v>
          </cell>
          <cell r="US3" t="str">
            <v>东莞</v>
          </cell>
          <cell r="UT3" t="str">
            <v>东莞</v>
          </cell>
          <cell r="UU3" t="str">
            <v>东莞</v>
          </cell>
          <cell r="UV3" t="str">
            <v>东莞</v>
          </cell>
          <cell r="UW3" t="str">
            <v>东莞</v>
          </cell>
          <cell r="UX3" t="str">
            <v>东莞</v>
          </cell>
          <cell r="UY3" t="str">
            <v>东莞</v>
          </cell>
          <cell r="UZ3" t="str">
            <v>东莞</v>
          </cell>
          <cell r="VA3" t="str">
            <v>珠海</v>
          </cell>
          <cell r="VB3" t="str">
            <v>珠海</v>
          </cell>
          <cell r="VC3" t="str">
            <v>珠海</v>
          </cell>
          <cell r="VD3" t="str">
            <v>珠海</v>
          </cell>
          <cell r="VE3" t="str">
            <v>珠海</v>
          </cell>
          <cell r="VF3" t="str">
            <v>珠海</v>
          </cell>
          <cell r="VG3" t="str">
            <v>珠海</v>
          </cell>
          <cell r="VH3" t="str">
            <v>珠海</v>
          </cell>
          <cell r="VI3" t="str">
            <v>珠海</v>
          </cell>
          <cell r="VJ3" t="str">
            <v>珠海</v>
          </cell>
          <cell r="VK3" t="str">
            <v>珠海</v>
          </cell>
          <cell r="VL3" t="str">
            <v>珠海</v>
          </cell>
          <cell r="VM3" t="str">
            <v>珠海</v>
          </cell>
          <cell r="VN3" t="str">
            <v>珠海</v>
          </cell>
          <cell r="VO3" t="str">
            <v>珠海</v>
          </cell>
          <cell r="VP3" t="str">
            <v>珠海</v>
          </cell>
          <cell r="VQ3" t="str">
            <v>珠海</v>
          </cell>
          <cell r="VR3" t="str">
            <v>珠海</v>
          </cell>
          <cell r="VS3" t="str">
            <v>珠海</v>
          </cell>
          <cell r="VT3" t="str">
            <v>珠海</v>
          </cell>
          <cell r="VU3" t="str">
            <v>珠海</v>
          </cell>
          <cell r="VV3" t="str">
            <v>珠海</v>
          </cell>
          <cell r="VW3" t="str">
            <v>珠海</v>
          </cell>
          <cell r="VX3" t="str">
            <v>珠海</v>
          </cell>
          <cell r="VY3" t="str">
            <v>珠海</v>
          </cell>
          <cell r="VZ3" t="str">
            <v>珠海</v>
          </cell>
          <cell r="WA3" t="str">
            <v>珠海</v>
          </cell>
          <cell r="WB3" t="str">
            <v>珠海</v>
          </cell>
          <cell r="WC3" t="str">
            <v>珠海</v>
          </cell>
          <cell r="WD3" t="str">
            <v>珠海</v>
          </cell>
          <cell r="WE3" t="str">
            <v>郑州</v>
          </cell>
          <cell r="WF3" t="str">
            <v>郑州</v>
          </cell>
          <cell r="WG3" t="str">
            <v>郑州</v>
          </cell>
          <cell r="WH3" t="str">
            <v>郑州</v>
          </cell>
          <cell r="WI3" t="str">
            <v>郑州</v>
          </cell>
          <cell r="WJ3" t="str">
            <v>郑州</v>
          </cell>
          <cell r="WK3" t="str">
            <v>郑州</v>
          </cell>
          <cell r="WL3" t="str">
            <v>郑州</v>
          </cell>
          <cell r="WM3" t="str">
            <v>郑州</v>
          </cell>
          <cell r="WN3" t="str">
            <v>郑州</v>
          </cell>
          <cell r="WO3" t="str">
            <v>郑州</v>
          </cell>
          <cell r="WP3" t="str">
            <v>郑州</v>
          </cell>
          <cell r="WQ3" t="str">
            <v>郑州</v>
          </cell>
          <cell r="WR3" t="str">
            <v>郑州</v>
          </cell>
          <cell r="WS3" t="str">
            <v>郑州</v>
          </cell>
          <cell r="WT3" t="str">
            <v>郑州</v>
          </cell>
          <cell r="WU3" t="str">
            <v>郑州</v>
          </cell>
          <cell r="WV3" t="str">
            <v>郑州</v>
          </cell>
          <cell r="WW3" t="str">
            <v>郑州</v>
          </cell>
          <cell r="WX3" t="str">
            <v>郑州</v>
          </cell>
          <cell r="WY3" t="str">
            <v>郑州</v>
          </cell>
          <cell r="WZ3" t="str">
            <v>郑州</v>
          </cell>
          <cell r="XA3" t="str">
            <v>郑州</v>
          </cell>
          <cell r="XB3" t="str">
            <v>郑州</v>
          </cell>
          <cell r="XC3" t="str">
            <v>郑州</v>
          </cell>
          <cell r="XD3" t="str">
            <v>郑州</v>
          </cell>
          <cell r="XE3" t="str">
            <v>郑州</v>
          </cell>
          <cell r="XF3" t="str">
            <v>郑州</v>
          </cell>
          <cell r="XG3" t="str">
            <v>郑州</v>
          </cell>
          <cell r="XH3" t="str">
            <v>郑州</v>
          </cell>
          <cell r="XI3" t="str">
            <v>太原</v>
          </cell>
          <cell r="XJ3" t="str">
            <v>太原</v>
          </cell>
          <cell r="XK3" t="str">
            <v>太原</v>
          </cell>
          <cell r="XL3" t="str">
            <v>太原</v>
          </cell>
          <cell r="XM3" t="str">
            <v>太原</v>
          </cell>
          <cell r="XN3" t="str">
            <v>太原</v>
          </cell>
          <cell r="XO3" t="str">
            <v>太原</v>
          </cell>
          <cell r="XP3" t="str">
            <v>太原</v>
          </cell>
          <cell r="XQ3" t="str">
            <v>太原</v>
          </cell>
          <cell r="XR3" t="str">
            <v>太原</v>
          </cell>
          <cell r="XS3" t="str">
            <v>太原</v>
          </cell>
          <cell r="XT3" t="str">
            <v>太原</v>
          </cell>
          <cell r="XU3" t="str">
            <v>太原</v>
          </cell>
          <cell r="XV3" t="str">
            <v>太原</v>
          </cell>
          <cell r="XW3" t="str">
            <v>太原</v>
          </cell>
          <cell r="XX3" t="str">
            <v>太原</v>
          </cell>
          <cell r="XY3" t="str">
            <v>太原</v>
          </cell>
          <cell r="XZ3" t="str">
            <v>太原</v>
          </cell>
          <cell r="YA3" t="str">
            <v>太原</v>
          </cell>
          <cell r="YB3" t="str">
            <v>太原</v>
          </cell>
          <cell r="YC3" t="str">
            <v>太原</v>
          </cell>
          <cell r="YD3" t="str">
            <v>太原</v>
          </cell>
          <cell r="YE3" t="str">
            <v>太原</v>
          </cell>
          <cell r="YF3" t="str">
            <v>太原</v>
          </cell>
          <cell r="YG3" t="str">
            <v>太原</v>
          </cell>
          <cell r="YH3" t="str">
            <v>太原</v>
          </cell>
          <cell r="YI3" t="str">
            <v>太原</v>
          </cell>
          <cell r="YJ3" t="str">
            <v>太原</v>
          </cell>
          <cell r="YK3" t="str">
            <v>太原</v>
          </cell>
          <cell r="YL3" t="str">
            <v>太原</v>
          </cell>
          <cell r="YM3" t="str">
            <v>长春</v>
          </cell>
          <cell r="YN3" t="str">
            <v>长春</v>
          </cell>
          <cell r="YO3" t="str">
            <v>长春</v>
          </cell>
          <cell r="YP3" t="str">
            <v>长春</v>
          </cell>
          <cell r="YQ3" t="str">
            <v>长春</v>
          </cell>
          <cell r="YR3" t="str">
            <v>长春</v>
          </cell>
          <cell r="YS3" t="str">
            <v>长春</v>
          </cell>
          <cell r="YT3" t="str">
            <v>长春</v>
          </cell>
          <cell r="YU3" t="str">
            <v>长春</v>
          </cell>
          <cell r="YV3" t="str">
            <v>长春</v>
          </cell>
          <cell r="YW3" t="str">
            <v>长春</v>
          </cell>
          <cell r="YX3" t="str">
            <v>长春</v>
          </cell>
          <cell r="YY3" t="str">
            <v>长春</v>
          </cell>
          <cell r="YZ3" t="str">
            <v>长春</v>
          </cell>
          <cell r="ZA3" t="str">
            <v>长春</v>
          </cell>
          <cell r="ZB3" t="str">
            <v>长春</v>
          </cell>
          <cell r="ZC3" t="str">
            <v>长春</v>
          </cell>
          <cell r="ZD3" t="str">
            <v>长春</v>
          </cell>
          <cell r="ZE3" t="str">
            <v>长春</v>
          </cell>
          <cell r="ZF3" t="str">
            <v>长春</v>
          </cell>
          <cell r="ZG3" t="str">
            <v>长春</v>
          </cell>
          <cell r="ZH3" t="str">
            <v>长春</v>
          </cell>
          <cell r="ZI3" t="str">
            <v>长春</v>
          </cell>
          <cell r="ZJ3" t="str">
            <v>长春</v>
          </cell>
          <cell r="ZK3" t="str">
            <v>长春</v>
          </cell>
          <cell r="ZL3" t="str">
            <v>长春</v>
          </cell>
          <cell r="ZM3" t="str">
            <v>长春</v>
          </cell>
          <cell r="ZN3" t="str">
            <v>长春</v>
          </cell>
          <cell r="ZO3" t="str">
            <v>长春</v>
          </cell>
          <cell r="ZP3" t="str">
            <v>长春</v>
          </cell>
          <cell r="ZQ3" t="str">
            <v>哈尔滨</v>
          </cell>
          <cell r="ZR3" t="str">
            <v>哈尔滨</v>
          </cell>
          <cell r="ZS3" t="str">
            <v>哈尔滨</v>
          </cell>
          <cell r="ZT3" t="str">
            <v>哈尔滨</v>
          </cell>
          <cell r="ZU3" t="str">
            <v>哈尔滨</v>
          </cell>
          <cell r="ZV3" t="str">
            <v>哈尔滨</v>
          </cell>
          <cell r="ZW3" t="str">
            <v>哈尔滨</v>
          </cell>
          <cell r="ZX3" t="str">
            <v>哈尔滨</v>
          </cell>
          <cell r="ZY3" t="str">
            <v>哈尔滨</v>
          </cell>
          <cell r="ZZ3" t="str">
            <v>哈尔滨</v>
          </cell>
          <cell r="AAA3" t="str">
            <v>哈尔滨</v>
          </cell>
          <cell r="AAB3" t="str">
            <v>哈尔滨</v>
          </cell>
          <cell r="AAC3" t="str">
            <v>哈尔滨</v>
          </cell>
          <cell r="AAD3" t="str">
            <v>哈尔滨</v>
          </cell>
          <cell r="AAE3" t="str">
            <v>哈尔滨</v>
          </cell>
          <cell r="AAF3" t="str">
            <v>哈尔滨</v>
          </cell>
          <cell r="AAG3" t="str">
            <v>哈尔滨</v>
          </cell>
          <cell r="AAH3" t="str">
            <v>哈尔滨</v>
          </cell>
          <cell r="AAI3" t="str">
            <v>哈尔滨</v>
          </cell>
          <cell r="AAJ3" t="str">
            <v>哈尔滨</v>
          </cell>
          <cell r="AAK3" t="str">
            <v>哈尔滨</v>
          </cell>
          <cell r="AAL3" t="str">
            <v>哈尔滨</v>
          </cell>
          <cell r="AAM3" t="str">
            <v>哈尔滨</v>
          </cell>
          <cell r="AAN3" t="str">
            <v>哈尔滨</v>
          </cell>
          <cell r="AAO3" t="str">
            <v>哈尔滨</v>
          </cell>
          <cell r="AAP3" t="str">
            <v>哈尔滨</v>
          </cell>
          <cell r="AAQ3" t="str">
            <v>哈尔滨</v>
          </cell>
          <cell r="AAR3" t="str">
            <v>哈尔滨</v>
          </cell>
          <cell r="AAS3" t="str">
            <v>哈尔滨</v>
          </cell>
          <cell r="AAT3" t="str">
            <v>哈尔滨</v>
          </cell>
          <cell r="AAU3" t="str">
            <v>常州</v>
          </cell>
          <cell r="AAV3" t="str">
            <v>常州</v>
          </cell>
          <cell r="AAW3" t="str">
            <v>常州</v>
          </cell>
          <cell r="AAX3" t="str">
            <v>常州</v>
          </cell>
          <cell r="AAY3" t="str">
            <v>常州</v>
          </cell>
          <cell r="AAZ3" t="str">
            <v>常州</v>
          </cell>
          <cell r="ABA3" t="str">
            <v>常州</v>
          </cell>
          <cell r="ABB3" t="str">
            <v>常州</v>
          </cell>
          <cell r="ABC3" t="str">
            <v>常州</v>
          </cell>
          <cell r="ABD3" t="str">
            <v>常州</v>
          </cell>
          <cell r="ABE3" t="str">
            <v>常州</v>
          </cell>
          <cell r="ABF3" t="str">
            <v>常州</v>
          </cell>
          <cell r="ABG3" t="str">
            <v>常州</v>
          </cell>
          <cell r="ABH3" t="str">
            <v>常州</v>
          </cell>
          <cell r="ABI3" t="str">
            <v>常州</v>
          </cell>
          <cell r="ABJ3" t="str">
            <v>常州</v>
          </cell>
          <cell r="ABK3" t="str">
            <v>常州</v>
          </cell>
          <cell r="ABL3" t="str">
            <v>常州</v>
          </cell>
          <cell r="ABM3" t="str">
            <v>常州</v>
          </cell>
          <cell r="ABN3" t="str">
            <v>常州</v>
          </cell>
          <cell r="ABO3" t="str">
            <v>常州</v>
          </cell>
          <cell r="ABP3" t="str">
            <v>常州</v>
          </cell>
          <cell r="ABQ3" t="str">
            <v>常州</v>
          </cell>
          <cell r="ABR3" t="str">
            <v>常州</v>
          </cell>
          <cell r="ABS3" t="str">
            <v>常州</v>
          </cell>
          <cell r="ABT3" t="str">
            <v>常州</v>
          </cell>
          <cell r="ABU3" t="str">
            <v>常州</v>
          </cell>
          <cell r="ABV3" t="str">
            <v>常州</v>
          </cell>
          <cell r="ABW3" t="str">
            <v>常州</v>
          </cell>
          <cell r="ABX3" t="str">
            <v>常州</v>
          </cell>
          <cell r="ABY3" t="str">
            <v>昆明</v>
          </cell>
          <cell r="ABZ3" t="str">
            <v>昆明</v>
          </cell>
          <cell r="ACA3" t="str">
            <v>昆明</v>
          </cell>
          <cell r="ACB3" t="str">
            <v>昆明</v>
          </cell>
          <cell r="ACC3" t="str">
            <v>昆明</v>
          </cell>
          <cell r="ACD3" t="str">
            <v>昆明</v>
          </cell>
          <cell r="ACE3" t="str">
            <v>昆明</v>
          </cell>
          <cell r="ACF3" t="str">
            <v>昆明</v>
          </cell>
          <cell r="ACG3" t="str">
            <v>昆明</v>
          </cell>
          <cell r="ACH3" t="str">
            <v>昆明</v>
          </cell>
          <cell r="ACI3" t="str">
            <v>昆明</v>
          </cell>
          <cell r="ACJ3" t="str">
            <v>昆明</v>
          </cell>
          <cell r="ACK3" t="str">
            <v>昆明</v>
          </cell>
          <cell r="ACL3" t="str">
            <v>昆明</v>
          </cell>
          <cell r="ACM3" t="str">
            <v>昆明</v>
          </cell>
          <cell r="ACN3" t="str">
            <v>昆明</v>
          </cell>
          <cell r="ACO3" t="str">
            <v>昆明</v>
          </cell>
          <cell r="ACP3" t="str">
            <v>昆明</v>
          </cell>
          <cell r="ACQ3" t="str">
            <v>昆明</v>
          </cell>
          <cell r="ACR3" t="str">
            <v>昆明</v>
          </cell>
          <cell r="ACS3" t="str">
            <v>昆明</v>
          </cell>
          <cell r="ACT3" t="str">
            <v>昆明</v>
          </cell>
          <cell r="ACU3" t="str">
            <v>昆明</v>
          </cell>
          <cell r="ACV3" t="str">
            <v>昆明</v>
          </cell>
          <cell r="ACW3" t="str">
            <v>昆明</v>
          </cell>
          <cell r="ACX3" t="str">
            <v>昆明</v>
          </cell>
          <cell r="ACY3" t="str">
            <v>昆明</v>
          </cell>
          <cell r="ACZ3" t="str">
            <v>昆明</v>
          </cell>
          <cell r="ADA3" t="str">
            <v>昆明</v>
          </cell>
          <cell r="ADB3" t="str">
            <v>昆明</v>
          </cell>
          <cell r="ADC3" t="str">
            <v>南宁</v>
          </cell>
          <cell r="ADD3" t="str">
            <v>南宁</v>
          </cell>
          <cell r="ADE3" t="str">
            <v>南宁</v>
          </cell>
          <cell r="ADF3" t="str">
            <v>南宁</v>
          </cell>
          <cell r="ADG3" t="str">
            <v>南宁</v>
          </cell>
          <cell r="ADH3" t="str">
            <v>南宁</v>
          </cell>
          <cell r="ADI3" t="str">
            <v>南宁</v>
          </cell>
          <cell r="ADJ3" t="str">
            <v>南宁</v>
          </cell>
          <cell r="ADK3" t="str">
            <v>南宁</v>
          </cell>
          <cell r="ADL3" t="str">
            <v>南宁</v>
          </cell>
          <cell r="ADM3" t="str">
            <v>南宁</v>
          </cell>
          <cell r="ADN3" t="str">
            <v>南宁</v>
          </cell>
          <cell r="ADO3" t="str">
            <v>南宁</v>
          </cell>
          <cell r="ADP3" t="str">
            <v>南宁</v>
          </cell>
          <cell r="ADQ3" t="str">
            <v>南宁</v>
          </cell>
          <cell r="ADR3" t="str">
            <v>南宁</v>
          </cell>
          <cell r="ADS3" t="str">
            <v>南宁</v>
          </cell>
          <cell r="ADT3" t="str">
            <v>南宁</v>
          </cell>
          <cell r="ADU3" t="str">
            <v>南宁</v>
          </cell>
          <cell r="ADV3" t="str">
            <v>南宁</v>
          </cell>
          <cell r="ADW3" t="str">
            <v>南宁</v>
          </cell>
          <cell r="ADX3" t="str">
            <v>南宁</v>
          </cell>
          <cell r="ADY3" t="str">
            <v>南宁</v>
          </cell>
          <cell r="ADZ3" t="str">
            <v>南宁</v>
          </cell>
          <cell r="AEA3" t="str">
            <v>南宁</v>
          </cell>
          <cell r="AEB3" t="str">
            <v>南宁</v>
          </cell>
          <cell r="AEC3" t="str">
            <v>南宁</v>
          </cell>
          <cell r="AED3" t="str">
            <v>南宁</v>
          </cell>
          <cell r="AEE3" t="str">
            <v>南宁</v>
          </cell>
          <cell r="AEF3" t="str">
            <v>南宁</v>
          </cell>
          <cell r="AEG3" t="str">
            <v>海口</v>
          </cell>
          <cell r="AEH3" t="str">
            <v>海口</v>
          </cell>
          <cell r="AEI3" t="str">
            <v>海口</v>
          </cell>
          <cell r="AEJ3" t="str">
            <v>海口</v>
          </cell>
          <cell r="AEK3" t="str">
            <v>海口</v>
          </cell>
          <cell r="AEL3" t="str">
            <v>海口</v>
          </cell>
          <cell r="AEM3" t="str">
            <v>海口</v>
          </cell>
          <cell r="AEN3" t="str">
            <v>海口</v>
          </cell>
          <cell r="AEO3" t="str">
            <v>海口</v>
          </cell>
          <cell r="AEP3" t="str">
            <v>海口</v>
          </cell>
          <cell r="AEQ3" t="str">
            <v>海口</v>
          </cell>
          <cell r="AER3" t="str">
            <v>海口</v>
          </cell>
          <cell r="AES3" t="str">
            <v>海口</v>
          </cell>
          <cell r="AET3" t="str">
            <v>海口</v>
          </cell>
          <cell r="AEU3" t="str">
            <v>海口</v>
          </cell>
          <cell r="AEV3" t="str">
            <v>海口</v>
          </cell>
          <cell r="AEW3" t="str">
            <v>海口</v>
          </cell>
          <cell r="AEX3" t="str">
            <v>海口</v>
          </cell>
          <cell r="AEY3" t="str">
            <v>海口</v>
          </cell>
          <cell r="AEZ3" t="str">
            <v>海口</v>
          </cell>
          <cell r="AFA3" t="str">
            <v>海口</v>
          </cell>
          <cell r="AFB3" t="str">
            <v>海口</v>
          </cell>
          <cell r="AFC3" t="str">
            <v>海口</v>
          </cell>
          <cell r="AFD3" t="str">
            <v>海口</v>
          </cell>
          <cell r="AFE3" t="str">
            <v>海口</v>
          </cell>
          <cell r="AFF3" t="str">
            <v>海口</v>
          </cell>
          <cell r="AFG3" t="str">
            <v>海口</v>
          </cell>
          <cell r="AFH3" t="str">
            <v>海口</v>
          </cell>
          <cell r="AFI3" t="str">
            <v>海口</v>
          </cell>
          <cell r="AFJ3" t="str">
            <v>海口</v>
          </cell>
          <cell r="AFK3" t="str">
            <v>三亚</v>
          </cell>
          <cell r="AFL3" t="str">
            <v>三亚</v>
          </cell>
          <cell r="AFM3" t="str">
            <v>三亚</v>
          </cell>
          <cell r="AFN3" t="str">
            <v>三亚</v>
          </cell>
          <cell r="AFO3" t="str">
            <v>三亚</v>
          </cell>
          <cell r="AFP3" t="str">
            <v>三亚</v>
          </cell>
          <cell r="AFQ3" t="str">
            <v>三亚</v>
          </cell>
          <cell r="AFR3" t="str">
            <v>三亚</v>
          </cell>
          <cell r="AFS3" t="str">
            <v>三亚</v>
          </cell>
          <cell r="AFT3" t="str">
            <v>三亚</v>
          </cell>
          <cell r="AFU3" t="str">
            <v>三亚</v>
          </cell>
          <cell r="AFV3" t="str">
            <v>三亚</v>
          </cell>
          <cell r="AFW3" t="str">
            <v>三亚</v>
          </cell>
          <cell r="AFX3" t="str">
            <v>三亚</v>
          </cell>
          <cell r="AFY3" t="str">
            <v>三亚</v>
          </cell>
          <cell r="AFZ3" t="str">
            <v>三亚</v>
          </cell>
          <cell r="AGA3" t="str">
            <v>三亚</v>
          </cell>
          <cell r="AGB3" t="str">
            <v>三亚</v>
          </cell>
          <cell r="AGC3" t="str">
            <v>三亚</v>
          </cell>
          <cell r="AGD3" t="str">
            <v>三亚</v>
          </cell>
          <cell r="AGE3" t="str">
            <v>三亚</v>
          </cell>
          <cell r="AGF3" t="str">
            <v>三亚</v>
          </cell>
          <cell r="AGG3" t="str">
            <v>三亚</v>
          </cell>
          <cell r="AGH3" t="str">
            <v>三亚</v>
          </cell>
          <cell r="AGI3" t="str">
            <v>三亚</v>
          </cell>
          <cell r="AGJ3" t="str">
            <v>三亚</v>
          </cell>
          <cell r="AGK3" t="str">
            <v>三亚</v>
          </cell>
          <cell r="AGL3" t="str">
            <v>三亚</v>
          </cell>
          <cell r="AGM3" t="str">
            <v>三亚</v>
          </cell>
          <cell r="AGN3" t="str">
            <v>三亚</v>
          </cell>
          <cell r="AGO3" t="str">
            <v>济南</v>
          </cell>
          <cell r="AGP3" t="str">
            <v>济南</v>
          </cell>
          <cell r="AGQ3" t="str">
            <v>济南</v>
          </cell>
          <cell r="AGR3" t="str">
            <v>济南</v>
          </cell>
          <cell r="AGS3" t="str">
            <v>济南</v>
          </cell>
          <cell r="AGT3" t="str">
            <v>济南</v>
          </cell>
          <cell r="AGU3" t="str">
            <v>济南</v>
          </cell>
          <cell r="AGV3" t="str">
            <v>济南</v>
          </cell>
          <cell r="AGW3" t="str">
            <v>济南</v>
          </cell>
          <cell r="AGX3" t="str">
            <v>济南</v>
          </cell>
          <cell r="AGY3" t="str">
            <v>济南</v>
          </cell>
          <cell r="AGZ3" t="str">
            <v>济南</v>
          </cell>
          <cell r="AHA3" t="str">
            <v>济南</v>
          </cell>
          <cell r="AHB3" t="str">
            <v>济南</v>
          </cell>
          <cell r="AHC3" t="str">
            <v>济南</v>
          </cell>
          <cell r="AHD3" t="str">
            <v>济南</v>
          </cell>
          <cell r="AHE3" t="str">
            <v>济南</v>
          </cell>
          <cell r="AHF3" t="str">
            <v>济南</v>
          </cell>
          <cell r="AHG3" t="str">
            <v>济南</v>
          </cell>
          <cell r="AHH3" t="str">
            <v>济南</v>
          </cell>
          <cell r="AHI3" t="str">
            <v>济南</v>
          </cell>
          <cell r="AHJ3" t="str">
            <v>济南</v>
          </cell>
          <cell r="AHK3" t="str">
            <v>济南</v>
          </cell>
          <cell r="AHL3" t="str">
            <v>济南</v>
          </cell>
          <cell r="AHM3" t="str">
            <v>济南</v>
          </cell>
          <cell r="AHN3" t="str">
            <v>济南</v>
          </cell>
          <cell r="AHO3" t="str">
            <v>济南</v>
          </cell>
          <cell r="AHP3" t="str">
            <v>济南</v>
          </cell>
          <cell r="AHQ3" t="str">
            <v>济南</v>
          </cell>
          <cell r="AHR3" t="str">
            <v>济南</v>
          </cell>
          <cell r="AHS3" t="str">
            <v>合肥</v>
          </cell>
          <cell r="AHT3" t="str">
            <v>合肥</v>
          </cell>
          <cell r="AHU3" t="str">
            <v>合肥</v>
          </cell>
          <cell r="AHV3" t="str">
            <v>合肥</v>
          </cell>
          <cell r="AHW3" t="str">
            <v>合肥</v>
          </cell>
          <cell r="AHX3" t="str">
            <v>合肥</v>
          </cell>
          <cell r="AHY3" t="str">
            <v>合肥</v>
          </cell>
          <cell r="AHZ3" t="str">
            <v>合肥</v>
          </cell>
          <cell r="AIA3" t="str">
            <v>合肥</v>
          </cell>
          <cell r="AIB3" t="str">
            <v>合肥</v>
          </cell>
          <cell r="AIC3" t="str">
            <v>合肥</v>
          </cell>
          <cell r="AID3" t="str">
            <v>合肥</v>
          </cell>
          <cell r="AIE3" t="str">
            <v>合肥</v>
          </cell>
          <cell r="AIF3" t="str">
            <v>合肥</v>
          </cell>
          <cell r="AIG3" t="str">
            <v>合肥</v>
          </cell>
          <cell r="AIH3" t="str">
            <v>合肥</v>
          </cell>
          <cell r="AII3" t="str">
            <v>合肥</v>
          </cell>
          <cell r="AIJ3" t="str">
            <v>合肥</v>
          </cell>
          <cell r="AIK3" t="str">
            <v>合肥</v>
          </cell>
          <cell r="AIL3" t="str">
            <v>合肥</v>
          </cell>
          <cell r="AIM3" t="str">
            <v>合肥</v>
          </cell>
          <cell r="AIN3" t="str">
            <v>合肥</v>
          </cell>
          <cell r="AIO3" t="str">
            <v>合肥</v>
          </cell>
          <cell r="AIP3" t="str">
            <v>合肥</v>
          </cell>
          <cell r="AIQ3" t="str">
            <v>合肥</v>
          </cell>
          <cell r="AIR3" t="str">
            <v>合肥</v>
          </cell>
          <cell r="AIS3" t="str">
            <v>合肥</v>
          </cell>
          <cell r="AIT3" t="str">
            <v>合肥</v>
          </cell>
          <cell r="AIU3" t="str">
            <v>合肥</v>
          </cell>
          <cell r="AIV3" t="str">
            <v>合肥</v>
          </cell>
          <cell r="AIW3" t="str">
            <v>烟台</v>
          </cell>
          <cell r="AIX3" t="str">
            <v>烟台</v>
          </cell>
          <cell r="AIY3" t="str">
            <v>烟台</v>
          </cell>
          <cell r="AIZ3" t="str">
            <v>烟台</v>
          </cell>
          <cell r="AJA3" t="str">
            <v>烟台</v>
          </cell>
          <cell r="AJB3" t="str">
            <v>烟台</v>
          </cell>
          <cell r="AJC3" t="str">
            <v>烟台</v>
          </cell>
          <cell r="AJD3" t="str">
            <v>烟台</v>
          </cell>
          <cell r="AJE3" t="str">
            <v>烟台</v>
          </cell>
          <cell r="AJF3" t="str">
            <v>烟台</v>
          </cell>
          <cell r="AJG3" t="str">
            <v>烟台</v>
          </cell>
          <cell r="AJH3" t="str">
            <v>烟台</v>
          </cell>
          <cell r="AJI3" t="str">
            <v>烟台</v>
          </cell>
          <cell r="AJJ3" t="str">
            <v>烟台</v>
          </cell>
          <cell r="AJK3" t="str">
            <v>烟台</v>
          </cell>
          <cell r="AJL3" t="str">
            <v>烟台</v>
          </cell>
          <cell r="AJM3" t="str">
            <v>烟台</v>
          </cell>
          <cell r="AJN3" t="str">
            <v>烟台</v>
          </cell>
          <cell r="AJO3" t="str">
            <v>烟台</v>
          </cell>
          <cell r="AJP3" t="str">
            <v>烟台</v>
          </cell>
          <cell r="AJQ3" t="str">
            <v>烟台</v>
          </cell>
          <cell r="AJR3" t="str">
            <v>烟台</v>
          </cell>
          <cell r="AJS3" t="str">
            <v>烟台</v>
          </cell>
          <cell r="AJT3" t="str">
            <v>烟台</v>
          </cell>
          <cell r="AJU3" t="str">
            <v>烟台</v>
          </cell>
          <cell r="AJV3" t="str">
            <v>烟台</v>
          </cell>
          <cell r="AJW3" t="str">
            <v>烟台</v>
          </cell>
          <cell r="AJX3" t="str">
            <v>烟台</v>
          </cell>
          <cell r="AJY3" t="str">
            <v>烟台</v>
          </cell>
          <cell r="AJZ3" t="str">
            <v>烟台</v>
          </cell>
          <cell r="AKA3" t="str">
            <v>威海</v>
          </cell>
          <cell r="AKB3" t="str">
            <v>威海</v>
          </cell>
          <cell r="AKC3" t="str">
            <v>威海</v>
          </cell>
          <cell r="AKD3" t="str">
            <v>威海</v>
          </cell>
          <cell r="AKE3" t="str">
            <v>威海</v>
          </cell>
          <cell r="AKF3" t="str">
            <v>威海</v>
          </cell>
          <cell r="AKG3" t="str">
            <v>威海</v>
          </cell>
          <cell r="AKH3" t="str">
            <v>威海</v>
          </cell>
          <cell r="AKI3" t="str">
            <v>威海</v>
          </cell>
          <cell r="AKJ3" t="str">
            <v>威海</v>
          </cell>
          <cell r="AKK3" t="str">
            <v>威海</v>
          </cell>
          <cell r="AKL3" t="str">
            <v>威海</v>
          </cell>
          <cell r="AKM3" t="str">
            <v>威海</v>
          </cell>
          <cell r="AKN3" t="str">
            <v>威海</v>
          </cell>
          <cell r="AKO3" t="str">
            <v>威海</v>
          </cell>
          <cell r="AKP3" t="str">
            <v>威海</v>
          </cell>
          <cell r="AKQ3" t="str">
            <v>威海</v>
          </cell>
          <cell r="AKR3" t="str">
            <v>威海</v>
          </cell>
          <cell r="AKS3" t="str">
            <v>威海</v>
          </cell>
          <cell r="AKT3" t="str">
            <v>威海</v>
          </cell>
          <cell r="AKU3" t="str">
            <v>威海</v>
          </cell>
          <cell r="AKV3" t="str">
            <v>威海</v>
          </cell>
          <cell r="AKW3" t="str">
            <v>威海</v>
          </cell>
          <cell r="AKX3" t="str">
            <v>威海</v>
          </cell>
          <cell r="AKY3" t="str">
            <v>威海</v>
          </cell>
          <cell r="AKZ3" t="str">
            <v>威海</v>
          </cell>
          <cell r="ALA3" t="str">
            <v>威海</v>
          </cell>
          <cell r="ALB3" t="str">
            <v>威海</v>
          </cell>
          <cell r="ALC3" t="str">
            <v>威海</v>
          </cell>
          <cell r="ALD3" t="str">
            <v>威海</v>
          </cell>
          <cell r="ALE3" t="str">
            <v>乔戈里</v>
          </cell>
          <cell r="ALF3" t="str">
            <v>乔戈里</v>
          </cell>
          <cell r="ALG3" t="str">
            <v>乔戈里</v>
          </cell>
          <cell r="ALH3" t="str">
            <v>乔戈里</v>
          </cell>
          <cell r="ALI3" t="str">
            <v>乔戈里</v>
          </cell>
          <cell r="ALJ3" t="str">
            <v>乔戈里</v>
          </cell>
          <cell r="ALK3" t="str">
            <v>乔戈里</v>
          </cell>
          <cell r="ALL3" t="str">
            <v>乔戈里</v>
          </cell>
          <cell r="ALM3" t="str">
            <v>乔戈里</v>
          </cell>
          <cell r="ALN3" t="str">
            <v>乔戈里</v>
          </cell>
          <cell r="ALO3" t="str">
            <v>乔戈里</v>
          </cell>
          <cell r="ALP3" t="str">
            <v>乔戈里</v>
          </cell>
          <cell r="ALQ3" t="str">
            <v>乔戈里</v>
          </cell>
          <cell r="ALR3" t="str">
            <v>乔戈里</v>
          </cell>
          <cell r="ALS3" t="str">
            <v>乔戈里</v>
          </cell>
          <cell r="ALT3" t="str">
            <v>乔戈里</v>
          </cell>
          <cell r="ALU3" t="str">
            <v>乔戈里</v>
          </cell>
          <cell r="ALV3" t="str">
            <v>乔戈里</v>
          </cell>
          <cell r="ALW3" t="str">
            <v>乔戈里</v>
          </cell>
          <cell r="ALX3" t="str">
            <v>乔戈里</v>
          </cell>
          <cell r="ALY3" t="str">
            <v>乔戈里</v>
          </cell>
          <cell r="ALZ3" t="str">
            <v>乔戈里</v>
          </cell>
          <cell r="AMA3" t="str">
            <v>乔戈里</v>
          </cell>
          <cell r="AMB3" t="str">
            <v>乔戈里</v>
          </cell>
          <cell r="AMC3" t="str">
            <v>乔戈里</v>
          </cell>
          <cell r="AMD3" t="str">
            <v>乔戈里</v>
          </cell>
          <cell r="AME3" t="str">
            <v>乔戈里</v>
          </cell>
          <cell r="AMF3" t="str">
            <v>乔戈里</v>
          </cell>
          <cell r="AMG3" t="str">
            <v>乔戈里</v>
          </cell>
          <cell r="AMH3" t="str">
            <v>乔戈里</v>
          </cell>
          <cell r="AMI3" t="str">
            <v>佛山</v>
          </cell>
          <cell r="AMJ3" t="str">
            <v>佛山</v>
          </cell>
          <cell r="AMK3" t="str">
            <v>佛山</v>
          </cell>
          <cell r="AML3" t="str">
            <v>佛山</v>
          </cell>
          <cell r="AMM3" t="str">
            <v>佛山</v>
          </cell>
          <cell r="AMN3" t="str">
            <v>佛山</v>
          </cell>
          <cell r="AMO3" t="str">
            <v>佛山</v>
          </cell>
          <cell r="AMP3" t="str">
            <v>佛山</v>
          </cell>
          <cell r="AMQ3" t="str">
            <v>佛山</v>
          </cell>
          <cell r="AMR3" t="str">
            <v>佛山</v>
          </cell>
          <cell r="AMS3" t="str">
            <v>佛山</v>
          </cell>
          <cell r="AMT3" t="str">
            <v>佛山</v>
          </cell>
          <cell r="AMU3" t="str">
            <v>佛山</v>
          </cell>
          <cell r="AMV3" t="str">
            <v>佛山</v>
          </cell>
          <cell r="AMW3" t="str">
            <v>佛山</v>
          </cell>
          <cell r="AMX3" t="str">
            <v>佛山</v>
          </cell>
          <cell r="AMY3" t="str">
            <v>佛山</v>
          </cell>
          <cell r="AMZ3" t="str">
            <v>佛山</v>
          </cell>
          <cell r="ANA3" t="str">
            <v>佛山</v>
          </cell>
          <cell r="ANB3" t="str">
            <v>佛山</v>
          </cell>
          <cell r="ANC3" t="str">
            <v>佛山</v>
          </cell>
          <cell r="AND3" t="str">
            <v>佛山</v>
          </cell>
          <cell r="ANE3" t="str">
            <v>佛山</v>
          </cell>
          <cell r="ANF3" t="str">
            <v>佛山</v>
          </cell>
          <cell r="ANG3" t="str">
            <v>佛山</v>
          </cell>
          <cell r="ANH3" t="str">
            <v>佛山</v>
          </cell>
          <cell r="ANI3" t="str">
            <v>佛山</v>
          </cell>
          <cell r="ANJ3" t="str">
            <v>佛山</v>
          </cell>
          <cell r="ANK3" t="str">
            <v>佛山</v>
          </cell>
          <cell r="ANL3" t="str">
            <v>佛山</v>
          </cell>
          <cell r="ANM3" t="str">
            <v>大理</v>
          </cell>
          <cell r="ANN3" t="str">
            <v>大理</v>
          </cell>
          <cell r="ANO3" t="str">
            <v>大理</v>
          </cell>
          <cell r="ANP3" t="str">
            <v>大理</v>
          </cell>
          <cell r="ANQ3" t="str">
            <v>大理</v>
          </cell>
          <cell r="ANR3" t="str">
            <v>大理</v>
          </cell>
          <cell r="ANS3" t="str">
            <v>大理</v>
          </cell>
          <cell r="ANT3" t="str">
            <v>大理</v>
          </cell>
          <cell r="ANU3" t="str">
            <v>大理</v>
          </cell>
          <cell r="ANV3" t="str">
            <v>大理</v>
          </cell>
          <cell r="ANW3" t="str">
            <v>大理</v>
          </cell>
          <cell r="ANX3" t="str">
            <v>大理</v>
          </cell>
          <cell r="ANY3" t="str">
            <v>大理</v>
          </cell>
          <cell r="ANZ3" t="str">
            <v>大理</v>
          </cell>
          <cell r="AOA3" t="str">
            <v>大理</v>
          </cell>
          <cell r="AOB3" t="str">
            <v>大理</v>
          </cell>
          <cell r="AOC3" t="str">
            <v>大理</v>
          </cell>
          <cell r="AOD3" t="str">
            <v>大理</v>
          </cell>
          <cell r="AOE3" t="str">
            <v>大理</v>
          </cell>
          <cell r="AOF3" t="str">
            <v>大理</v>
          </cell>
          <cell r="AOG3" t="str">
            <v>大理</v>
          </cell>
          <cell r="AOH3" t="str">
            <v>大理</v>
          </cell>
          <cell r="AOI3" t="str">
            <v>大理</v>
          </cell>
          <cell r="AOJ3" t="str">
            <v>大理</v>
          </cell>
          <cell r="AOK3" t="str">
            <v>大理</v>
          </cell>
          <cell r="AOL3" t="str">
            <v>大理</v>
          </cell>
          <cell r="AOM3" t="str">
            <v>大理</v>
          </cell>
          <cell r="AON3" t="str">
            <v>大理</v>
          </cell>
          <cell r="AOO3" t="str">
            <v>大理</v>
          </cell>
          <cell r="AOP3" t="str">
            <v>大理</v>
          </cell>
          <cell r="AOQ3" t="str">
            <v>无锡</v>
          </cell>
          <cell r="AOR3" t="str">
            <v>无锡</v>
          </cell>
          <cell r="AOS3" t="str">
            <v>无锡</v>
          </cell>
          <cell r="AOT3" t="str">
            <v>无锡</v>
          </cell>
          <cell r="AOU3" t="str">
            <v>无锡</v>
          </cell>
          <cell r="AOV3" t="str">
            <v>无锡</v>
          </cell>
          <cell r="AOW3" t="str">
            <v>无锡</v>
          </cell>
          <cell r="AOX3" t="str">
            <v>无锡</v>
          </cell>
          <cell r="AOY3" t="str">
            <v>无锡</v>
          </cell>
          <cell r="AOZ3" t="str">
            <v>无锡</v>
          </cell>
          <cell r="APA3" t="str">
            <v>无锡</v>
          </cell>
          <cell r="APB3" t="str">
            <v>无锡</v>
          </cell>
          <cell r="APC3" t="str">
            <v>无锡</v>
          </cell>
          <cell r="APD3" t="str">
            <v>无锡</v>
          </cell>
          <cell r="APE3" t="str">
            <v>无锡</v>
          </cell>
          <cell r="APF3" t="str">
            <v>无锡</v>
          </cell>
          <cell r="APG3" t="str">
            <v>无锡</v>
          </cell>
          <cell r="APH3" t="str">
            <v>无锡</v>
          </cell>
          <cell r="API3" t="str">
            <v>无锡</v>
          </cell>
          <cell r="APJ3" t="str">
            <v>无锡</v>
          </cell>
          <cell r="APK3" t="str">
            <v>无锡</v>
          </cell>
          <cell r="APL3" t="str">
            <v>无锡</v>
          </cell>
          <cell r="APM3" t="str">
            <v>无锡</v>
          </cell>
          <cell r="APN3" t="str">
            <v>无锡</v>
          </cell>
          <cell r="APO3" t="str">
            <v>无锡</v>
          </cell>
          <cell r="APP3" t="str">
            <v>无锡</v>
          </cell>
          <cell r="APQ3" t="str">
            <v>无锡</v>
          </cell>
          <cell r="APR3" t="str">
            <v>无锡</v>
          </cell>
          <cell r="APS3" t="str">
            <v>无锡</v>
          </cell>
          <cell r="APT3" t="str">
            <v>无锡</v>
          </cell>
          <cell r="APU3" t="str">
            <v>宁波</v>
          </cell>
          <cell r="APV3" t="str">
            <v>宁波</v>
          </cell>
          <cell r="APW3" t="str">
            <v>宁波</v>
          </cell>
          <cell r="APX3" t="str">
            <v>宁波</v>
          </cell>
          <cell r="APY3" t="str">
            <v>宁波</v>
          </cell>
          <cell r="APZ3" t="str">
            <v>宁波</v>
          </cell>
          <cell r="AQA3" t="str">
            <v>宁波</v>
          </cell>
          <cell r="AQB3" t="str">
            <v>宁波</v>
          </cell>
          <cell r="AQC3" t="str">
            <v>宁波</v>
          </cell>
          <cell r="AQD3" t="str">
            <v>宁波</v>
          </cell>
          <cell r="AQE3" t="str">
            <v>宁波</v>
          </cell>
          <cell r="AQF3" t="str">
            <v>宁波</v>
          </cell>
          <cell r="AQG3" t="str">
            <v>宁波</v>
          </cell>
          <cell r="AQH3" t="str">
            <v>宁波</v>
          </cell>
          <cell r="AQI3" t="str">
            <v>宁波</v>
          </cell>
          <cell r="AQJ3" t="str">
            <v>宁波</v>
          </cell>
          <cell r="AQK3" t="str">
            <v>宁波</v>
          </cell>
          <cell r="AQL3" t="str">
            <v>宁波</v>
          </cell>
          <cell r="AQM3" t="str">
            <v>宁波</v>
          </cell>
          <cell r="AQN3" t="str">
            <v>宁波</v>
          </cell>
          <cell r="AQO3" t="str">
            <v>宁波</v>
          </cell>
          <cell r="AQP3" t="str">
            <v>宁波</v>
          </cell>
          <cell r="AQQ3" t="str">
            <v>宁波</v>
          </cell>
          <cell r="AQR3" t="str">
            <v>宁波</v>
          </cell>
          <cell r="AQS3" t="str">
            <v>宁波</v>
          </cell>
          <cell r="AQT3" t="str">
            <v>宁波</v>
          </cell>
          <cell r="AQU3" t="str">
            <v>宁波</v>
          </cell>
          <cell r="AQV3" t="str">
            <v>宁波</v>
          </cell>
          <cell r="AQW3" t="str">
            <v>宁波</v>
          </cell>
          <cell r="AQX3" t="str">
            <v>宁波</v>
          </cell>
          <cell r="AQY3" t="str">
            <v>呼和浩特</v>
          </cell>
          <cell r="AQZ3" t="str">
            <v>呼和浩特</v>
          </cell>
          <cell r="ARA3" t="str">
            <v>呼和浩特</v>
          </cell>
          <cell r="ARB3" t="str">
            <v>呼和浩特</v>
          </cell>
          <cell r="ARC3" t="str">
            <v>呼和浩特</v>
          </cell>
          <cell r="ARD3" t="str">
            <v>呼和浩特</v>
          </cell>
          <cell r="ARE3" t="str">
            <v>呼和浩特</v>
          </cell>
          <cell r="ARF3" t="str">
            <v>呼和浩特</v>
          </cell>
          <cell r="ARG3" t="str">
            <v>呼和浩特</v>
          </cell>
          <cell r="ARH3" t="str">
            <v>呼和浩特</v>
          </cell>
          <cell r="ARI3" t="str">
            <v>呼和浩特</v>
          </cell>
          <cell r="ARJ3" t="str">
            <v>呼和浩特</v>
          </cell>
          <cell r="ARK3" t="str">
            <v>呼和浩特</v>
          </cell>
          <cell r="ARL3" t="str">
            <v>呼和浩特</v>
          </cell>
          <cell r="ARM3" t="str">
            <v>呼和浩特</v>
          </cell>
          <cell r="ARN3" t="str">
            <v>呼和浩特</v>
          </cell>
          <cell r="ARO3" t="str">
            <v>呼和浩特</v>
          </cell>
          <cell r="ARP3" t="str">
            <v>呼和浩特</v>
          </cell>
          <cell r="ARQ3" t="str">
            <v>呼和浩特</v>
          </cell>
          <cell r="ARR3" t="str">
            <v>呼和浩特</v>
          </cell>
          <cell r="ARS3" t="str">
            <v>呼和浩特</v>
          </cell>
          <cell r="ART3" t="str">
            <v>呼和浩特</v>
          </cell>
          <cell r="ARU3" t="str">
            <v>呼和浩特</v>
          </cell>
          <cell r="ARV3" t="str">
            <v>呼和浩特</v>
          </cell>
          <cell r="ARW3" t="str">
            <v>呼和浩特</v>
          </cell>
          <cell r="ARX3" t="str">
            <v>呼和浩特</v>
          </cell>
          <cell r="ARY3" t="str">
            <v>呼和浩特</v>
          </cell>
          <cell r="ARZ3" t="str">
            <v>呼和浩特</v>
          </cell>
          <cell r="ASA3" t="str">
            <v>呼和浩特</v>
          </cell>
          <cell r="ASB3" t="str">
            <v>呼和浩特</v>
          </cell>
          <cell r="ASC3" t="str">
            <v>福州</v>
          </cell>
          <cell r="ASD3" t="str">
            <v>福州</v>
          </cell>
          <cell r="ASE3" t="str">
            <v>福州</v>
          </cell>
          <cell r="ASF3" t="str">
            <v>福州</v>
          </cell>
          <cell r="ASG3" t="str">
            <v>福州</v>
          </cell>
          <cell r="ASH3" t="str">
            <v>福州</v>
          </cell>
          <cell r="ASI3" t="str">
            <v>福州</v>
          </cell>
          <cell r="ASJ3" t="str">
            <v>福州</v>
          </cell>
          <cell r="ASK3" t="str">
            <v>福州</v>
          </cell>
          <cell r="ASL3" t="str">
            <v>福州</v>
          </cell>
          <cell r="ASM3" t="str">
            <v>福州</v>
          </cell>
          <cell r="ASN3" t="str">
            <v>福州</v>
          </cell>
          <cell r="ASO3" t="str">
            <v>福州</v>
          </cell>
          <cell r="ASP3" t="str">
            <v>福州</v>
          </cell>
          <cell r="ASQ3" t="str">
            <v>福州</v>
          </cell>
          <cell r="ASR3" t="str">
            <v>福州</v>
          </cell>
          <cell r="ASS3" t="str">
            <v>福州</v>
          </cell>
          <cell r="AST3" t="str">
            <v>福州</v>
          </cell>
          <cell r="ASU3" t="str">
            <v>福州</v>
          </cell>
          <cell r="ASV3" t="str">
            <v>福州</v>
          </cell>
          <cell r="ASW3" t="str">
            <v>福州</v>
          </cell>
          <cell r="ASX3" t="str">
            <v>福州</v>
          </cell>
          <cell r="ASY3" t="str">
            <v>福州</v>
          </cell>
          <cell r="ASZ3" t="str">
            <v>福州</v>
          </cell>
          <cell r="ATA3" t="str">
            <v>福州</v>
          </cell>
          <cell r="ATB3" t="str">
            <v>福州</v>
          </cell>
          <cell r="ATC3" t="str">
            <v>福州</v>
          </cell>
          <cell r="ATD3" t="str">
            <v>福州</v>
          </cell>
          <cell r="ATE3" t="str">
            <v>福州</v>
          </cell>
          <cell r="ATF3" t="str">
            <v>福州</v>
          </cell>
          <cell r="ATG3" t="str">
            <v>厦门</v>
          </cell>
          <cell r="ATH3" t="str">
            <v>厦门</v>
          </cell>
          <cell r="ATI3" t="str">
            <v>厦门</v>
          </cell>
          <cell r="ATJ3" t="str">
            <v>厦门</v>
          </cell>
          <cell r="ATK3" t="str">
            <v>厦门</v>
          </cell>
          <cell r="ATL3" t="str">
            <v>厦门</v>
          </cell>
          <cell r="ATM3" t="str">
            <v>厦门</v>
          </cell>
          <cell r="ATN3" t="str">
            <v>厦门</v>
          </cell>
          <cell r="ATO3" t="str">
            <v>厦门</v>
          </cell>
          <cell r="ATP3" t="str">
            <v>厦门</v>
          </cell>
          <cell r="ATQ3" t="str">
            <v>厦门</v>
          </cell>
          <cell r="ATR3" t="str">
            <v>厦门</v>
          </cell>
          <cell r="ATS3" t="str">
            <v>厦门</v>
          </cell>
          <cell r="ATT3" t="str">
            <v>厦门</v>
          </cell>
          <cell r="ATU3" t="str">
            <v>厦门</v>
          </cell>
          <cell r="ATV3" t="str">
            <v>厦门</v>
          </cell>
          <cell r="ATW3" t="str">
            <v>厦门</v>
          </cell>
          <cell r="ATX3" t="str">
            <v>厦门</v>
          </cell>
          <cell r="ATY3" t="str">
            <v>厦门</v>
          </cell>
          <cell r="ATZ3" t="str">
            <v>厦门</v>
          </cell>
          <cell r="AUA3" t="str">
            <v>厦门</v>
          </cell>
          <cell r="AUB3" t="str">
            <v>厦门</v>
          </cell>
          <cell r="AUC3" t="str">
            <v>厦门</v>
          </cell>
          <cell r="AUD3" t="str">
            <v>厦门</v>
          </cell>
          <cell r="AUE3" t="str">
            <v>厦门</v>
          </cell>
          <cell r="AUF3" t="str">
            <v>厦门</v>
          </cell>
          <cell r="AUG3" t="str">
            <v>厦门</v>
          </cell>
          <cell r="AUH3" t="str">
            <v>厦门</v>
          </cell>
          <cell r="AUI3" t="str">
            <v>厦门</v>
          </cell>
          <cell r="AUJ3" t="str">
            <v>厦门</v>
          </cell>
          <cell r="AUK3" t="str">
            <v>惠州</v>
          </cell>
          <cell r="AUL3" t="str">
            <v>惠州</v>
          </cell>
          <cell r="AUM3" t="str">
            <v>惠州</v>
          </cell>
          <cell r="AUN3" t="str">
            <v>惠州</v>
          </cell>
          <cell r="AUO3" t="str">
            <v>惠州</v>
          </cell>
          <cell r="AUP3" t="str">
            <v>惠州</v>
          </cell>
          <cell r="AUQ3" t="str">
            <v>惠州</v>
          </cell>
          <cell r="AUR3" t="str">
            <v>惠州</v>
          </cell>
          <cell r="AUS3" t="str">
            <v>惠州</v>
          </cell>
          <cell r="AUT3" t="str">
            <v>惠州</v>
          </cell>
          <cell r="AUU3" t="str">
            <v>惠州</v>
          </cell>
          <cell r="AUV3" t="str">
            <v>惠州</v>
          </cell>
          <cell r="AUW3" t="str">
            <v>惠州</v>
          </cell>
          <cell r="AUX3" t="str">
            <v>惠州</v>
          </cell>
          <cell r="AUY3" t="str">
            <v>惠州</v>
          </cell>
          <cell r="AUZ3" t="str">
            <v>惠州</v>
          </cell>
          <cell r="AVA3" t="str">
            <v>惠州</v>
          </cell>
          <cell r="AVB3" t="str">
            <v>惠州</v>
          </cell>
          <cell r="AVC3" t="str">
            <v>惠州</v>
          </cell>
          <cell r="AVD3" t="str">
            <v>惠州</v>
          </cell>
          <cell r="AVE3" t="str">
            <v>惠州</v>
          </cell>
          <cell r="AVF3" t="str">
            <v>惠州</v>
          </cell>
          <cell r="AVG3" t="str">
            <v>惠州</v>
          </cell>
          <cell r="AVH3" t="str">
            <v>惠州</v>
          </cell>
          <cell r="AVI3" t="str">
            <v>惠州</v>
          </cell>
          <cell r="AVJ3" t="str">
            <v>惠州</v>
          </cell>
          <cell r="AVK3" t="str">
            <v>惠州</v>
          </cell>
          <cell r="AVL3" t="str">
            <v>惠州</v>
          </cell>
          <cell r="AVM3" t="str">
            <v>惠州</v>
          </cell>
          <cell r="AVN3" t="str">
            <v>惠州</v>
          </cell>
          <cell r="AVO3" t="str">
            <v>商业地产</v>
          </cell>
          <cell r="AVP3" t="str">
            <v>商业地产</v>
          </cell>
          <cell r="AVQ3" t="str">
            <v>商业地产</v>
          </cell>
          <cell r="AVR3" t="str">
            <v>商业地产</v>
          </cell>
          <cell r="AVS3" t="str">
            <v>商业地产</v>
          </cell>
          <cell r="AVT3" t="str">
            <v>商业地产</v>
          </cell>
          <cell r="AVU3" t="str">
            <v>商业地产</v>
          </cell>
          <cell r="AVV3" t="str">
            <v>商业地产</v>
          </cell>
          <cell r="AVW3" t="str">
            <v>商业地产</v>
          </cell>
          <cell r="AVX3" t="str">
            <v>商业地产</v>
          </cell>
          <cell r="AVY3" t="str">
            <v>商业地产</v>
          </cell>
          <cell r="AVZ3" t="str">
            <v>商业地产</v>
          </cell>
          <cell r="AWA3" t="str">
            <v>商业地产</v>
          </cell>
          <cell r="AWB3" t="str">
            <v>商业地产</v>
          </cell>
          <cell r="AWC3" t="str">
            <v>商业地产</v>
          </cell>
          <cell r="AWD3" t="str">
            <v>商业地产</v>
          </cell>
          <cell r="AWE3" t="str">
            <v>商业地产</v>
          </cell>
          <cell r="AWF3" t="str">
            <v>商业地产</v>
          </cell>
          <cell r="AWG3" t="str">
            <v>商业地产</v>
          </cell>
          <cell r="AWH3" t="str">
            <v>商业地产</v>
          </cell>
          <cell r="AWI3" t="str">
            <v>商业地产</v>
          </cell>
          <cell r="AWJ3" t="str">
            <v>商业地产</v>
          </cell>
          <cell r="AWK3" t="str">
            <v>商业地产</v>
          </cell>
          <cell r="AWL3" t="str">
            <v>商业地产</v>
          </cell>
          <cell r="AWM3" t="str">
            <v>商业地产</v>
          </cell>
          <cell r="AWN3" t="str">
            <v>商业地产</v>
          </cell>
          <cell r="AWO3" t="str">
            <v>商业地产</v>
          </cell>
          <cell r="AWP3" t="str">
            <v>商业地产</v>
          </cell>
          <cell r="AWQ3" t="str">
            <v>商业地产</v>
          </cell>
          <cell r="AWR3" t="str">
            <v>商业地产</v>
          </cell>
          <cell r="AWS3" t="str">
            <v>唐山</v>
          </cell>
          <cell r="AWT3" t="str">
            <v>唐山</v>
          </cell>
          <cell r="AWU3" t="str">
            <v>唐山</v>
          </cell>
          <cell r="AWV3" t="str">
            <v>唐山</v>
          </cell>
          <cell r="AWW3" t="str">
            <v>唐山</v>
          </cell>
          <cell r="AWX3" t="str">
            <v>唐山</v>
          </cell>
          <cell r="AWY3" t="str">
            <v>唐山</v>
          </cell>
          <cell r="AWZ3" t="str">
            <v>唐山</v>
          </cell>
          <cell r="AXA3" t="str">
            <v>唐山</v>
          </cell>
          <cell r="AXB3" t="str">
            <v>唐山</v>
          </cell>
          <cell r="AXC3" t="str">
            <v>唐山</v>
          </cell>
          <cell r="AXD3" t="str">
            <v>唐山</v>
          </cell>
          <cell r="AXE3" t="str">
            <v>唐山</v>
          </cell>
          <cell r="AXF3" t="str">
            <v>唐山</v>
          </cell>
          <cell r="AXG3" t="str">
            <v>唐山</v>
          </cell>
          <cell r="AXH3" t="str">
            <v>唐山</v>
          </cell>
          <cell r="AXI3" t="str">
            <v>唐山</v>
          </cell>
          <cell r="AXJ3" t="str">
            <v>唐山</v>
          </cell>
          <cell r="AXK3" t="str">
            <v>唐山</v>
          </cell>
          <cell r="AXL3" t="str">
            <v>唐山</v>
          </cell>
          <cell r="AXM3" t="str">
            <v>唐山</v>
          </cell>
          <cell r="AXN3" t="str">
            <v>唐山</v>
          </cell>
          <cell r="AXO3" t="str">
            <v>唐山</v>
          </cell>
          <cell r="AXP3" t="str">
            <v>唐山</v>
          </cell>
          <cell r="AXQ3" t="str">
            <v>唐山</v>
          </cell>
          <cell r="AXR3" t="str">
            <v>唐山</v>
          </cell>
          <cell r="AXS3" t="str">
            <v>唐山</v>
          </cell>
          <cell r="AXT3" t="str">
            <v>唐山</v>
          </cell>
          <cell r="AXU3" t="str">
            <v>唐山</v>
          </cell>
          <cell r="AXV3" t="str">
            <v>唐山</v>
          </cell>
          <cell r="AXW3" t="str">
            <v>房产小计</v>
          </cell>
          <cell r="AXX3" t="str">
            <v>房产小计</v>
          </cell>
          <cell r="AXY3" t="str">
            <v>房产小计</v>
          </cell>
          <cell r="AXZ3" t="str">
            <v>房产小计</v>
          </cell>
          <cell r="AYA3" t="str">
            <v>房产小计</v>
          </cell>
          <cell r="AYB3" t="str">
            <v>房产小计</v>
          </cell>
          <cell r="AYC3" t="str">
            <v>房产小计</v>
          </cell>
          <cell r="AYD3" t="str">
            <v>房产小计</v>
          </cell>
          <cell r="AYE3" t="str">
            <v>房产小计</v>
          </cell>
          <cell r="AYF3" t="str">
            <v>房产小计</v>
          </cell>
          <cell r="AYG3" t="str">
            <v>房产小计</v>
          </cell>
          <cell r="AYH3" t="str">
            <v>房产小计</v>
          </cell>
          <cell r="AYI3" t="str">
            <v>房产小计</v>
          </cell>
          <cell r="AYJ3" t="str">
            <v>房产小计</v>
          </cell>
          <cell r="AYK3" t="str">
            <v>房产小计</v>
          </cell>
          <cell r="AYL3" t="str">
            <v>房产小计</v>
          </cell>
          <cell r="AYM3" t="str">
            <v>房产小计</v>
          </cell>
          <cell r="AYN3" t="str">
            <v>房产小计</v>
          </cell>
          <cell r="AYO3" t="str">
            <v>房产小计</v>
          </cell>
          <cell r="AYP3" t="str">
            <v>房产小计</v>
          </cell>
          <cell r="AYQ3" t="str">
            <v>房产小计</v>
          </cell>
          <cell r="AYR3" t="str">
            <v>房产小计</v>
          </cell>
          <cell r="AYS3" t="str">
            <v>房产小计</v>
          </cell>
          <cell r="AYT3" t="str">
            <v>房产小计</v>
          </cell>
          <cell r="AYU3" t="str">
            <v>房产小计</v>
          </cell>
          <cell r="AYV3" t="str">
            <v>房产小计</v>
          </cell>
          <cell r="AYW3" t="str">
            <v>房产小计</v>
          </cell>
          <cell r="AYX3" t="str">
            <v>房产小计</v>
          </cell>
          <cell r="AYY3" t="str">
            <v>房产小计</v>
          </cell>
          <cell r="AYZ3" t="str">
            <v>房产小计</v>
          </cell>
          <cell r="AZA3" t="str">
            <v>加盟站</v>
          </cell>
          <cell r="AZB3" t="str">
            <v>加盟站</v>
          </cell>
          <cell r="AZC3" t="str">
            <v>加盟站</v>
          </cell>
          <cell r="AZD3" t="str">
            <v>加盟站</v>
          </cell>
          <cell r="AZE3" t="str">
            <v>加盟站</v>
          </cell>
          <cell r="AZF3" t="str">
            <v>加盟站</v>
          </cell>
          <cell r="AZG3" t="str">
            <v>加盟站</v>
          </cell>
          <cell r="AZH3" t="str">
            <v>加盟站</v>
          </cell>
          <cell r="AZI3" t="str">
            <v>加盟站</v>
          </cell>
          <cell r="AZJ3" t="str">
            <v>加盟站</v>
          </cell>
          <cell r="AZK3" t="str">
            <v>加盟站</v>
          </cell>
          <cell r="AZL3" t="str">
            <v>加盟站</v>
          </cell>
          <cell r="AZM3" t="str">
            <v>加盟站</v>
          </cell>
          <cell r="AZN3" t="str">
            <v>加盟站</v>
          </cell>
          <cell r="AZO3" t="str">
            <v>加盟站</v>
          </cell>
          <cell r="AZP3" t="str">
            <v>加盟站</v>
          </cell>
          <cell r="AZQ3" t="str">
            <v>加盟站</v>
          </cell>
          <cell r="AZR3" t="str">
            <v>加盟站</v>
          </cell>
          <cell r="AZS3" t="str">
            <v>加盟站</v>
          </cell>
          <cell r="AZT3" t="str">
            <v>加盟站</v>
          </cell>
          <cell r="AZU3" t="str">
            <v>加盟站</v>
          </cell>
          <cell r="AZV3" t="str">
            <v>加盟站</v>
          </cell>
          <cell r="AZW3" t="str">
            <v>加盟站</v>
          </cell>
          <cell r="AZX3" t="str">
            <v>加盟站</v>
          </cell>
          <cell r="AZY3" t="str">
            <v>加盟站</v>
          </cell>
          <cell r="AZZ3" t="str">
            <v>加盟站</v>
          </cell>
          <cell r="BAA3" t="str">
            <v>加盟站</v>
          </cell>
          <cell r="BAB3" t="str">
            <v>加盟站</v>
          </cell>
          <cell r="BAC3" t="str">
            <v>加盟站</v>
          </cell>
          <cell r="BAD3" t="str">
            <v>加盟站</v>
          </cell>
          <cell r="BAE3" t="str">
            <v>家居</v>
          </cell>
          <cell r="BAF3" t="str">
            <v>家居</v>
          </cell>
          <cell r="BAG3" t="str">
            <v>家居</v>
          </cell>
          <cell r="BAH3" t="str">
            <v>家居</v>
          </cell>
          <cell r="BAI3" t="str">
            <v>家居</v>
          </cell>
          <cell r="BAJ3" t="str">
            <v>家居</v>
          </cell>
          <cell r="BAK3" t="str">
            <v>家居</v>
          </cell>
          <cell r="BAL3" t="str">
            <v>家居</v>
          </cell>
          <cell r="BAM3" t="str">
            <v>家居</v>
          </cell>
          <cell r="BAN3" t="str">
            <v>家居</v>
          </cell>
          <cell r="BAO3" t="str">
            <v>家居</v>
          </cell>
          <cell r="BAP3" t="str">
            <v>家居</v>
          </cell>
          <cell r="BAQ3" t="str">
            <v>家居</v>
          </cell>
          <cell r="BAR3" t="str">
            <v>家居</v>
          </cell>
          <cell r="BAS3" t="str">
            <v>家居</v>
          </cell>
          <cell r="BAT3" t="str">
            <v>家居</v>
          </cell>
          <cell r="BAU3" t="str">
            <v>家居</v>
          </cell>
          <cell r="BAV3" t="str">
            <v>家居</v>
          </cell>
          <cell r="BAW3" t="str">
            <v>家居</v>
          </cell>
          <cell r="BAX3" t="str">
            <v>家居</v>
          </cell>
          <cell r="BAY3" t="str">
            <v>家居</v>
          </cell>
          <cell r="BAZ3" t="str">
            <v>家居</v>
          </cell>
          <cell r="BBA3" t="str">
            <v>家居</v>
          </cell>
          <cell r="BBB3" t="str">
            <v>家居</v>
          </cell>
          <cell r="BBC3" t="str">
            <v>家居</v>
          </cell>
          <cell r="BBD3" t="str">
            <v>家居</v>
          </cell>
          <cell r="BBE3" t="str">
            <v>家居</v>
          </cell>
          <cell r="BBF3" t="str">
            <v>家居</v>
          </cell>
          <cell r="BBG3" t="str">
            <v>家居</v>
          </cell>
          <cell r="BBH3" t="str">
            <v>家居</v>
          </cell>
          <cell r="BBI3" t="str">
            <v>二手房</v>
          </cell>
          <cell r="BBJ3" t="str">
            <v>二手房</v>
          </cell>
          <cell r="BBK3" t="str">
            <v>二手房</v>
          </cell>
          <cell r="BBL3" t="str">
            <v>二手房</v>
          </cell>
          <cell r="BBM3" t="str">
            <v>二手房</v>
          </cell>
          <cell r="BBN3" t="str">
            <v>二手房</v>
          </cell>
          <cell r="BBO3" t="str">
            <v>二手房</v>
          </cell>
          <cell r="BBP3" t="str">
            <v>二手房</v>
          </cell>
          <cell r="BBQ3" t="str">
            <v>二手房</v>
          </cell>
          <cell r="BBR3" t="str">
            <v>二手房</v>
          </cell>
          <cell r="BBS3" t="str">
            <v>二手房</v>
          </cell>
          <cell r="BBT3" t="str">
            <v>二手房</v>
          </cell>
          <cell r="BBU3" t="str">
            <v>二手房</v>
          </cell>
          <cell r="BBV3" t="str">
            <v>二手房</v>
          </cell>
          <cell r="BBW3" t="str">
            <v>二手房</v>
          </cell>
          <cell r="BBX3" t="str">
            <v>二手房</v>
          </cell>
          <cell r="BBY3" t="str">
            <v>二手房</v>
          </cell>
          <cell r="BBZ3" t="str">
            <v>二手房</v>
          </cell>
          <cell r="BCA3" t="str">
            <v>二手房</v>
          </cell>
          <cell r="BCB3" t="str">
            <v>二手房</v>
          </cell>
          <cell r="BCC3" t="str">
            <v>二手房</v>
          </cell>
          <cell r="BCD3" t="str">
            <v>二手房</v>
          </cell>
          <cell r="BCE3" t="str">
            <v>二手房</v>
          </cell>
          <cell r="BCF3" t="str">
            <v>二手房</v>
          </cell>
          <cell r="BCG3" t="str">
            <v>二手房</v>
          </cell>
          <cell r="BCH3" t="str">
            <v>二手房</v>
          </cell>
          <cell r="BCI3" t="str">
            <v>二手房</v>
          </cell>
          <cell r="BCJ3" t="str">
            <v>二手房</v>
          </cell>
          <cell r="BCK3" t="str">
            <v>二手房</v>
          </cell>
          <cell r="BCL3" t="str">
            <v>二手房</v>
          </cell>
          <cell r="BCM3" t="str">
            <v>新房后台</v>
          </cell>
          <cell r="BCN3" t="str">
            <v>新房后台</v>
          </cell>
          <cell r="BCO3" t="str">
            <v>新房后台</v>
          </cell>
          <cell r="BCP3" t="str">
            <v>新房后台</v>
          </cell>
          <cell r="BCQ3" t="str">
            <v>新房后台</v>
          </cell>
          <cell r="BCR3" t="str">
            <v>新房后台</v>
          </cell>
          <cell r="BCS3" t="str">
            <v>新房后台</v>
          </cell>
          <cell r="BCT3" t="str">
            <v>新房后台</v>
          </cell>
          <cell r="BCU3" t="str">
            <v>新房后台</v>
          </cell>
          <cell r="BCV3" t="str">
            <v>新房后台</v>
          </cell>
          <cell r="BCW3" t="str">
            <v>新房后台</v>
          </cell>
          <cell r="BCX3" t="str">
            <v>新房后台</v>
          </cell>
          <cell r="BCY3" t="str">
            <v>新房后台</v>
          </cell>
          <cell r="BCZ3" t="str">
            <v>新房后台</v>
          </cell>
          <cell r="BDA3" t="str">
            <v>新房后台</v>
          </cell>
          <cell r="BDB3" t="str">
            <v>新房后台</v>
          </cell>
          <cell r="BDC3" t="str">
            <v>新房后台</v>
          </cell>
          <cell r="BDD3" t="str">
            <v>新房后台</v>
          </cell>
          <cell r="BDE3" t="str">
            <v>新房后台</v>
          </cell>
          <cell r="BDF3" t="str">
            <v>新房后台</v>
          </cell>
          <cell r="BDG3" t="str">
            <v>新房后台</v>
          </cell>
          <cell r="BDH3" t="str">
            <v>新房后台</v>
          </cell>
          <cell r="BDI3" t="str">
            <v>新房后台</v>
          </cell>
          <cell r="BDJ3" t="str">
            <v>新房后台</v>
          </cell>
          <cell r="BDK3" t="str">
            <v>新房后台</v>
          </cell>
          <cell r="BDL3" t="str">
            <v>新房后台</v>
          </cell>
          <cell r="BDM3" t="str">
            <v>新房后台</v>
          </cell>
          <cell r="BDN3" t="str">
            <v>新房后台</v>
          </cell>
          <cell r="BDO3" t="str">
            <v>新房后台</v>
          </cell>
          <cell r="BDP3" t="str">
            <v>新房后台</v>
          </cell>
          <cell r="BDQ3" t="str">
            <v>全国后台</v>
          </cell>
          <cell r="BDR3" t="str">
            <v>全国后台</v>
          </cell>
          <cell r="BDS3" t="str">
            <v>全国后台</v>
          </cell>
          <cell r="BDT3" t="str">
            <v>全国后台</v>
          </cell>
          <cell r="BDU3" t="str">
            <v>全国后台</v>
          </cell>
          <cell r="BDV3" t="str">
            <v>全国后台</v>
          </cell>
          <cell r="BDW3" t="str">
            <v>全国后台</v>
          </cell>
          <cell r="BDX3" t="str">
            <v>全国后台</v>
          </cell>
          <cell r="BDY3" t="str">
            <v>全国后台</v>
          </cell>
          <cell r="BDZ3" t="str">
            <v>全国后台</v>
          </cell>
          <cell r="BEA3" t="str">
            <v>全国后台</v>
          </cell>
          <cell r="BEB3" t="str">
            <v>全国后台</v>
          </cell>
          <cell r="BEC3" t="str">
            <v>全国后台</v>
          </cell>
          <cell r="BED3" t="str">
            <v>全国后台</v>
          </cell>
          <cell r="BEE3" t="str">
            <v>全国后台</v>
          </cell>
          <cell r="BEF3" t="str">
            <v>全国后台</v>
          </cell>
          <cell r="BEG3" t="str">
            <v>全国后台</v>
          </cell>
          <cell r="BEH3" t="str">
            <v>全国后台</v>
          </cell>
          <cell r="BEI3" t="str">
            <v>全国后台</v>
          </cell>
          <cell r="BEJ3" t="str">
            <v>全国后台</v>
          </cell>
          <cell r="BEK3" t="str">
            <v>全国后台</v>
          </cell>
          <cell r="BEL3" t="str">
            <v>全国后台</v>
          </cell>
          <cell r="BEM3" t="str">
            <v>全国后台</v>
          </cell>
          <cell r="BEN3" t="str">
            <v>全国后台</v>
          </cell>
          <cell r="BEO3" t="str">
            <v>全国后台</v>
          </cell>
          <cell r="BEP3" t="str">
            <v>全国后台</v>
          </cell>
          <cell r="BEQ3" t="str">
            <v>全国后台</v>
          </cell>
          <cell r="BER3" t="str">
            <v>全国后台</v>
          </cell>
          <cell r="BES3" t="str">
            <v>全国后台</v>
          </cell>
          <cell r="BET3" t="str">
            <v>全国后台</v>
          </cell>
          <cell r="BEU3" t="str">
            <v>焦点总计</v>
          </cell>
          <cell r="BEV3" t="str">
            <v>焦点总计</v>
          </cell>
          <cell r="BEW3" t="str">
            <v>焦点总计</v>
          </cell>
          <cell r="BEX3" t="str">
            <v>焦点总计</v>
          </cell>
          <cell r="BEY3" t="str">
            <v>焦点总计</v>
          </cell>
          <cell r="BEZ3" t="str">
            <v>焦点总计</v>
          </cell>
          <cell r="BFA3" t="str">
            <v>焦点总计</v>
          </cell>
          <cell r="BFB3" t="str">
            <v>焦点总计</v>
          </cell>
          <cell r="BFC3" t="str">
            <v>焦点总计</v>
          </cell>
          <cell r="BFD3" t="str">
            <v>焦点总计</v>
          </cell>
          <cell r="BFE3" t="str">
            <v>焦点总计</v>
          </cell>
          <cell r="BFF3" t="str">
            <v>焦点总计</v>
          </cell>
          <cell r="BFG3" t="str">
            <v>焦点总计</v>
          </cell>
          <cell r="BFH3" t="str">
            <v>焦点总计</v>
          </cell>
          <cell r="BFI3" t="str">
            <v>焦点总计</v>
          </cell>
          <cell r="BFJ3" t="str">
            <v>焦点总计</v>
          </cell>
          <cell r="BFK3" t="str">
            <v>焦点总计</v>
          </cell>
          <cell r="BFL3" t="str">
            <v>焦点总计</v>
          </cell>
          <cell r="BFM3" t="str">
            <v>焦点总计</v>
          </cell>
          <cell r="BFN3" t="str">
            <v>焦点总计</v>
          </cell>
          <cell r="BFO3" t="str">
            <v>焦点总计</v>
          </cell>
          <cell r="BFP3" t="str">
            <v>焦点总计</v>
          </cell>
          <cell r="BFQ3" t="str">
            <v>焦点总计</v>
          </cell>
          <cell r="BFR3" t="str">
            <v>焦点总计</v>
          </cell>
          <cell r="BFS3" t="str">
            <v>焦点总计</v>
          </cell>
          <cell r="BFT3" t="str">
            <v>焦点总计</v>
          </cell>
          <cell r="BFU3" t="str">
            <v>焦点总计</v>
          </cell>
          <cell r="BFV3" t="str">
            <v>焦点总计</v>
          </cell>
          <cell r="BFW3" t="str">
            <v>焦点总计</v>
          </cell>
          <cell r="BFX3" t="str">
            <v>焦点总计</v>
          </cell>
        </row>
        <row r="4">
          <cell r="B4" t="str">
            <v>项目</v>
          </cell>
          <cell r="C4" t="str">
            <v>2016确认 Q1</v>
          </cell>
          <cell r="D4" t="str">
            <v>2016确认 Q2</v>
          </cell>
          <cell r="E4" t="str">
            <v>2016确认 Q3</v>
          </cell>
          <cell r="F4" t="str">
            <v>2016确认 Q4</v>
          </cell>
          <cell r="G4" t="str">
            <v>2016确认
 传统</v>
          </cell>
          <cell r="H4" t="str">
            <v>2016确认 Q1</v>
          </cell>
          <cell r="I4" t="str">
            <v>2016确认 Q2</v>
          </cell>
          <cell r="J4" t="str">
            <v>2016确认 Q3</v>
          </cell>
          <cell r="K4" t="str">
            <v>2016确认 Q4</v>
          </cell>
          <cell r="L4" t="str">
            <v>2016确认
 直销</v>
          </cell>
          <cell r="M4" t="str">
            <v>2016确认 Q1</v>
          </cell>
          <cell r="N4" t="str">
            <v>2016确认 Q2</v>
          </cell>
          <cell r="O4" t="str">
            <v>2016确认 Q3</v>
          </cell>
          <cell r="P4" t="str">
            <v>2016确认 Q4</v>
          </cell>
          <cell r="Q4" t="str">
            <v>2016确认 
传统+直销</v>
          </cell>
          <cell r="R4" t="str">
            <v>2016 Q1</v>
          </cell>
          <cell r="S4" t="str">
            <v>2016 Q2</v>
          </cell>
          <cell r="T4" t="str">
            <v>2016 Q3</v>
          </cell>
          <cell r="U4" t="str">
            <v>2016 Q4</v>
          </cell>
          <cell r="V4" t="str">
            <v>2016 传统</v>
          </cell>
          <cell r="W4" t="str">
            <v>2016 Q1</v>
          </cell>
          <cell r="X4" t="str">
            <v>2016 Q2</v>
          </cell>
          <cell r="Y4" t="str">
            <v>2016 Q3</v>
          </cell>
          <cell r="Z4" t="str">
            <v>2016 Q4</v>
          </cell>
          <cell r="AA4" t="str">
            <v>2016 直销</v>
          </cell>
          <cell r="AB4" t="str">
            <v>2016 Q1</v>
          </cell>
          <cell r="AC4" t="str">
            <v>2016 Q2</v>
          </cell>
          <cell r="AD4" t="str">
            <v>2016 Q3</v>
          </cell>
          <cell r="AE4" t="str">
            <v>2016 Q4</v>
          </cell>
          <cell r="AF4" t="str">
            <v>2016 传统+直销</v>
          </cell>
          <cell r="AG4" t="str">
            <v>2016确认 Q1</v>
          </cell>
          <cell r="AH4" t="str">
            <v>2016确认 Q2</v>
          </cell>
          <cell r="AI4" t="str">
            <v>2016确认 Q3</v>
          </cell>
          <cell r="AJ4" t="str">
            <v>2016确认 Q4</v>
          </cell>
          <cell r="AK4" t="str">
            <v>2016确认 传统</v>
          </cell>
          <cell r="AL4" t="str">
            <v>2016确认 Q1</v>
          </cell>
          <cell r="AM4" t="str">
            <v>2016确认 Q2</v>
          </cell>
          <cell r="AN4" t="str">
            <v>2016确认 Q3</v>
          </cell>
          <cell r="AO4" t="str">
            <v>2016确认 Q4</v>
          </cell>
          <cell r="AP4" t="str">
            <v>2016确认 直销</v>
          </cell>
          <cell r="AQ4" t="str">
            <v>2016确认 Q1</v>
          </cell>
          <cell r="AR4" t="str">
            <v>2016确认 Q2</v>
          </cell>
          <cell r="AS4" t="str">
            <v>2016确认 Q3</v>
          </cell>
          <cell r="AT4" t="str">
            <v>2016确认 Q4</v>
          </cell>
          <cell r="AU4" t="str">
            <v>2016确认 
传统+直销</v>
          </cell>
          <cell r="AV4" t="str">
            <v>2016 Q1</v>
          </cell>
          <cell r="AW4" t="str">
            <v>2016 Q2</v>
          </cell>
          <cell r="AX4" t="str">
            <v>2016 Q3</v>
          </cell>
          <cell r="AY4" t="str">
            <v>2016 Q4</v>
          </cell>
          <cell r="AZ4" t="str">
            <v>2016 传统</v>
          </cell>
          <cell r="BA4" t="str">
            <v>2016 Q1</v>
          </cell>
          <cell r="BB4" t="str">
            <v>2016 Q2</v>
          </cell>
          <cell r="BC4" t="str">
            <v>2016 Q3</v>
          </cell>
          <cell r="BD4" t="str">
            <v>2016 Q4</v>
          </cell>
          <cell r="BE4" t="str">
            <v>2016 直销</v>
          </cell>
          <cell r="BF4" t="str">
            <v>2016 Q1</v>
          </cell>
          <cell r="BG4" t="str">
            <v>2016 Q2</v>
          </cell>
          <cell r="BH4" t="str">
            <v>2016 Q3</v>
          </cell>
          <cell r="BI4" t="str">
            <v>2016 Q4</v>
          </cell>
          <cell r="BJ4" t="str">
            <v>2016 传统+直销</v>
          </cell>
          <cell r="BK4" t="str">
            <v>2016确认 Q1</v>
          </cell>
          <cell r="BL4" t="str">
            <v>2016确认 Q2</v>
          </cell>
          <cell r="BM4" t="str">
            <v>2016确认 Q3</v>
          </cell>
          <cell r="BN4" t="str">
            <v>2016确认 Q4</v>
          </cell>
          <cell r="BO4" t="str">
            <v>2016确认 传统</v>
          </cell>
          <cell r="BP4" t="str">
            <v>2016确认 Q1</v>
          </cell>
          <cell r="BQ4" t="str">
            <v>2016确认 Q2</v>
          </cell>
          <cell r="BR4" t="str">
            <v>2016确认 Q3</v>
          </cell>
          <cell r="BS4" t="str">
            <v>2016确认 Q4</v>
          </cell>
          <cell r="BT4" t="str">
            <v>2016确认 直销</v>
          </cell>
          <cell r="BU4" t="str">
            <v>2016确认 Q1</v>
          </cell>
          <cell r="BV4" t="str">
            <v>2016确认 Q2</v>
          </cell>
          <cell r="BW4" t="str">
            <v>2016确认 Q3</v>
          </cell>
          <cell r="BX4" t="str">
            <v>2016确认 Q4</v>
          </cell>
          <cell r="BY4" t="str">
            <v>2016确认 传统+直销</v>
          </cell>
          <cell r="BZ4" t="str">
            <v>2016 Q1</v>
          </cell>
          <cell r="CA4" t="str">
            <v>2016 Q2</v>
          </cell>
          <cell r="CB4" t="str">
            <v>2016 Q3</v>
          </cell>
          <cell r="CC4" t="str">
            <v>2016 Q4</v>
          </cell>
          <cell r="CD4" t="str">
            <v>2016 传统</v>
          </cell>
          <cell r="CE4" t="str">
            <v>2016 Q1</v>
          </cell>
          <cell r="CF4" t="str">
            <v>2016 Q2</v>
          </cell>
          <cell r="CG4" t="str">
            <v>2016 Q3</v>
          </cell>
          <cell r="CH4" t="str">
            <v>2016 Q4</v>
          </cell>
          <cell r="CI4" t="str">
            <v>2016 直销</v>
          </cell>
          <cell r="CJ4" t="str">
            <v>2016 Q1</v>
          </cell>
          <cell r="CK4" t="str">
            <v>2016 Q2</v>
          </cell>
          <cell r="CL4" t="str">
            <v>2016 Q3</v>
          </cell>
          <cell r="CM4" t="str">
            <v>2016 Q4</v>
          </cell>
          <cell r="CN4" t="str">
            <v>2016 传统+直销</v>
          </cell>
          <cell r="CO4" t="str">
            <v>2016确认 Q1</v>
          </cell>
          <cell r="CP4" t="str">
            <v>2016确认 Q2</v>
          </cell>
          <cell r="CQ4" t="str">
            <v>2016确认 Q3</v>
          </cell>
          <cell r="CR4" t="str">
            <v>2016确认 Q4</v>
          </cell>
          <cell r="CS4" t="str">
            <v>2016确认 传统</v>
          </cell>
          <cell r="CT4" t="str">
            <v>2016确认 Q1</v>
          </cell>
          <cell r="CU4" t="str">
            <v>2016确认 Q2</v>
          </cell>
          <cell r="CV4" t="str">
            <v>2016确认 Q3</v>
          </cell>
          <cell r="CW4" t="str">
            <v>2016确认 Q4</v>
          </cell>
          <cell r="CX4" t="str">
            <v>2016确认 直销</v>
          </cell>
          <cell r="CY4" t="str">
            <v>2016确认 Q1</v>
          </cell>
          <cell r="CZ4" t="str">
            <v>2016确认 Q2</v>
          </cell>
          <cell r="DA4" t="str">
            <v>2016确认 Q3</v>
          </cell>
          <cell r="DB4" t="str">
            <v>2016确认 Q4</v>
          </cell>
          <cell r="DC4" t="str">
            <v>2016确认 传统+直销</v>
          </cell>
          <cell r="DD4" t="str">
            <v>2016 Q1</v>
          </cell>
          <cell r="DE4" t="str">
            <v>2016 Q2</v>
          </cell>
          <cell r="DF4" t="str">
            <v>2016 Q3</v>
          </cell>
          <cell r="DG4" t="str">
            <v>2016 Q4</v>
          </cell>
          <cell r="DH4" t="str">
            <v>2016 传统</v>
          </cell>
          <cell r="DI4" t="str">
            <v>2016 Q1</v>
          </cell>
          <cell r="DJ4" t="str">
            <v>2016 Q2</v>
          </cell>
          <cell r="DK4" t="str">
            <v>2016 Q3</v>
          </cell>
          <cell r="DL4" t="str">
            <v>2016 Q4</v>
          </cell>
          <cell r="DM4" t="str">
            <v>2016 直销</v>
          </cell>
          <cell r="DN4" t="str">
            <v>2016 Q1</v>
          </cell>
          <cell r="DO4" t="str">
            <v>2016 Q2</v>
          </cell>
          <cell r="DP4" t="str">
            <v>2016 Q3</v>
          </cell>
          <cell r="DQ4" t="str">
            <v>2016 Q4</v>
          </cell>
          <cell r="DR4" t="str">
            <v>2016 传统+直销</v>
          </cell>
          <cell r="DS4" t="str">
            <v>2016确认 Q1</v>
          </cell>
          <cell r="DT4" t="str">
            <v>2016确认 Q2</v>
          </cell>
          <cell r="DU4" t="str">
            <v>2016确认 Q3</v>
          </cell>
          <cell r="DV4" t="str">
            <v>2016确认 Q4</v>
          </cell>
          <cell r="DW4" t="str">
            <v>2016确认 
传统</v>
          </cell>
          <cell r="DX4" t="str">
            <v>2016确认 Q1</v>
          </cell>
          <cell r="DY4" t="str">
            <v>2016确认 Q2</v>
          </cell>
          <cell r="DZ4" t="str">
            <v>2016确认 Q3</v>
          </cell>
          <cell r="EA4" t="str">
            <v>2016确认 Q4</v>
          </cell>
          <cell r="EB4" t="str">
            <v>2016确认 
直销</v>
          </cell>
          <cell r="EC4" t="str">
            <v>2016确认 Q1</v>
          </cell>
          <cell r="ED4" t="str">
            <v>2016确认 Q2</v>
          </cell>
          <cell r="EE4" t="str">
            <v>2016确认 Q3</v>
          </cell>
          <cell r="EF4" t="str">
            <v>2016确认 Q4</v>
          </cell>
          <cell r="EG4" t="str">
            <v>2016确认 
传统+直销</v>
          </cell>
          <cell r="EH4" t="str">
            <v>2016 Q1</v>
          </cell>
          <cell r="EI4" t="str">
            <v>2016 Q2</v>
          </cell>
          <cell r="EJ4" t="str">
            <v>2016 Q3</v>
          </cell>
          <cell r="EK4" t="str">
            <v>2016 Q4</v>
          </cell>
          <cell r="EL4" t="str">
            <v>2016 传统</v>
          </cell>
          <cell r="EM4" t="str">
            <v>2016 Q1</v>
          </cell>
          <cell r="EN4" t="str">
            <v>2016 Q2</v>
          </cell>
          <cell r="EO4" t="str">
            <v>2016 Q3</v>
          </cell>
          <cell r="EP4" t="str">
            <v>2016 Q4</v>
          </cell>
          <cell r="EQ4" t="str">
            <v>2016 直销</v>
          </cell>
          <cell r="ER4" t="str">
            <v>2016 Q1</v>
          </cell>
          <cell r="ES4" t="str">
            <v>2016 Q2</v>
          </cell>
          <cell r="ET4" t="str">
            <v>2016 Q3</v>
          </cell>
          <cell r="EU4" t="str">
            <v>2016 Q4</v>
          </cell>
          <cell r="EV4" t="str">
            <v>2016 传统+直销</v>
          </cell>
          <cell r="EW4" t="str">
            <v>2016确认 Q1</v>
          </cell>
          <cell r="EX4" t="str">
            <v>2016确认 Q2</v>
          </cell>
          <cell r="EY4" t="str">
            <v>2016确认 Q3</v>
          </cell>
          <cell r="EZ4" t="str">
            <v>2016确认 Q4</v>
          </cell>
          <cell r="FA4" t="str">
            <v>2016确认
 传统</v>
          </cell>
          <cell r="FB4" t="str">
            <v>2016确认 Q1</v>
          </cell>
          <cell r="FC4" t="str">
            <v>2016确认 Q2</v>
          </cell>
          <cell r="FD4" t="str">
            <v>2016确认 Q3</v>
          </cell>
          <cell r="FE4" t="str">
            <v>2016确认 Q4</v>
          </cell>
          <cell r="FF4" t="str">
            <v>2016确认
 直销</v>
          </cell>
          <cell r="FG4" t="str">
            <v>2016确认 Q1</v>
          </cell>
          <cell r="FH4" t="str">
            <v>2016确认 Q2</v>
          </cell>
          <cell r="FI4" t="str">
            <v>2016确认 Q3</v>
          </cell>
          <cell r="FJ4" t="str">
            <v>2016确认 Q4</v>
          </cell>
          <cell r="FK4" t="str">
            <v>2016确认 
传统+直销</v>
          </cell>
          <cell r="FL4" t="str">
            <v>2016 Q1</v>
          </cell>
          <cell r="FM4" t="str">
            <v>2016 Q2</v>
          </cell>
          <cell r="FN4" t="str">
            <v>2016 Q3</v>
          </cell>
          <cell r="FO4" t="str">
            <v>2016 Q4</v>
          </cell>
          <cell r="FP4" t="str">
            <v>2016 传统</v>
          </cell>
          <cell r="FQ4" t="str">
            <v>2016 Q1</v>
          </cell>
          <cell r="FR4" t="str">
            <v>2016 Q2</v>
          </cell>
          <cell r="FS4" t="str">
            <v>2016 Q3</v>
          </cell>
          <cell r="FT4" t="str">
            <v>2016 Q4</v>
          </cell>
          <cell r="FU4" t="str">
            <v>2016 直销</v>
          </cell>
          <cell r="FV4" t="str">
            <v>2016 Q1</v>
          </cell>
          <cell r="FW4" t="str">
            <v>2016 Q2</v>
          </cell>
          <cell r="FX4" t="str">
            <v>2016 Q3</v>
          </cell>
          <cell r="FY4" t="str">
            <v>2016 Q4</v>
          </cell>
          <cell r="FZ4" t="str">
            <v>2016 传统+直销</v>
          </cell>
          <cell r="GA4" t="str">
            <v>2016确认 Q1</v>
          </cell>
          <cell r="GB4" t="str">
            <v>2016确认 Q2</v>
          </cell>
          <cell r="GC4" t="str">
            <v>2016确认 Q3</v>
          </cell>
          <cell r="GD4" t="str">
            <v>2016确认 Q4</v>
          </cell>
          <cell r="GE4" t="str">
            <v>2016确认
 传统</v>
          </cell>
          <cell r="GF4" t="str">
            <v>2016确认 Q1</v>
          </cell>
          <cell r="GG4" t="str">
            <v>2016确认 Q2</v>
          </cell>
          <cell r="GH4" t="str">
            <v>2016确认 Q3</v>
          </cell>
          <cell r="GI4" t="str">
            <v>2016确认 Q4</v>
          </cell>
          <cell r="GJ4" t="str">
            <v>2016确认
 直销</v>
          </cell>
          <cell r="GK4" t="str">
            <v>2016确认 Q1</v>
          </cell>
          <cell r="GL4" t="str">
            <v>2016确认 Q2</v>
          </cell>
          <cell r="GM4" t="str">
            <v>2016确认 Q3</v>
          </cell>
          <cell r="GN4" t="str">
            <v>2016确认 Q4</v>
          </cell>
          <cell r="GO4" t="str">
            <v>2016确认 
传统+直销</v>
          </cell>
          <cell r="GP4" t="str">
            <v>2016 Q1</v>
          </cell>
          <cell r="GQ4" t="str">
            <v>2016 Q2</v>
          </cell>
          <cell r="GR4" t="str">
            <v>2016 Q3</v>
          </cell>
          <cell r="GS4" t="str">
            <v>2016 Q4</v>
          </cell>
          <cell r="GT4" t="str">
            <v>2016 传统</v>
          </cell>
          <cell r="GU4" t="str">
            <v>2016 Q1</v>
          </cell>
          <cell r="GV4" t="str">
            <v>2016 Q2</v>
          </cell>
          <cell r="GW4" t="str">
            <v>2016 Q3</v>
          </cell>
          <cell r="GX4" t="str">
            <v>2016 Q4</v>
          </cell>
          <cell r="GY4" t="str">
            <v>2016 直销</v>
          </cell>
          <cell r="GZ4" t="str">
            <v>2016 Q1</v>
          </cell>
          <cell r="HA4" t="str">
            <v>2016 Q2</v>
          </cell>
          <cell r="HB4" t="str">
            <v>2016 Q3</v>
          </cell>
          <cell r="HC4" t="str">
            <v>2016 Q4</v>
          </cell>
          <cell r="HD4" t="str">
            <v>2016 传统+直销</v>
          </cell>
          <cell r="HE4" t="str">
            <v>2016确认 Q1</v>
          </cell>
          <cell r="HF4" t="str">
            <v>2016确认 Q2</v>
          </cell>
          <cell r="HG4" t="str">
            <v>2016确认 Q3</v>
          </cell>
          <cell r="HH4" t="str">
            <v>2016确认 Q4</v>
          </cell>
          <cell r="HI4" t="str">
            <v>2016确认 
传统</v>
          </cell>
          <cell r="HJ4" t="str">
            <v>2016确认 Q1</v>
          </cell>
          <cell r="HK4" t="str">
            <v>2016确认 Q2</v>
          </cell>
          <cell r="HL4" t="str">
            <v>2016确认 Q3</v>
          </cell>
          <cell r="HM4" t="str">
            <v>2016确认 Q4</v>
          </cell>
          <cell r="HN4" t="str">
            <v>2016确认
 直销</v>
          </cell>
          <cell r="HO4" t="str">
            <v>2016确认 Q1</v>
          </cell>
          <cell r="HP4" t="str">
            <v>2016确认 Q2</v>
          </cell>
          <cell r="HQ4" t="str">
            <v>2016确认 Q3</v>
          </cell>
          <cell r="HR4" t="str">
            <v>2016确认 Q4</v>
          </cell>
          <cell r="HS4" t="str">
            <v>2016确认
 传统+直销</v>
          </cell>
          <cell r="HT4" t="str">
            <v>2016 Q1</v>
          </cell>
          <cell r="HU4" t="str">
            <v>2016 Q2</v>
          </cell>
          <cell r="HV4" t="str">
            <v>2016 Q3</v>
          </cell>
          <cell r="HW4" t="str">
            <v>2016 Q4</v>
          </cell>
          <cell r="HX4" t="str">
            <v>2016 传统</v>
          </cell>
          <cell r="HY4" t="str">
            <v>2016 Q1</v>
          </cell>
          <cell r="HZ4" t="str">
            <v>2016 Q2</v>
          </cell>
          <cell r="IA4" t="str">
            <v>2016 Q3</v>
          </cell>
          <cell r="IB4" t="str">
            <v>2016 Q4</v>
          </cell>
          <cell r="IC4" t="str">
            <v>2016 直销</v>
          </cell>
          <cell r="ID4" t="str">
            <v>2016 Q1</v>
          </cell>
          <cell r="IE4" t="str">
            <v>2016 Q2</v>
          </cell>
          <cell r="IF4" t="str">
            <v>2016 Q3</v>
          </cell>
          <cell r="IG4" t="str">
            <v>2016 Q4</v>
          </cell>
          <cell r="IH4" t="str">
            <v>2016 传统+直销</v>
          </cell>
          <cell r="II4" t="str">
            <v>2016确认 Q1</v>
          </cell>
          <cell r="IJ4" t="str">
            <v>2016确认 Q2</v>
          </cell>
          <cell r="IK4" t="str">
            <v>2016确认 Q3</v>
          </cell>
          <cell r="IL4" t="str">
            <v>2016确认 Q4</v>
          </cell>
          <cell r="IM4" t="str">
            <v>2016确认 
传统</v>
          </cell>
          <cell r="IN4" t="str">
            <v>2016确认 Q1</v>
          </cell>
          <cell r="IO4" t="str">
            <v>2016确认 Q2</v>
          </cell>
          <cell r="IP4" t="str">
            <v>2016确认 Q3</v>
          </cell>
          <cell r="IQ4" t="str">
            <v>2016确认 Q4</v>
          </cell>
          <cell r="IR4" t="str">
            <v>2016确认 
直销</v>
          </cell>
          <cell r="IS4" t="str">
            <v>2016确认 Q1</v>
          </cell>
          <cell r="IT4" t="str">
            <v>2016确认 Q2</v>
          </cell>
          <cell r="IU4" t="str">
            <v>2016确认 Q3</v>
          </cell>
          <cell r="IV4" t="str">
            <v>2016确认 Q4</v>
          </cell>
          <cell r="IW4" t="str">
            <v>2016确认 
传统+直销</v>
          </cell>
          <cell r="IX4" t="str">
            <v>2016 Q1</v>
          </cell>
          <cell r="IY4" t="str">
            <v>2016 Q2</v>
          </cell>
          <cell r="IZ4" t="str">
            <v>2016 Q3</v>
          </cell>
          <cell r="JA4" t="str">
            <v>2016 Q4</v>
          </cell>
          <cell r="JB4" t="str">
            <v>2016 传统</v>
          </cell>
          <cell r="JC4" t="str">
            <v>2016 Q1</v>
          </cell>
          <cell r="JD4" t="str">
            <v>2016 Q2</v>
          </cell>
          <cell r="JE4" t="str">
            <v>2016 Q3</v>
          </cell>
          <cell r="JF4" t="str">
            <v>2016 Q4</v>
          </cell>
          <cell r="JG4" t="str">
            <v>2016 直销</v>
          </cell>
          <cell r="JH4" t="str">
            <v>2016 Q1</v>
          </cell>
          <cell r="JI4" t="str">
            <v>2016 Q2</v>
          </cell>
          <cell r="JJ4" t="str">
            <v>2016 Q3</v>
          </cell>
          <cell r="JK4" t="str">
            <v>2016 Q4</v>
          </cell>
          <cell r="JL4" t="str">
            <v>2016 传统+直销</v>
          </cell>
          <cell r="JM4" t="str">
            <v>2016确认 Q1</v>
          </cell>
          <cell r="JN4" t="str">
            <v>2016确认 Q2</v>
          </cell>
          <cell r="JO4" t="str">
            <v>2016确认 Q3</v>
          </cell>
          <cell r="JP4" t="str">
            <v>2016确认 Q4</v>
          </cell>
          <cell r="JQ4" t="str">
            <v>2016确认 
传统</v>
          </cell>
          <cell r="JR4" t="str">
            <v>2016确认 Q1</v>
          </cell>
          <cell r="JS4" t="str">
            <v>2016确认 Q2</v>
          </cell>
          <cell r="JT4" t="str">
            <v>2016确认 Q3</v>
          </cell>
          <cell r="JU4" t="str">
            <v>2016确认 Q4</v>
          </cell>
          <cell r="JV4" t="str">
            <v>2016确认
 直销</v>
          </cell>
          <cell r="JW4" t="str">
            <v>2016确认 Q1</v>
          </cell>
          <cell r="JX4" t="str">
            <v>2016确认 Q2</v>
          </cell>
          <cell r="JY4" t="str">
            <v>2016确认 Q3</v>
          </cell>
          <cell r="JZ4" t="str">
            <v>2016确认 Q4</v>
          </cell>
          <cell r="KA4" t="str">
            <v>2016确认
 传统+直销</v>
          </cell>
          <cell r="KB4" t="str">
            <v>2016 Q1</v>
          </cell>
          <cell r="KC4" t="str">
            <v>2016 Q2</v>
          </cell>
          <cell r="KD4" t="str">
            <v>2016 Q3</v>
          </cell>
          <cell r="KE4" t="str">
            <v>2016 Q4</v>
          </cell>
          <cell r="KF4" t="str">
            <v>2016 传统</v>
          </cell>
          <cell r="KG4" t="str">
            <v>2016 Q1</v>
          </cell>
          <cell r="KH4" t="str">
            <v>2016 Q2</v>
          </cell>
          <cell r="KI4" t="str">
            <v>2016 Q3</v>
          </cell>
          <cell r="KJ4" t="str">
            <v>2016 Q4</v>
          </cell>
          <cell r="KK4" t="str">
            <v>2016 直销</v>
          </cell>
          <cell r="KL4" t="str">
            <v>2016 Q1</v>
          </cell>
          <cell r="KM4" t="str">
            <v>2016 Q2</v>
          </cell>
          <cell r="KN4" t="str">
            <v>2016 Q3</v>
          </cell>
          <cell r="KO4" t="str">
            <v>2016 Q4</v>
          </cell>
          <cell r="KP4" t="str">
            <v>2016 传统+直销</v>
          </cell>
          <cell r="KQ4" t="str">
            <v>2016确认 Q1</v>
          </cell>
          <cell r="KR4" t="str">
            <v>2016确认 Q2</v>
          </cell>
          <cell r="KS4" t="str">
            <v>2016确认 Q3</v>
          </cell>
          <cell r="KT4" t="str">
            <v>2016确认 Q4</v>
          </cell>
          <cell r="KU4" t="str">
            <v>2016确认 
传统</v>
          </cell>
          <cell r="KV4" t="str">
            <v>2016确认 Q1</v>
          </cell>
          <cell r="KW4" t="str">
            <v>2016确认 Q2</v>
          </cell>
          <cell r="KX4" t="str">
            <v>2016确认 Q3</v>
          </cell>
          <cell r="KY4" t="str">
            <v>2016确认 Q4</v>
          </cell>
          <cell r="KZ4" t="str">
            <v>2016确认
 直销</v>
          </cell>
          <cell r="LA4" t="str">
            <v>2016确认 Q1</v>
          </cell>
          <cell r="LB4" t="str">
            <v>2016确认 Q2</v>
          </cell>
          <cell r="LC4" t="str">
            <v>2016确认 Q3</v>
          </cell>
          <cell r="LD4" t="str">
            <v>2016确认 Q4</v>
          </cell>
          <cell r="LE4" t="str">
            <v>2016确认 
传统+直销</v>
          </cell>
          <cell r="LF4" t="str">
            <v>2016 Q1</v>
          </cell>
          <cell r="LG4" t="str">
            <v>2016 Q2</v>
          </cell>
          <cell r="LH4" t="str">
            <v>2016 Q3</v>
          </cell>
          <cell r="LI4" t="str">
            <v>2016 Q4</v>
          </cell>
          <cell r="LJ4" t="str">
            <v>2016 传统</v>
          </cell>
          <cell r="LK4" t="str">
            <v>2016 Q1</v>
          </cell>
          <cell r="LL4" t="str">
            <v>2016 Q2</v>
          </cell>
          <cell r="LM4" t="str">
            <v>2016 Q3</v>
          </cell>
          <cell r="LN4" t="str">
            <v>2016 Q4</v>
          </cell>
          <cell r="LO4" t="str">
            <v>2016 直销</v>
          </cell>
          <cell r="LP4" t="str">
            <v>2016 Q1</v>
          </cell>
          <cell r="LQ4" t="str">
            <v>2016 Q2</v>
          </cell>
          <cell r="LR4" t="str">
            <v>2016 Q3</v>
          </cell>
          <cell r="LS4" t="str">
            <v>2016 Q4</v>
          </cell>
          <cell r="LT4" t="str">
            <v>2016 传统+直销</v>
          </cell>
          <cell r="LU4" t="str">
            <v>2016确认 Q1</v>
          </cell>
          <cell r="LV4" t="str">
            <v>2016确认 Q2</v>
          </cell>
          <cell r="LW4" t="str">
            <v>2016确认 Q3</v>
          </cell>
          <cell r="LX4" t="str">
            <v>2016确认 Q4</v>
          </cell>
          <cell r="LY4" t="str">
            <v>2016确认 
传统</v>
          </cell>
          <cell r="LZ4" t="str">
            <v>2016确认 Q1</v>
          </cell>
          <cell r="MA4" t="str">
            <v>2016确认 Q2</v>
          </cell>
          <cell r="MB4" t="str">
            <v>2016确认 Q3</v>
          </cell>
          <cell r="MC4" t="str">
            <v>2016确认 Q4</v>
          </cell>
          <cell r="MD4" t="str">
            <v>2016确认
 直销</v>
          </cell>
          <cell r="ME4" t="str">
            <v>2016确认 Q1</v>
          </cell>
          <cell r="MF4" t="str">
            <v>2016确认 Q2</v>
          </cell>
          <cell r="MG4" t="str">
            <v>2016确认 Q3</v>
          </cell>
          <cell r="MH4" t="str">
            <v>2016确认 Q4</v>
          </cell>
          <cell r="MI4" t="str">
            <v>2016确认 
传统+直销</v>
          </cell>
          <cell r="MJ4" t="str">
            <v>2016 Q1</v>
          </cell>
          <cell r="MK4" t="str">
            <v>2016 Q2</v>
          </cell>
          <cell r="ML4" t="str">
            <v>2016 Q3</v>
          </cell>
          <cell r="MM4" t="str">
            <v>2016 Q4</v>
          </cell>
          <cell r="MN4" t="str">
            <v>2016 传统</v>
          </cell>
          <cell r="MO4" t="str">
            <v>2016 Q1</v>
          </cell>
          <cell r="MP4" t="str">
            <v>2016 Q2</v>
          </cell>
          <cell r="MQ4" t="str">
            <v>2016 Q3</v>
          </cell>
          <cell r="MR4" t="str">
            <v>2016 Q4</v>
          </cell>
          <cell r="MS4" t="str">
            <v>2016 直销</v>
          </cell>
          <cell r="MT4" t="str">
            <v>2016 Q1</v>
          </cell>
          <cell r="MU4" t="str">
            <v>2016 Q2</v>
          </cell>
          <cell r="MV4" t="str">
            <v>2016 Q3</v>
          </cell>
          <cell r="MW4" t="str">
            <v>2016 Q4</v>
          </cell>
          <cell r="MX4" t="str">
            <v>2016 传统+直销</v>
          </cell>
          <cell r="MY4" t="str">
            <v>2016确认 Q1</v>
          </cell>
          <cell r="MZ4" t="str">
            <v>2016确认 Q2</v>
          </cell>
          <cell r="NA4" t="str">
            <v>2016确认 Q3</v>
          </cell>
          <cell r="NB4" t="str">
            <v>2016确认 Q4</v>
          </cell>
          <cell r="NC4" t="str">
            <v>2016确认
 传统</v>
          </cell>
          <cell r="ND4" t="str">
            <v>2016确认 Q1</v>
          </cell>
          <cell r="NE4" t="str">
            <v>2016确认 Q2</v>
          </cell>
          <cell r="NF4" t="str">
            <v>2016确认 Q3</v>
          </cell>
          <cell r="NG4" t="str">
            <v>2016确认 Q4</v>
          </cell>
          <cell r="NH4" t="str">
            <v>2016确认 
直销</v>
          </cell>
          <cell r="NI4" t="str">
            <v>2016确认 Q1</v>
          </cell>
          <cell r="NJ4" t="str">
            <v>2016确认 Q2</v>
          </cell>
          <cell r="NK4" t="str">
            <v>2016确认 Q3</v>
          </cell>
          <cell r="NL4" t="str">
            <v>2016确认 Q4</v>
          </cell>
          <cell r="NM4" t="str">
            <v>2016确认 
传统+直销</v>
          </cell>
          <cell r="NN4" t="str">
            <v>2016 Q1</v>
          </cell>
          <cell r="NO4" t="str">
            <v>2016 Q2</v>
          </cell>
          <cell r="NP4" t="str">
            <v>2016 Q3</v>
          </cell>
          <cell r="NQ4" t="str">
            <v>2016 Q4</v>
          </cell>
          <cell r="NR4" t="str">
            <v>2016 传统</v>
          </cell>
          <cell r="NS4" t="str">
            <v>2016 Q1</v>
          </cell>
          <cell r="NT4" t="str">
            <v>2016 Q2</v>
          </cell>
          <cell r="NU4" t="str">
            <v>2016 Q3</v>
          </cell>
          <cell r="NV4" t="str">
            <v>2016 Q4</v>
          </cell>
          <cell r="NW4" t="str">
            <v>2016 直销</v>
          </cell>
          <cell r="NX4" t="str">
            <v>2016 Q1</v>
          </cell>
          <cell r="NY4" t="str">
            <v>2016 Q2</v>
          </cell>
          <cell r="NZ4" t="str">
            <v>2016 Q3</v>
          </cell>
          <cell r="OA4" t="str">
            <v>2016 Q4</v>
          </cell>
          <cell r="OB4" t="str">
            <v>2016 传统+直销</v>
          </cell>
          <cell r="OC4" t="str">
            <v>2016确认 Q1</v>
          </cell>
          <cell r="OD4" t="str">
            <v>2016确认 Q2</v>
          </cell>
          <cell r="OE4" t="str">
            <v>2016确认 Q3</v>
          </cell>
          <cell r="OF4" t="str">
            <v>2016确认 Q4</v>
          </cell>
          <cell r="OG4" t="str">
            <v>2016确认 
传统</v>
          </cell>
          <cell r="OH4" t="str">
            <v>2016确认 Q1</v>
          </cell>
          <cell r="OI4" t="str">
            <v>2016确认 Q2</v>
          </cell>
          <cell r="OJ4" t="str">
            <v>2016确认 Q3</v>
          </cell>
          <cell r="OK4" t="str">
            <v>2016确认 Q4</v>
          </cell>
          <cell r="OL4" t="str">
            <v>2016确认
 直销</v>
          </cell>
          <cell r="OM4" t="str">
            <v>2016确认 Q1</v>
          </cell>
          <cell r="ON4" t="str">
            <v>2016确认 Q2</v>
          </cell>
          <cell r="OO4" t="str">
            <v>2016确认 Q3</v>
          </cell>
          <cell r="OP4" t="str">
            <v>2016确认 Q4</v>
          </cell>
          <cell r="OQ4" t="str">
            <v>2016确认 
传统+直销</v>
          </cell>
          <cell r="OR4" t="str">
            <v>2016 Q1</v>
          </cell>
          <cell r="OS4" t="str">
            <v>2016 Q2</v>
          </cell>
          <cell r="OT4" t="str">
            <v>2016 Q3</v>
          </cell>
          <cell r="OU4" t="str">
            <v>2016 Q4</v>
          </cell>
          <cell r="OV4" t="str">
            <v>2016 传统</v>
          </cell>
          <cell r="OW4" t="str">
            <v>2016 Q1</v>
          </cell>
          <cell r="OX4" t="str">
            <v>2016 Q2</v>
          </cell>
          <cell r="OY4" t="str">
            <v>2016 Q3</v>
          </cell>
          <cell r="OZ4" t="str">
            <v>2016 Q4</v>
          </cell>
          <cell r="PA4" t="str">
            <v>2016 直销</v>
          </cell>
          <cell r="PB4" t="str">
            <v>2016 Q1</v>
          </cell>
          <cell r="PC4" t="str">
            <v>2016 Q2</v>
          </cell>
          <cell r="PD4" t="str">
            <v>2016 Q3</v>
          </cell>
          <cell r="PE4" t="str">
            <v>2016 Q4</v>
          </cell>
          <cell r="PF4" t="str">
            <v>2016 传统+直销</v>
          </cell>
          <cell r="PG4" t="str">
            <v>2016确认 Q1</v>
          </cell>
          <cell r="PH4" t="str">
            <v>2016确认 Q2</v>
          </cell>
          <cell r="PI4" t="str">
            <v>2016确认 Q3</v>
          </cell>
          <cell r="PJ4" t="str">
            <v>2016确认 Q4</v>
          </cell>
          <cell r="PK4" t="str">
            <v>2016确认 
传统</v>
          </cell>
          <cell r="PL4" t="str">
            <v>2016确认 Q1</v>
          </cell>
          <cell r="PM4" t="str">
            <v>2016确认 Q2</v>
          </cell>
          <cell r="PN4" t="str">
            <v>2016确认 Q3</v>
          </cell>
          <cell r="PO4" t="str">
            <v>2016确认 Q4</v>
          </cell>
          <cell r="PP4" t="str">
            <v>2016确认
 直销</v>
          </cell>
          <cell r="PQ4" t="str">
            <v>2016确认 Q1</v>
          </cell>
          <cell r="PR4" t="str">
            <v>2016确认 Q2</v>
          </cell>
          <cell r="PS4" t="str">
            <v>2016确认 Q3</v>
          </cell>
          <cell r="PT4" t="str">
            <v>2016确认 Q4</v>
          </cell>
          <cell r="PU4" t="str">
            <v>2016确认
 传统+直销</v>
          </cell>
          <cell r="PV4" t="str">
            <v>2016 Q1</v>
          </cell>
          <cell r="PW4" t="str">
            <v>2016 Q2</v>
          </cell>
          <cell r="PX4" t="str">
            <v>2016 Q3</v>
          </cell>
          <cell r="PY4" t="str">
            <v>2016 Q4</v>
          </cell>
          <cell r="PZ4" t="str">
            <v>2016 传统</v>
          </cell>
          <cell r="QA4" t="str">
            <v>2016 Q1</v>
          </cell>
          <cell r="QB4" t="str">
            <v>2016 Q2</v>
          </cell>
          <cell r="QC4" t="str">
            <v>2016 Q3</v>
          </cell>
          <cell r="QD4" t="str">
            <v>2016 Q4</v>
          </cell>
          <cell r="QE4" t="str">
            <v>2016 直销</v>
          </cell>
          <cell r="QF4" t="str">
            <v>2016 Q1</v>
          </cell>
          <cell r="QG4" t="str">
            <v>2016 Q2</v>
          </cell>
          <cell r="QH4" t="str">
            <v>2016 Q3</v>
          </cell>
          <cell r="QI4" t="str">
            <v>2016 Q4</v>
          </cell>
          <cell r="QJ4" t="str">
            <v>2016 传统+直销</v>
          </cell>
          <cell r="QK4" t="str">
            <v>2016确认 Q1</v>
          </cell>
          <cell r="QL4" t="str">
            <v>2016确认 Q2</v>
          </cell>
          <cell r="QM4" t="str">
            <v>2016确认 Q3</v>
          </cell>
          <cell r="QN4" t="str">
            <v>2016确认 Q4</v>
          </cell>
          <cell r="QO4" t="str">
            <v>2016确认 
传统</v>
          </cell>
          <cell r="QP4" t="str">
            <v>2016确认 Q1</v>
          </cell>
          <cell r="QQ4" t="str">
            <v>2016确认 Q2</v>
          </cell>
          <cell r="QR4" t="str">
            <v>2016确认 Q3</v>
          </cell>
          <cell r="QS4" t="str">
            <v>2016确认 Q4</v>
          </cell>
          <cell r="QT4" t="str">
            <v>2016确认
 直销</v>
          </cell>
          <cell r="QU4" t="str">
            <v>2016确认 Q1</v>
          </cell>
          <cell r="QV4" t="str">
            <v>2016确认 Q2</v>
          </cell>
          <cell r="QW4" t="str">
            <v>2016确认 Q3</v>
          </cell>
          <cell r="QX4" t="str">
            <v>2016确认 Q4</v>
          </cell>
          <cell r="QY4" t="str">
            <v>2016确认
 传统+直销</v>
          </cell>
          <cell r="QZ4" t="str">
            <v>2016 Q1</v>
          </cell>
          <cell r="RA4" t="str">
            <v>2016 Q2</v>
          </cell>
          <cell r="RB4" t="str">
            <v>2016 Q3</v>
          </cell>
          <cell r="RC4" t="str">
            <v>2016 Q4</v>
          </cell>
          <cell r="RD4" t="str">
            <v>2016 传统</v>
          </cell>
          <cell r="RE4" t="str">
            <v>2016 Q1</v>
          </cell>
          <cell r="RF4" t="str">
            <v>2016 Q2</v>
          </cell>
          <cell r="RG4" t="str">
            <v>2016 Q3</v>
          </cell>
          <cell r="RH4" t="str">
            <v>2016 Q4</v>
          </cell>
          <cell r="RI4" t="str">
            <v>2016 直销</v>
          </cell>
          <cell r="RJ4" t="str">
            <v>2016 Q1</v>
          </cell>
          <cell r="RK4" t="str">
            <v>2016 Q2</v>
          </cell>
          <cell r="RL4" t="str">
            <v>2016 Q3</v>
          </cell>
          <cell r="RM4" t="str">
            <v>2016 Q4</v>
          </cell>
          <cell r="RN4" t="str">
            <v>2016 传统+直销</v>
          </cell>
          <cell r="RO4" t="str">
            <v>2016确认 Q1</v>
          </cell>
          <cell r="RP4" t="str">
            <v>2016确认 Q2</v>
          </cell>
          <cell r="RQ4" t="str">
            <v>2016确认 Q3</v>
          </cell>
          <cell r="RR4" t="str">
            <v>2016确认 Q4</v>
          </cell>
          <cell r="RS4" t="str">
            <v>2016确认
 传统</v>
          </cell>
          <cell r="RT4" t="str">
            <v>2016确认 Q1</v>
          </cell>
          <cell r="RU4" t="str">
            <v>2016确认 Q2</v>
          </cell>
          <cell r="RV4" t="str">
            <v>2016确认 Q3</v>
          </cell>
          <cell r="RW4" t="str">
            <v>2016确认 Q4</v>
          </cell>
          <cell r="RX4" t="str">
            <v>2016确认 
直销</v>
          </cell>
          <cell r="RY4" t="str">
            <v>2016确认 Q1</v>
          </cell>
          <cell r="RZ4" t="str">
            <v>2016确认 Q2</v>
          </cell>
          <cell r="SA4" t="str">
            <v>2016确认 Q3</v>
          </cell>
          <cell r="SB4" t="str">
            <v>2016确认 Q4</v>
          </cell>
          <cell r="SC4" t="str">
            <v>2016确认 
传统+直销</v>
          </cell>
          <cell r="SD4" t="str">
            <v>2016 Q1</v>
          </cell>
          <cell r="SE4" t="str">
            <v>2016 Q2</v>
          </cell>
          <cell r="SF4" t="str">
            <v>2016 Q3</v>
          </cell>
          <cell r="SG4" t="str">
            <v>2016 Q4</v>
          </cell>
          <cell r="SH4" t="str">
            <v>2016 传统</v>
          </cell>
          <cell r="SI4" t="str">
            <v>2016 Q1</v>
          </cell>
          <cell r="SJ4" t="str">
            <v>2016 Q2</v>
          </cell>
          <cell r="SK4" t="str">
            <v>2016 Q3</v>
          </cell>
          <cell r="SL4" t="str">
            <v>2016 Q4</v>
          </cell>
          <cell r="SM4" t="str">
            <v>2016 直销</v>
          </cell>
          <cell r="SN4" t="str">
            <v>2016 Q1</v>
          </cell>
          <cell r="SO4" t="str">
            <v>2016 Q2</v>
          </cell>
          <cell r="SP4" t="str">
            <v>2016 Q3</v>
          </cell>
          <cell r="SQ4" t="str">
            <v>2016 Q4</v>
          </cell>
          <cell r="SR4" t="str">
            <v>2016 传统+直销</v>
          </cell>
          <cell r="SS4" t="str">
            <v>2016确认 Q1</v>
          </cell>
          <cell r="ST4" t="str">
            <v>2016确认 Q2</v>
          </cell>
          <cell r="SU4" t="str">
            <v>2016确认 Q3</v>
          </cell>
          <cell r="SV4" t="str">
            <v>2016确认 Q4</v>
          </cell>
          <cell r="SW4" t="str">
            <v>2016确认
 传统</v>
          </cell>
          <cell r="SX4" t="str">
            <v>2016确认 Q1</v>
          </cell>
          <cell r="SY4" t="str">
            <v>2016确认 Q2</v>
          </cell>
          <cell r="SZ4" t="str">
            <v>2016确认 Q3</v>
          </cell>
          <cell r="TA4" t="str">
            <v>2016确认 Q4</v>
          </cell>
          <cell r="TB4" t="str">
            <v>2016确认 
直销</v>
          </cell>
          <cell r="TC4" t="str">
            <v>2016确认 Q1</v>
          </cell>
          <cell r="TD4" t="str">
            <v>2016确认 Q2</v>
          </cell>
          <cell r="TE4" t="str">
            <v>2016确认 Q3</v>
          </cell>
          <cell r="TF4" t="str">
            <v>2016确认 Q4</v>
          </cell>
          <cell r="TG4" t="str">
            <v>2016确认 
传统+直销</v>
          </cell>
          <cell r="TH4" t="str">
            <v>2016 Q1</v>
          </cell>
          <cell r="TI4" t="str">
            <v>2016 Q2</v>
          </cell>
          <cell r="TJ4" t="str">
            <v>2016 Q3</v>
          </cell>
          <cell r="TK4" t="str">
            <v>2016 Q4</v>
          </cell>
          <cell r="TL4" t="str">
            <v>2016 传统</v>
          </cell>
          <cell r="TM4" t="str">
            <v>2016 Q1</v>
          </cell>
          <cell r="TN4" t="str">
            <v>2016 Q2</v>
          </cell>
          <cell r="TO4" t="str">
            <v>2016 Q3</v>
          </cell>
          <cell r="TP4" t="str">
            <v>2016 Q4</v>
          </cell>
          <cell r="TQ4" t="str">
            <v>2016 直销</v>
          </cell>
          <cell r="TR4" t="str">
            <v>2016 Q1</v>
          </cell>
          <cell r="TS4" t="str">
            <v>2016 Q2</v>
          </cell>
          <cell r="TT4" t="str">
            <v>2016 Q3</v>
          </cell>
          <cell r="TU4" t="str">
            <v>2016 Q4</v>
          </cell>
          <cell r="TV4" t="str">
            <v>2016 传统+直销</v>
          </cell>
          <cell r="TW4" t="str">
            <v>2016确认 Q1</v>
          </cell>
          <cell r="TX4" t="str">
            <v>2016确认 Q2</v>
          </cell>
          <cell r="TY4" t="str">
            <v>2016确认 Q3</v>
          </cell>
          <cell r="TZ4" t="str">
            <v>2016确认 Q4</v>
          </cell>
          <cell r="UA4" t="str">
            <v>2016确认
 传统</v>
          </cell>
          <cell r="UB4" t="str">
            <v>2016确认 Q1</v>
          </cell>
          <cell r="UC4" t="str">
            <v>2016确认 Q2</v>
          </cell>
          <cell r="UD4" t="str">
            <v>2016确认 Q3</v>
          </cell>
          <cell r="UE4" t="str">
            <v>2016确认 Q4</v>
          </cell>
          <cell r="UF4" t="str">
            <v>2016确认 
直销</v>
          </cell>
          <cell r="UG4" t="str">
            <v>2016确认 Q1</v>
          </cell>
          <cell r="UH4" t="str">
            <v>2016确认 Q2</v>
          </cell>
          <cell r="UI4" t="str">
            <v>2016确认 Q3</v>
          </cell>
          <cell r="UJ4" t="str">
            <v>2016确认 Q4</v>
          </cell>
          <cell r="UK4" t="str">
            <v>2016确认 
传统+直销</v>
          </cell>
          <cell r="UL4" t="str">
            <v>2016 Q1</v>
          </cell>
          <cell r="UM4" t="str">
            <v>2016 Q2</v>
          </cell>
          <cell r="UN4" t="str">
            <v>2016 Q3</v>
          </cell>
          <cell r="UO4" t="str">
            <v>2016 Q4</v>
          </cell>
          <cell r="UP4" t="str">
            <v>2016 传统</v>
          </cell>
          <cell r="UQ4" t="str">
            <v>2016 Q1</v>
          </cell>
          <cell r="UR4" t="str">
            <v>2016 Q2</v>
          </cell>
          <cell r="US4" t="str">
            <v>2016 Q3</v>
          </cell>
          <cell r="UT4" t="str">
            <v>2016 Q4</v>
          </cell>
          <cell r="UU4" t="str">
            <v>2016 直销</v>
          </cell>
          <cell r="UV4" t="str">
            <v>2016 Q1</v>
          </cell>
          <cell r="UW4" t="str">
            <v>2016 Q2</v>
          </cell>
          <cell r="UX4" t="str">
            <v>2016 Q3</v>
          </cell>
          <cell r="UY4" t="str">
            <v>2016 Q4</v>
          </cell>
          <cell r="UZ4" t="str">
            <v>2016 传统+直销</v>
          </cell>
          <cell r="VA4" t="str">
            <v>2016确认 Q1</v>
          </cell>
          <cell r="VB4" t="str">
            <v>2016确认 Q2</v>
          </cell>
          <cell r="VC4" t="str">
            <v>2016确认 Q3</v>
          </cell>
          <cell r="VD4" t="str">
            <v>2016确认 Q4</v>
          </cell>
          <cell r="VE4" t="str">
            <v>2016确认 
传统</v>
          </cell>
          <cell r="VF4" t="str">
            <v>2016确认 Q1</v>
          </cell>
          <cell r="VG4" t="str">
            <v>2016确认 Q2</v>
          </cell>
          <cell r="VH4" t="str">
            <v>2016确认 Q3</v>
          </cell>
          <cell r="VI4" t="str">
            <v>2016确认 Q4</v>
          </cell>
          <cell r="VJ4" t="str">
            <v>2016确认
 直销</v>
          </cell>
          <cell r="VK4" t="str">
            <v>2016确认 Q1</v>
          </cell>
          <cell r="VL4" t="str">
            <v>2016确认 Q2</v>
          </cell>
          <cell r="VM4" t="str">
            <v>2016确认 Q3</v>
          </cell>
          <cell r="VN4" t="str">
            <v>2016确认 Q4</v>
          </cell>
          <cell r="VO4" t="str">
            <v>2016确认
 传统+直销</v>
          </cell>
          <cell r="VP4" t="str">
            <v>2016 Q1</v>
          </cell>
          <cell r="VQ4" t="str">
            <v>2016 Q2</v>
          </cell>
          <cell r="VR4" t="str">
            <v>2016 Q3</v>
          </cell>
          <cell r="VS4" t="str">
            <v>2016 Q4</v>
          </cell>
          <cell r="VT4" t="str">
            <v>2016 传统</v>
          </cell>
          <cell r="VU4" t="str">
            <v>2016 Q1</v>
          </cell>
          <cell r="VV4" t="str">
            <v>2016 Q2</v>
          </cell>
          <cell r="VW4" t="str">
            <v>2016 Q3</v>
          </cell>
          <cell r="VX4" t="str">
            <v>2016 Q4</v>
          </cell>
          <cell r="VY4" t="str">
            <v>2016 直销</v>
          </cell>
          <cell r="VZ4" t="str">
            <v>2016 Q1</v>
          </cell>
          <cell r="WA4" t="str">
            <v>2016 Q2</v>
          </cell>
          <cell r="WB4" t="str">
            <v>2016 Q3</v>
          </cell>
          <cell r="WC4" t="str">
            <v>2016 Q4</v>
          </cell>
          <cell r="WD4" t="str">
            <v>2016 传统+直销</v>
          </cell>
          <cell r="WE4" t="str">
            <v>2016确认 Q1</v>
          </cell>
          <cell r="WF4" t="str">
            <v>2016确认 Q2</v>
          </cell>
          <cell r="WG4" t="str">
            <v>2016确认 Q3</v>
          </cell>
          <cell r="WH4" t="str">
            <v>2016确认 Q4</v>
          </cell>
          <cell r="WI4" t="str">
            <v>2016确认
 传统</v>
          </cell>
          <cell r="WJ4" t="str">
            <v>2016确认 Q1</v>
          </cell>
          <cell r="WK4" t="str">
            <v>2016确认 Q2</v>
          </cell>
          <cell r="WL4" t="str">
            <v>2016确认 Q3</v>
          </cell>
          <cell r="WM4" t="str">
            <v>2016确认 Q4</v>
          </cell>
          <cell r="WN4" t="str">
            <v>2016确认 
直销</v>
          </cell>
          <cell r="WO4" t="str">
            <v>2016确认 Q1</v>
          </cell>
          <cell r="WP4" t="str">
            <v>2016确认 Q2</v>
          </cell>
          <cell r="WQ4" t="str">
            <v>2016确认 Q3</v>
          </cell>
          <cell r="WR4" t="str">
            <v>2016确认 Q4</v>
          </cell>
          <cell r="WS4" t="str">
            <v>2016确认 
传统+直销</v>
          </cell>
          <cell r="WT4" t="str">
            <v>2016 Q1</v>
          </cell>
          <cell r="WU4" t="str">
            <v>2016 Q2</v>
          </cell>
          <cell r="WV4" t="str">
            <v>2016 Q3</v>
          </cell>
          <cell r="WW4" t="str">
            <v>2016 Q4</v>
          </cell>
          <cell r="WX4" t="str">
            <v>2016 传统</v>
          </cell>
          <cell r="WY4" t="str">
            <v>2016 Q1</v>
          </cell>
          <cell r="WZ4" t="str">
            <v>2016 Q2</v>
          </cell>
          <cell r="XA4" t="str">
            <v>2016 Q3</v>
          </cell>
          <cell r="XB4" t="str">
            <v>2016 Q4</v>
          </cell>
          <cell r="XC4" t="str">
            <v>2016 直销</v>
          </cell>
          <cell r="XD4" t="str">
            <v>2016 Q1</v>
          </cell>
          <cell r="XE4" t="str">
            <v>2016 Q2</v>
          </cell>
          <cell r="XF4" t="str">
            <v>2016 Q3</v>
          </cell>
          <cell r="XG4" t="str">
            <v>2016 Q4</v>
          </cell>
          <cell r="XH4" t="str">
            <v>2016 传统+直销</v>
          </cell>
          <cell r="XI4" t="str">
            <v>2016确认 Q1</v>
          </cell>
          <cell r="XJ4" t="str">
            <v>2016确认 Q2</v>
          </cell>
          <cell r="XK4" t="str">
            <v>2016确认 Q3</v>
          </cell>
          <cell r="XL4" t="str">
            <v>2016确认 Q4</v>
          </cell>
          <cell r="XM4" t="str">
            <v>2016确认 
传统</v>
          </cell>
          <cell r="XN4" t="str">
            <v>2016确认 Q1</v>
          </cell>
          <cell r="XO4" t="str">
            <v>2016确认 Q2</v>
          </cell>
          <cell r="XP4" t="str">
            <v>2016确认 Q3</v>
          </cell>
          <cell r="XQ4" t="str">
            <v>2016确认 Q4</v>
          </cell>
          <cell r="XR4" t="str">
            <v>2016确认 
直销</v>
          </cell>
          <cell r="XS4" t="str">
            <v>2016确认 Q1</v>
          </cell>
          <cell r="XT4" t="str">
            <v>2016确认 Q2</v>
          </cell>
          <cell r="XU4" t="str">
            <v>2016确认 Q3</v>
          </cell>
          <cell r="XV4" t="str">
            <v>2016确认 Q4</v>
          </cell>
          <cell r="XW4" t="str">
            <v>2016确认 
传统+直销</v>
          </cell>
          <cell r="XX4" t="str">
            <v>2016 Q1</v>
          </cell>
          <cell r="XY4" t="str">
            <v>2016 Q2</v>
          </cell>
          <cell r="XZ4" t="str">
            <v>2016 Q3</v>
          </cell>
          <cell r="YA4" t="str">
            <v>2016 Q4</v>
          </cell>
          <cell r="YB4" t="str">
            <v>2016 传统</v>
          </cell>
          <cell r="YC4" t="str">
            <v>2016 Q1</v>
          </cell>
          <cell r="YD4" t="str">
            <v>2016 Q2</v>
          </cell>
          <cell r="YE4" t="str">
            <v>2016 Q3</v>
          </cell>
          <cell r="YF4" t="str">
            <v>2016 Q4</v>
          </cell>
          <cell r="YG4" t="str">
            <v>2016 直销</v>
          </cell>
          <cell r="YH4" t="str">
            <v>2016 Q1</v>
          </cell>
          <cell r="YI4" t="str">
            <v>2016 Q2</v>
          </cell>
          <cell r="YJ4" t="str">
            <v>2016 Q3</v>
          </cell>
          <cell r="YK4" t="str">
            <v>2016 Q4</v>
          </cell>
          <cell r="YL4" t="str">
            <v>2016 传统+直销</v>
          </cell>
          <cell r="YM4" t="str">
            <v>2016确认 Q1</v>
          </cell>
          <cell r="YN4" t="str">
            <v>2016确认 Q2</v>
          </cell>
          <cell r="YO4" t="str">
            <v>2016确认 Q3</v>
          </cell>
          <cell r="YP4" t="str">
            <v>2016确认 Q4</v>
          </cell>
          <cell r="YQ4" t="str">
            <v>2016确认 
传统</v>
          </cell>
          <cell r="YR4" t="str">
            <v>2016确认 Q1</v>
          </cell>
          <cell r="YS4" t="str">
            <v>2016确认 Q2</v>
          </cell>
          <cell r="YT4" t="str">
            <v>2016确认 Q3</v>
          </cell>
          <cell r="YU4" t="str">
            <v>2016确认 Q4</v>
          </cell>
          <cell r="YV4" t="str">
            <v>2016确认
 直销</v>
          </cell>
          <cell r="YW4" t="str">
            <v>2016确认 Q1</v>
          </cell>
          <cell r="YX4" t="str">
            <v>2016确认 Q2</v>
          </cell>
          <cell r="YY4" t="str">
            <v>2016确认 Q3</v>
          </cell>
          <cell r="YZ4" t="str">
            <v>2016确认 Q4</v>
          </cell>
          <cell r="ZA4" t="str">
            <v>2016确认
 传统+直销</v>
          </cell>
          <cell r="ZB4" t="str">
            <v>2016 Q1</v>
          </cell>
          <cell r="ZC4" t="str">
            <v>2016 Q2</v>
          </cell>
          <cell r="ZD4" t="str">
            <v>2016 Q3</v>
          </cell>
          <cell r="ZE4" t="str">
            <v>2016 Q4</v>
          </cell>
          <cell r="ZF4" t="str">
            <v>2016 传统</v>
          </cell>
          <cell r="ZG4" t="str">
            <v>2016 Q1</v>
          </cell>
          <cell r="ZH4" t="str">
            <v>2016 Q2</v>
          </cell>
          <cell r="ZI4" t="str">
            <v>2016 Q3</v>
          </cell>
          <cell r="ZJ4" t="str">
            <v>2016 Q4</v>
          </cell>
          <cell r="ZK4" t="str">
            <v>2016 直销</v>
          </cell>
          <cell r="ZL4" t="str">
            <v>2016 Q1</v>
          </cell>
          <cell r="ZM4" t="str">
            <v>2016 Q2</v>
          </cell>
          <cell r="ZN4" t="str">
            <v>2016 Q3</v>
          </cell>
          <cell r="ZO4" t="str">
            <v>2016 Q4</v>
          </cell>
          <cell r="ZP4" t="str">
            <v>2016 传统+直销</v>
          </cell>
          <cell r="ZQ4" t="str">
            <v>2016确认 Q1</v>
          </cell>
          <cell r="ZR4" t="str">
            <v>2016确认 Q2</v>
          </cell>
          <cell r="ZS4" t="str">
            <v>2016确认 Q3</v>
          </cell>
          <cell r="ZT4" t="str">
            <v>2016确认 Q4</v>
          </cell>
          <cell r="ZU4" t="str">
            <v>2016确认 
传统</v>
          </cell>
          <cell r="ZV4" t="str">
            <v>2016确认 Q1</v>
          </cell>
          <cell r="ZW4" t="str">
            <v>2016确认 Q2</v>
          </cell>
          <cell r="ZX4" t="str">
            <v>2016确认 Q3</v>
          </cell>
          <cell r="ZY4" t="str">
            <v>2016确认 Q4</v>
          </cell>
          <cell r="ZZ4" t="str">
            <v>2016确认 
直销</v>
          </cell>
          <cell r="AAA4" t="str">
            <v>2016确认 Q1</v>
          </cell>
          <cell r="AAB4" t="str">
            <v>2016确认 Q2</v>
          </cell>
          <cell r="AAC4" t="str">
            <v>2016确认 Q3</v>
          </cell>
          <cell r="AAD4" t="str">
            <v>2016确认 Q4</v>
          </cell>
          <cell r="AAE4" t="str">
            <v>2016确认
 传统+直销</v>
          </cell>
          <cell r="AAF4" t="str">
            <v>2016 Q1</v>
          </cell>
          <cell r="AAG4" t="str">
            <v>2016 Q2</v>
          </cell>
          <cell r="AAH4" t="str">
            <v>2016 Q3</v>
          </cell>
          <cell r="AAI4" t="str">
            <v>2016 Q4</v>
          </cell>
          <cell r="AAJ4" t="str">
            <v>2016 传统</v>
          </cell>
          <cell r="AAK4" t="str">
            <v>2016 Q1</v>
          </cell>
          <cell r="AAL4" t="str">
            <v>2016 Q2</v>
          </cell>
          <cell r="AAM4" t="str">
            <v>2016 Q3</v>
          </cell>
          <cell r="AAN4" t="str">
            <v>2016 Q4</v>
          </cell>
          <cell r="AAO4" t="str">
            <v>2016 直销</v>
          </cell>
          <cell r="AAP4" t="str">
            <v>2016 Q1</v>
          </cell>
          <cell r="AAQ4" t="str">
            <v>2016 Q2</v>
          </cell>
          <cell r="AAR4" t="str">
            <v>2016 Q3</v>
          </cell>
          <cell r="AAS4" t="str">
            <v>2016 Q4</v>
          </cell>
          <cell r="AAT4" t="str">
            <v>2016 传统+直销</v>
          </cell>
          <cell r="AAU4" t="str">
            <v>2016确认 Q1</v>
          </cell>
          <cell r="AAV4" t="str">
            <v>2016确认 Q2</v>
          </cell>
          <cell r="AAW4" t="str">
            <v>2016确认 Q3</v>
          </cell>
          <cell r="AAX4" t="str">
            <v>2016确认 Q4</v>
          </cell>
          <cell r="AAY4" t="str">
            <v>2016确认
 传统</v>
          </cell>
          <cell r="AAZ4" t="str">
            <v>2016确认 Q1</v>
          </cell>
          <cell r="ABA4" t="str">
            <v>2016确认 Q2</v>
          </cell>
          <cell r="ABB4" t="str">
            <v>2016确认 Q3</v>
          </cell>
          <cell r="ABC4" t="str">
            <v>2016确认 Q4</v>
          </cell>
          <cell r="ABD4" t="str">
            <v>2016确认
 直销</v>
          </cell>
          <cell r="ABE4" t="str">
            <v>2016确认 Q1</v>
          </cell>
          <cell r="ABF4" t="str">
            <v>2016确认 Q2</v>
          </cell>
          <cell r="ABG4" t="str">
            <v>2016确认 Q3</v>
          </cell>
          <cell r="ABH4" t="str">
            <v>2016确认 Q4</v>
          </cell>
          <cell r="ABI4" t="str">
            <v>2016确认 
传统+直销</v>
          </cell>
          <cell r="ABJ4" t="str">
            <v>2016 Q1</v>
          </cell>
          <cell r="ABK4" t="str">
            <v>2016 Q2</v>
          </cell>
          <cell r="ABL4" t="str">
            <v>2016 Q3</v>
          </cell>
          <cell r="ABM4" t="str">
            <v>2016 Q4</v>
          </cell>
          <cell r="ABN4" t="str">
            <v>2016 传统</v>
          </cell>
          <cell r="ABO4" t="str">
            <v>2016 Q1</v>
          </cell>
          <cell r="ABP4" t="str">
            <v>2016 Q2</v>
          </cell>
          <cell r="ABQ4" t="str">
            <v>2016 Q3</v>
          </cell>
          <cell r="ABR4" t="str">
            <v>2016 Q4</v>
          </cell>
          <cell r="ABS4" t="str">
            <v>2016 直销</v>
          </cell>
          <cell r="ABT4" t="str">
            <v>2016 Q1</v>
          </cell>
          <cell r="ABU4" t="str">
            <v>2016 Q2</v>
          </cell>
          <cell r="ABV4" t="str">
            <v>2016 Q3</v>
          </cell>
          <cell r="ABW4" t="str">
            <v>2016 Q4</v>
          </cell>
          <cell r="ABX4" t="str">
            <v>2016 传统+直销</v>
          </cell>
          <cell r="ABY4" t="str">
            <v>2016确认 Q1</v>
          </cell>
          <cell r="ABZ4" t="str">
            <v>2016确认 Q2</v>
          </cell>
          <cell r="ACA4" t="str">
            <v>2016确认 Q3</v>
          </cell>
          <cell r="ACB4" t="str">
            <v>2016确认 Q4</v>
          </cell>
          <cell r="ACC4" t="str">
            <v>2016确认
 传统</v>
          </cell>
          <cell r="ACD4" t="str">
            <v>2016确认 Q1</v>
          </cell>
          <cell r="ACE4" t="str">
            <v>2016确认 Q2</v>
          </cell>
          <cell r="ACF4" t="str">
            <v>2016确认 Q3</v>
          </cell>
          <cell r="ACG4" t="str">
            <v>2016确认 Q4</v>
          </cell>
          <cell r="ACH4" t="str">
            <v>2016确认
 直销</v>
          </cell>
          <cell r="ACI4" t="str">
            <v>2016确认 Q1</v>
          </cell>
          <cell r="ACJ4" t="str">
            <v>2016确认 Q2</v>
          </cell>
          <cell r="ACK4" t="str">
            <v>2016确认 Q3</v>
          </cell>
          <cell r="ACL4" t="str">
            <v>2016确认 Q4</v>
          </cell>
          <cell r="ACM4" t="str">
            <v>2016确认
 传统+直销</v>
          </cell>
          <cell r="ACN4" t="str">
            <v>2016 Q1</v>
          </cell>
          <cell r="ACO4" t="str">
            <v>2016 Q2</v>
          </cell>
          <cell r="ACP4" t="str">
            <v>2016 Q3</v>
          </cell>
          <cell r="ACQ4" t="str">
            <v>2016 Q4</v>
          </cell>
          <cell r="ACR4" t="str">
            <v>2016 传统</v>
          </cell>
          <cell r="ACS4" t="str">
            <v>2016 Q1</v>
          </cell>
          <cell r="ACT4" t="str">
            <v>2016 Q2</v>
          </cell>
          <cell r="ACU4" t="str">
            <v>2016 Q3</v>
          </cell>
          <cell r="ACV4" t="str">
            <v>2016 Q4</v>
          </cell>
          <cell r="ACW4" t="str">
            <v>2016 直销</v>
          </cell>
          <cell r="ACX4" t="str">
            <v>2016 Q1</v>
          </cell>
          <cell r="ACY4" t="str">
            <v>2016 Q2</v>
          </cell>
          <cell r="ACZ4" t="str">
            <v>2016 Q3</v>
          </cell>
          <cell r="ADA4" t="str">
            <v>2016 Q4</v>
          </cell>
          <cell r="ADB4" t="str">
            <v>2016 传统+直销</v>
          </cell>
          <cell r="ADC4" t="str">
            <v>2016确认 Q1</v>
          </cell>
          <cell r="ADD4" t="str">
            <v>2016确认 Q2</v>
          </cell>
          <cell r="ADE4" t="str">
            <v>2016确认 Q3</v>
          </cell>
          <cell r="ADF4" t="str">
            <v>2016确认 Q4</v>
          </cell>
          <cell r="ADG4" t="str">
            <v>2016确认 
传统</v>
          </cell>
          <cell r="ADH4" t="str">
            <v>2016确认 Q1</v>
          </cell>
          <cell r="ADI4" t="str">
            <v>2016确认 Q2</v>
          </cell>
          <cell r="ADJ4" t="str">
            <v>2016确认 Q3</v>
          </cell>
          <cell r="ADK4" t="str">
            <v>2016确认 Q4</v>
          </cell>
          <cell r="ADL4" t="str">
            <v>2016确认
 直销</v>
          </cell>
          <cell r="ADM4" t="str">
            <v>2016确认 Q1</v>
          </cell>
          <cell r="ADN4" t="str">
            <v>2016确认 Q2</v>
          </cell>
          <cell r="ADO4" t="str">
            <v>2016确认 Q3</v>
          </cell>
          <cell r="ADP4" t="str">
            <v>2016确认 Q4</v>
          </cell>
          <cell r="ADQ4" t="str">
            <v>2016确认
 传统+直销</v>
          </cell>
          <cell r="ADR4" t="str">
            <v>2016 Q1</v>
          </cell>
          <cell r="ADS4" t="str">
            <v>2016 Q2</v>
          </cell>
          <cell r="ADT4" t="str">
            <v>2016 Q3</v>
          </cell>
          <cell r="ADU4" t="str">
            <v>2016 Q4</v>
          </cell>
          <cell r="ADV4" t="str">
            <v>2016 传统</v>
          </cell>
          <cell r="ADW4" t="str">
            <v>2016 Q1</v>
          </cell>
          <cell r="ADX4" t="str">
            <v>2016 Q2</v>
          </cell>
          <cell r="ADY4" t="str">
            <v>2016 Q3</v>
          </cell>
          <cell r="ADZ4" t="str">
            <v>2016 Q4</v>
          </cell>
          <cell r="AEA4" t="str">
            <v>2016 直销</v>
          </cell>
          <cell r="AEB4" t="str">
            <v>2016 Q1</v>
          </cell>
          <cell r="AEC4" t="str">
            <v>2016 Q2</v>
          </cell>
          <cell r="AED4" t="str">
            <v>2016 Q3</v>
          </cell>
          <cell r="AEE4" t="str">
            <v>2016 Q4</v>
          </cell>
          <cell r="AEF4" t="str">
            <v>2016 传统+直销</v>
          </cell>
          <cell r="AEG4" t="str">
            <v>2016确认 Q1</v>
          </cell>
          <cell r="AEH4" t="str">
            <v>2016确认 Q2</v>
          </cell>
          <cell r="AEI4" t="str">
            <v>2016确认 Q3</v>
          </cell>
          <cell r="AEJ4" t="str">
            <v>2016确认 Q4</v>
          </cell>
          <cell r="AEK4" t="str">
            <v>2016确认 
传统</v>
          </cell>
          <cell r="AEL4" t="str">
            <v>2016确认 Q1</v>
          </cell>
          <cell r="AEM4" t="str">
            <v>2016确认 Q2</v>
          </cell>
          <cell r="AEN4" t="str">
            <v>2016确认 Q3</v>
          </cell>
          <cell r="AEO4" t="str">
            <v>2016确认 Q4</v>
          </cell>
          <cell r="AEP4" t="str">
            <v>2016确认
 直销</v>
          </cell>
          <cell r="AEQ4" t="str">
            <v>2016确认 Q1</v>
          </cell>
          <cell r="AER4" t="str">
            <v>2016确认 Q2</v>
          </cell>
          <cell r="AES4" t="str">
            <v>2016确认 Q3</v>
          </cell>
          <cell r="AET4" t="str">
            <v>2016确认 Q4</v>
          </cell>
          <cell r="AEU4" t="str">
            <v>2016确认
 传统+直销</v>
          </cell>
          <cell r="AEV4" t="str">
            <v>2016 Q1</v>
          </cell>
          <cell r="AEW4" t="str">
            <v>2016 Q2</v>
          </cell>
          <cell r="AEX4" t="str">
            <v>2016 Q3</v>
          </cell>
          <cell r="AEY4" t="str">
            <v>2016 Q4</v>
          </cell>
          <cell r="AEZ4" t="str">
            <v>2016 传统</v>
          </cell>
          <cell r="AFA4" t="str">
            <v>2016 Q1</v>
          </cell>
          <cell r="AFB4" t="str">
            <v>2016 Q2</v>
          </cell>
          <cell r="AFC4" t="str">
            <v>2016 Q3</v>
          </cell>
          <cell r="AFD4" t="str">
            <v>2016 Q4</v>
          </cell>
          <cell r="AFE4" t="str">
            <v>2016 直销</v>
          </cell>
          <cell r="AFF4" t="str">
            <v>2016 Q1</v>
          </cell>
          <cell r="AFG4" t="str">
            <v>2016 Q2</v>
          </cell>
          <cell r="AFH4" t="str">
            <v>2016 Q3</v>
          </cell>
          <cell r="AFI4" t="str">
            <v>2016 Q4</v>
          </cell>
          <cell r="AFJ4" t="str">
            <v>2016 传统+直销</v>
          </cell>
          <cell r="AFK4" t="str">
            <v>2016确认 Q1</v>
          </cell>
          <cell r="AFL4" t="str">
            <v>2016确认 Q2</v>
          </cell>
          <cell r="AFM4" t="str">
            <v>2016确认 Q3</v>
          </cell>
          <cell r="AFN4" t="str">
            <v>2016确认 Q4</v>
          </cell>
          <cell r="AFO4" t="str">
            <v>2016确认 
传统</v>
          </cell>
          <cell r="AFP4" t="str">
            <v>2016确认 Q1</v>
          </cell>
          <cell r="AFQ4" t="str">
            <v>2016确认 Q2</v>
          </cell>
          <cell r="AFR4" t="str">
            <v>2016确认 Q3</v>
          </cell>
          <cell r="AFS4" t="str">
            <v>2016确认 Q4</v>
          </cell>
          <cell r="AFT4" t="str">
            <v>2016确认 
直销</v>
          </cell>
          <cell r="AFU4" t="str">
            <v>2016确认 Q1</v>
          </cell>
          <cell r="AFV4" t="str">
            <v>2016确认 Q2</v>
          </cell>
          <cell r="AFW4" t="str">
            <v>2016确认 Q3</v>
          </cell>
          <cell r="AFX4" t="str">
            <v>2016确认 Q4</v>
          </cell>
          <cell r="AFY4" t="str">
            <v>2016确认 
传统+直销</v>
          </cell>
          <cell r="AFZ4" t="str">
            <v>2016 Q1</v>
          </cell>
          <cell r="AGA4" t="str">
            <v>2016 Q2</v>
          </cell>
          <cell r="AGB4" t="str">
            <v>2016 Q3</v>
          </cell>
          <cell r="AGC4" t="str">
            <v>2016 Q4</v>
          </cell>
          <cell r="AGD4" t="str">
            <v>2016 传统</v>
          </cell>
          <cell r="AGE4" t="str">
            <v>2016 Q1</v>
          </cell>
          <cell r="AGF4" t="str">
            <v>2016 Q2</v>
          </cell>
          <cell r="AGG4" t="str">
            <v>2016 Q3</v>
          </cell>
          <cell r="AGH4" t="str">
            <v>2016 Q4</v>
          </cell>
          <cell r="AGI4" t="str">
            <v>2016 直销</v>
          </cell>
          <cell r="AGJ4" t="str">
            <v>2016 Q1</v>
          </cell>
          <cell r="AGK4" t="str">
            <v>2016 Q2</v>
          </cell>
          <cell r="AGL4" t="str">
            <v>2016 Q3</v>
          </cell>
          <cell r="AGM4" t="str">
            <v>2016 Q4</v>
          </cell>
          <cell r="AGN4" t="str">
            <v>2016 传统+直销</v>
          </cell>
          <cell r="AGO4" t="str">
            <v>2016确认 Q1</v>
          </cell>
          <cell r="AGP4" t="str">
            <v>2016确认 Q2</v>
          </cell>
          <cell r="AGQ4" t="str">
            <v>2016确认 Q3</v>
          </cell>
          <cell r="AGR4" t="str">
            <v>2016确认 Q4</v>
          </cell>
          <cell r="AGS4" t="str">
            <v>2016确认
 传统</v>
          </cell>
          <cell r="AGT4" t="str">
            <v>2016确认 Q1</v>
          </cell>
          <cell r="AGU4" t="str">
            <v>2016确认 Q2</v>
          </cell>
          <cell r="AGV4" t="str">
            <v>2016确认 Q3</v>
          </cell>
          <cell r="AGW4" t="str">
            <v>2016确认 Q4</v>
          </cell>
          <cell r="AGX4" t="str">
            <v>2016确认
 直销</v>
          </cell>
          <cell r="AGY4" t="str">
            <v>2016确认 Q1</v>
          </cell>
          <cell r="AGZ4" t="str">
            <v>2016确认 Q2</v>
          </cell>
          <cell r="AHA4" t="str">
            <v>2016确认 Q3</v>
          </cell>
          <cell r="AHB4" t="str">
            <v>2016确认 Q4</v>
          </cell>
          <cell r="AHC4" t="str">
            <v>2016确认 
传统+直销</v>
          </cell>
          <cell r="AHD4" t="str">
            <v>2016 Q1</v>
          </cell>
          <cell r="AHE4" t="str">
            <v>2016 Q2</v>
          </cell>
          <cell r="AHF4" t="str">
            <v>2016 Q3</v>
          </cell>
          <cell r="AHG4" t="str">
            <v>2016 Q4</v>
          </cell>
          <cell r="AHH4" t="str">
            <v>2016 传统</v>
          </cell>
          <cell r="AHI4" t="str">
            <v>2016 Q1</v>
          </cell>
          <cell r="AHJ4" t="str">
            <v>2016 Q2</v>
          </cell>
          <cell r="AHK4" t="str">
            <v>2016 Q3</v>
          </cell>
          <cell r="AHL4" t="str">
            <v>2016 Q4</v>
          </cell>
          <cell r="AHM4" t="str">
            <v>2016 直销</v>
          </cell>
          <cell r="AHN4" t="str">
            <v>2016 Q1</v>
          </cell>
          <cell r="AHO4" t="str">
            <v>2016 Q2</v>
          </cell>
          <cell r="AHP4" t="str">
            <v>2016 Q3</v>
          </cell>
          <cell r="AHQ4" t="str">
            <v>2016 Q4</v>
          </cell>
          <cell r="AHR4" t="str">
            <v>2016 传统+直销</v>
          </cell>
          <cell r="AHS4" t="str">
            <v>2016确认 Q1</v>
          </cell>
          <cell r="AHT4" t="str">
            <v>2016确认 Q2</v>
          </cell>
          <cell r="AHU4" t="str">
            <v>2016确认 Q3</v>
          </cell>
          <cell r="AHV4" t="str">
            <v>2016确认 Q4</v>
          </cell>
          <cell r="AHW4" t="str">
            <v>2016确认
 传统</v>
          </cell>
          <cell r="AHX4" t="str">
            <v>2016确认 Q1</v>
          </cell>
          <cell r="AHY4" t="str">
            <v>2016确认 Q2</v>
          </cell>
          <cell r="AHZ4" t="str">
            <v>2016确认 Q3</v>
          </cell>
          <cell r="AIA4" t="str">
            <v>2016确认 Q4</v>
          </cell>
          <cell r="AIB4" t="str">
            <v>2016确认
 直销</v>
          </cell>
          <cell r="AIC4" t="str">
            <v>2016确认 Q1</v>
          </cell>
          <cell r="AID4" t="str">
            <v>2016确认 Q2</v>
          </cell>
          <cell r="AIE4" t="str">
            <v>2016确认 Q3</v>
          </cell>
          <cell r="AIF4" t="str">
            <v>2016确认 Q4</v>
          </cell>
          <cell r="AIG4" t="str">
            <v>2016确认
 传统+直销</v>
          </cell>
          <cell r="AIH4" t="str">
            <v>2016 Q1</v>
          </cell>
          <cell r="AII4" t="str">
            <v>2016 Q2</v>
          </cell>
          <cell r="AIJ4" t="str">
            <v>2016 Q3</v>
          </cell>
          <cell r="AIK4" t="str">
            <v>2016 Q4</v>
          </cell>
          <cell r="AIL4" t="str">
            <v>2016 传统</v>
          </cell>
          <cell r="AIM4" t="str">
            <v>2016 Q1</v>
          </cell>
          <cell r="AIN4" t="str">
            <v>2016 Q2</v>
          </cell>
          <cell r="AIO4" t="str">
            <v>2016 Q3</v>
          </cell>
          <cell r="AIP4" t="str">
            <v>2016 Q4</v>
          </cell>
          <cell r="AIQ4" t="str">
            <v>2016 直销</v>
          </cell>
          <cell r="AIR4" t="str">
            <v>2016 Q1</v>
          </cell>
          <cell r="AIS4" t="str">
            <v>2016 Q2</v>
          </cell>
          <cell r="AIT4" t="str">
            <v>2016 Q3</v>
          </cell>
          <cell r="AIU4" t="str">
            <v>2016 Q4</v>
          </cell>
          <cell r="AIV4" t="str">
            <v>2016 传统+直销</v>
          </cell>
          <cell r="AIW4" t="str">
            <v>2016确认 Q1</v>
          </cell>
          <cell r="AIX4" t="str">
            <v>2016确认 Q2</v>
          </cell>
          <cell r="AIY4" t="str">
            <v>2016确认 Q3</v>
          </cell>
          <cell r="AIZ4" t="str">
            <v>2016确认 Q4</v>
          </cell>
          <cell r="AJA4" t="str">
            <v>2016确认
 传统</v>
          </cell>
          <cell r="AJB4" t="str">
            <v>2016确认 Q1</v>
          </cell>
          <cell r="AJC4" t="str">
            <v>2016确认 Q2</v>
          </cell>
          <cell r="AJD4" t="str">
            <v>2016确认 Q3</v>
          </cell>
          <cell r="AJE4" t="str">
            <v>2016确认 Q4</v>
          </cell>
          <cell r="AJF4" t="str">
            <v>2016确认
 直销</v>
          </cell>
          <cell r="AJG4" t="str">
            <v>2016确认 Q1</v>
          </cell>
          <cell r="AJH4" t="str">
            <v>2016确认 Q2</v>
          </cell>
          <cell r="AJI4" t="str">
            <v>2016确认 Q3</v>
          </cell>
          <cell r="AJJ4" t="str">
            <v>2016确认 Q4</v>
          </cell>
          <cell r="AJK4" t="str">
            <v>2016确认
 传统+直销</v>
          </cell>
          <cell r="AJL4" t="str">
            <v>2016 Q1</v>
          </cell>
          <cell r="AJM4" t="str">
            <v>2016 Q2</v>
          </cell>
          <cell r="AJN4" t="str">
            <v>2016 Q3</v>
          </cell>
          <cell r="AJO4" t="str">
            <v>2016 Q4</v>
          </cell>
          <cell r="AJP4" t="str">
            <v>2016 传统</v>
          </cell>
          <cell r="AJQ4" t="str">
            <v>2016 Q1</v>
          </cell>
          <cell r="AJR4" t="str">
            <v>2016 Q2</v>
          </cell>
          <cell r="AJS4" t="str">
            <v>2016 Q3</v>
          </cell>
          <cell r="AJT4" t="str">
            <v>2016 Q4</v>
          </cell>
          <cell r="AJU4" t="str">
            <v>2016 直销</v>
          </cell>
          <cell r="AJV4" t="str">
            <v>2016 Q1</v>
          </cell>
          <cell r="AJW4" t="str">
            <v>2016 Q2</v>
          </cell>
          <cell r="AJX4" t="str">
            <v>2016 Q3</v>
          </cell>
          <cell r="AJY4" t="str">
            <v>2016 Q4</v>
          </cell>
          <cell r="AJZ4" t="str">
            <v>2016 传统+直销</v>
          </cell>
          <cell r="AKA4" t="str">
            <v>2016确认 Q1</v>
          </cell>
          <cell r="AKB4" t="str">
            <v>2016确认 Q2</v>
          </cell>
          <cell r="AKC4" t="str">
            <v>2016确认 Q3</v>
          </cell>
          <cell r="AKD4" t="str">
            <v>2016确认 Q4</v>
          </cell>
          <cell r="AKE4" t="str">
            <v>2016确认
 传统</v>
          </cell>
          <cell r="AKF4" t="str">
            <v>2016确认 Q1</v>
          </cell>
          <cell r="AKG4" t="str">
            <v>2016确认 Q2</v>
          </cell>
          <cell r="AKH4" t="str">
            <v>2016确认 Q3</v>
          </cell>
          <cell r="AKI4" t="str">
            <v>2016确认 Q4</v>
          </cell>
          <cell r="AKJ4" t="str">
            <v>2016确认
 直销</v>
          </cell>
          <cell r="AKK4" t="str">
            <v>2016确认 Q1</v>
          </cell>
          <cell r="AKL4" t="str">
            <v>2016确认 Q2</v>
          </cell>
          <cell r="AKM4" t="str">
            <v>2016确认 Q3</v>
          </cell>
          <cell r="AKN4" t="str">
            <v>2016确认 Q4</v>
          </cell>
          <cell r="AKO4" t="str">
            <v>2016确认
 传统+直销</v>
          </cell>
          <cell r="AKP4" t="str">
            <v>2016 Q1</v>
          </cell>
          <cell r="AKQ4" t="str">
            <v>2016 Q2</v>
          </cell>
          <cell r="AKR4" t="str">
            <v>2016 Q3</v>
          </cell>
          <cell r="AKS4" t="str">
            <v>2016 Q4</v>
          </cell>
          <cell r="AKT4" t="str">
            <v>2016 传统</v>
          </cell>
          <cell r="AKU4" t="str">
            <v>2016 Q1</v>
          </cell>
          <cell r="AKV4" t="str">
            <v>2016 Q2</v>
          </cell>
          <cell r="AKW4" t="str">
            <v>2016 Q3</v>
          </cell>
          <cell r="AKX4" t="str">
            <v>2016 Q4</v>
          </cell>
          <cell r="AKY4" t="str">
            <v>2016 直销</v>
          </cell>
          <cell r="AKZ4" t="str">
            <v>2016 Q1</v>
          </cell>
          <cell r="ALA4" t="str">
            <v>2016 Q2</v>
          </cell>
          <cell r="ALB4" t="str">
            <v>2016 Q3</v>
          </cell>
          <cell r="ALC4" t="str">
            <v>2016 Q4</v>
          </cell>
          <cell r="ALD4" t="str">
            <v>2016 传统+直销</v>
          </cell>
          <cell r="ALE4" t="str">
            <v>2016确认 Q1</v>
          </cell>
          <cell r="ALF4" t="str">
            <v>2016确认 Q2</v>
          </cell>
          <cell r="ALG4" t="str">
            <v>2016确认 Q3</v>
          </cell>
          <cell r="ALH4" t="str">
            <v>2016确认 Q4</v>
          </cell>
          <cell r="ALI4" t="str">
            <v>2016确认 
传统</v>
          </cell>
          <cell r="ALJ4" t="str">
            <v>2016确认 Q1</v>
          </cell>
          <cell r="ALK4" t="str">
            <v>2016确认 Q2</v>
          </cell>
          <cell r="ALL4" t="str">
            <v>2016确认 Q3</v>
          </cell>
          <cell r="ALM4" t="str">
            <v>2016确认 Q4</v>
          </cell>
          <cell r="ALN4" t="str">
            <v>2016确认 
直销</v>
          </cell>
          <cell r="ALO4" t="str">
            <v>2016确认 Q1</v>
          </cell>
          <cell r="ALP4" t="str">
            <v>2016确认 Q2</v>
          </cell>
          <cell r="ALQ4" t="str">
            <v>2016确认 Q3</v>
          </cell>
          <cell r="ALR4" t="str">
            <v>2016确认 Q4</v>
          </cell>
          <cell r="ALS4" t="str">
            <v>2016确认 
传统+直销</v>
          </cell>
          <cell r="ALT4" t="str">
            <v>2016 Q1</v>
          </cell>
          <cell r="ALU4" t="str">
            <v>2016 Q2</v>
          </cell>
          <cell r="ALV4" t="str">
            <v>2016 Q3</v>
          </cell>
          <cell r="ALW4" t="str">
            <v>2016 Q4</v>
          </cell>
          <cell r="ALX4" t="str">
            <v>2016 传统</v>
          </cell>
          <cell r="ALY4" t="str">
            <v>2016 Q1</v>
          </cell>
          <cell r="ALZ4" t="str">
            <v>2016 Q2</v>
          </cell>
          <cell r="AMA4" t="str">
            <v>2016 Q3</v>
          </cell>
          <cell r="AMB4" t="str">
            <v>2016 Q4</v>
          </cell>
          <cell r="AMC4" t="str">
            <v>2016 直销</v>
          </cell>
          <cell r="AMD4" t="str">
            <v>2016 Q1</v>
          </cell>
          <cell r="AME4" t="str">
            <v>2016 Q2</v>
          </cell>
          <cell r="AMF4" t="str">
            <v>2016 Q3</v>
          </cell>
          <cell r="AMG4" t="str">
            <v>2016 Q4</v>
          </cell>
          <cell r="AMH4" t="str">
            <v>2016 传统+直销</v>
          </cell>
          <cell r="AMI4" t="str">
            <v>2016确认 Q1</v>
          </cell>
          <cell r="AMJ4" t="str">
            <v>2016确认 Q2</v>
          </cell>
          <cell r="AMK4" t="str">
            <v>2016确认 Q3</v>
          </cell>
          <cell r="AML4" t="str">
            <v>2016确认 Q4</v>
          </cell>
          <cell r="AMM4" t="str">
            <v>2016确认
 传统</v>
          </cell>
          <cell r="AMN4" t="str">
            <v>2016确认 Q1</v>
          </cell>
          <cell r="AMO4" t="str">
            <v>2016确认 Q2</v>
          </cell>
          <cell r="AMP4" t="str">
            <v>2016确认 Q3</v>
          </cell>
          <cell r="AMQ4" t="str">
            <v>2016确认 Q4</v>
          </cell>
          <cell r="AMR4" t="str">
            <v>2016确认
 直销</v>
          </cell>
          <cell r="AMS4" t="str">
            <v>2016确认 Q1</v>
          </cell>
          <cell r="AMT4" t="str">
            <v>2016确认 Q2</v>
          </cell>
          <cell r="AMU4" t="str">
            <v>2016确认 Q3</v>
          </cell>
          <cell r="AMV4" t="str">
            <v>2016确认 Q4</v>
          </cell>
          <cell r="AMW4" t="str">
            <v>2016确认
 传统+直销</v>
          </cell>
          <cell r="AMX4" t="str">
            <v>2016 Q1</v>
          </cell>
          <cell r="AMY4" t="str">
            <v>2016 Q2</v>
          </cell>
          <cell r="AMZ4" t="str">
            <v>2016 Q3</v>
          </cell>
          <cell r="ANA4" t="str">
            <v>2016 Q4</v>
          </cell>
          <cell r="ANB4" t="str">
            <v>2016 传统</v>
          </cell>
          <cell r="ANC4" t="str">
            <v>2016 Q1</v>
          </cell>
          <cell r="AND4" t="str">
            <v>2016 Q2</v>
          </cell>
          <cell r="ANE4" t="str">
            <v>2016 Q3</v>
          </cell>
          <cell r="ANF4" t="str">
            <v>2016 Q4</v>
          </cell>
          <cell r="ANG4" t="str">
            <v>2016 直销</v>
          </cell>
          <cell r="ANH4" t="str">
            <v>2016 Q1</v>
          </cell>
          <cell r="ANI4" t="str">
            <v>2016 Q2</v>
          </cell>
          <cell r="ANJ4" t="str">
            <v>2016 Q3</v>
          </cell>
          <cell r="ANK4" t="str">
            <v>2016 Q4</v>
          </cell>
          <cell r="ANL4" t="str">
            <v>2016 传统+直销</v>
          </cell>
          <cell r="ANM4" t="str">
            <v>2016确认 Q1</v>
          </cell>
          <cell r="ANN4" t="str">
            <v>2016确认 Q2</v>
          </cell>
          <cell r="ANO4" t="str">
            <v>2016确认 Q3</v>
          </cell>
          <cell r="ANP4" t="str">
            <v>2016确认 Q4</v>
          </cell>
          <cell r="ANQ4" t="str">
            <v>2016确认
 传统</v>
          </cell>
          <cell r="ANR4" t="str">
            <v>2016确认 Q1</v>
          </cell>
          <cell r="ANS4" t="str">
            <v>2016确认 Q2</v>
          </cell>
          <cell r="ANT4" t="str">
            <v>2016确认 Q3</v>
          </cell>
          <cell r="ANU4" t="str">
            <v>2016确认 Q4</v>
          </cell>
          <cell r="ANV4" t="str">
            <v>2016确认 
直销</v>
          </cell>
          <cell r="ANW4" t="str">
            <v>2016确认 Q1</v>
          </cell>
          <cell r="ANX4" t="str">
            <v>2016确认 Q2</v>
          </cell>
          <cell r="ANY4" t="str">
            <v>2016确认 Q3</v>
          </cell>
          <cell r="ANZ4" t="str">
            <v>2016确认 Q4</v>
          </cell>
          <cell r="AOA4" t="str">
            <v>2016确认 
传统+直销</v>
          </cell>
          <cell r="AOB4" t="str">
            <v>2016 Q1</v>
          </cell>
          <cell r="AOC4" t="str">
            <v>2016 Q2</v>
          </cell>
          <cell r="AOD4" t="str">
            <v>2016 Q3</v>
          </cell>
          <cell r="AOE4" t="str">
            <v>2016 Q4</v>
          </cell>
          <cell r="AOF4" t="str">
            <v>2016 传统</v>
          </cell>
          <cell r="AOG4" t="str">
            <v>2016 Q1</v>
          </cell>
          <cell r="AOH4" t="str">
            <v>2016 Q2</v>
          </cell>
          <cell r="AOI4" t="str">
            <v>2016 Q3</v>
          </cell>
          <cell r="AOJ4" t="str">
            <v>2016 Q4</v>
          </cell>
          <cell r="AOK4" t="str">
            <v>2016 直销</v>
          </cell>
          <cell r="AOL4" t="str">
            <v>2016 Q1</v>
          </cell>
          <cell r="AOM4" t="str">
            <v>2016 Q2</v>
          </cell>
          <cell r="AON4" t="str">
            <v>2016 Q3</v>
          </cell>
          <cell r="AOO4" t="str">
            <v>2016 Q4</v>
          </cell>
          <cell r="AOP4" t="str">
            <v>2016 传统+直销</v>
          </cell>
          <cell r="AOQ4" t="str">
            <v>2016确认 Q1</v>
          </cell>
          <cell r="AOR4" t="str">
            <v>2016确认 Q2</v>
          </cell>
          <cell r="AOS4" t="str">
            <v>2016确认 Q3</v>
          </cell>
          <cell r="AOT4" t="str">
            <v>2016确认 Q4</v>
          </cell>
          <cell r="AOU4" t="str">
            <v>2016确认 
传统</v>
          </cell>
          <cell r="AOV4" t="str">
            <v>2016确认 Q1</v>
          </cell>
          <cell r="AOW4" t="str">
            <v>2016确认 Q2</v>
          </cell>
          <cell r="AOX4" t="str">
            <v>2016确认 Q3</v>
          </cell>
          <cell r="AOY4" t="str">
            <v>2016确认 Q4</v>
          </cell>
          <cell r="AOZ4" t="str">
            <v>2016确认
 直销</v>
          </cell>
          <cell r="APA4" t="str">
            <v>2016确认 Q1</v>
          </cell>
          <cell r="APB4" t="str">
            <v>2016确认 Q2</v>
          </cell>
          <cell r="APC4" t="str">
            <v>2016确认 Q3</v>
          </cell>
          <cell r="APD4" t="str">
            <v>2016确认 Q4</v>
          </cell>
          <cell r="APE4" t="str">
            <v>2016确认
 传统+直销</v>
          </cell>
          <cell r="APF4" t="str">
            <v>2016 Q1</v>
          </cell>
          <cell r="APG4" t="str">
            <v>2016 Q2</v>
          </cell>
          <cell r="APH4" t="str">
            <v>2016 Q3</v>
          </cell>
          <cell r="API4" t="str">
            <v>2016 Q4</v>
          </cell>
          <cell r="APJ4" t="str">
            <v>2016 传统</v>
          </cell>
          <cell r="APK4" t="str">
            <v>2016 Q1</v>
          </cell>
          <cell r="APL4" t="str">
            <v>2016 Q2</v>
          </cell>
          <cell r="APM4" t="str">
            <v>2016 Q3</v>
          </cell>
          <cell r="APN4" t="str">
            <v>2016 Q4</v>
          </cell>
          <cell r="APO4" t="str">
            <v>2016 直销</v>
          </cell>
          <cell r="APP4" t="str">
            <v>2016 Q1</v>
          </cell>
          <cell r="APQ4" t="str">
            <v>2016 Q2</v>
          </cell>
          <cell r="APR4" t="str">
            <v>2016 Q3</v>
          </cell>
          <cell r="APS4" t="str">
            <v>2016 Q4</v>
          </cell>
          <cell r="APT4" t="str">
            <v>2016 传统+直销</v>
          </cell>
          <cell r="APU4" t="str">
            <v>2016确认 Q1</v>
          </cell>
          <cell r="APV4" t="str">
            <v>2016确认 Q2</v>
          </cell>
          <cell r="APW4" t="str">
            <v>2016确认 Q3</v>
          </cell>
          <cell r="APX4" t="str">
            <v>2016确认 Q4</v>
          </cell>
          <cell r="APY4" t="str">
            <v>2016确认 传统</v>
          </cell>
          <cell r="APZ4" t="str">
            <v>2016确认 Q1</v>
          </cell>
          <cell r="AQA4" t="str">
            <v>2016确认 Q2</v>
          </cell>
          <cell r="AQB4" t="str">
            <v>2016确认 Q3</v>
          </cell>
          <cell r="AQC4" t="str">
            <v>2016确认 Q4</v>
          </cell>
          <cell r="AQD4" t="str">
            <v>2016确认 直销</v>
          </cell>
          <cell r="AQE4" t="str">
            <v>2016确认 Q1</v>
          </cell>
          <cell r="AQF4" t="str">
            <v>2016确认 Q2</v>
          </cell>
          <cell r="AQG4" t="str">
            <v>2016确认 Q3</v>
          </cell>
          <cell r="AQH4" t="str">
            <v>2016确认 Q4</v>
          </cell>
          <cell r="AQI4" t="str">
            <v>2016确认 传统+直销</v>
          </cell>
          <cell r="AQJ4" t="str">
            <v>2016 Q1</v>
          </cell>
          <cell r="AQK4" t="str">
            <v>2016 Q2</v>
          </cell>
          <cell r="AQL4" t="str">
            <v>2016 Q3</v>
          </cell>
          <cell r="AQM4" t="str">
            <v>2016 Q4</v>
          </cell>
          <cell r="AQN4" t="str">
            <v>2016 传统</v>
          </cell>
          <cell r="AQO4" t="str">
            <v>2016 Q1</v>
          </cell>
          <cell r="AQP4" t="str">
            <v>2016 Q2</v>
          </cell>
          <cell r="AQQ4" t="str">
            <v>2016 Q3</v>
          </cell>
          <cell r="AQR4" t="str">
            <v>2016 Q4</v>
          </cell>
          <cell r="AQS4" t="str">
            <v>2016 直销</v>
          </cell>
          <cell r="AQT4" t="str">
            <v>2016 Q1</v>
          </cell>
          <cell r="AQU4" t="str">
            <v>2016 Q2</v>
          </cell>
          <cell r="AQV4" t="str">
            <v>2016 Q3</v>
          </cell>
          <cell r="AQW4" t="str">
            <v>2016 Q4</v>
          </cell>
          <cell r="AQX4" t="str">
            <v>2016 传统+直销</v>
          </cell>
          <cell r="AQY4" t="str">
            <v>2016确认 Q1</v>
          </cell>
          <cell r="AQZ4" t="str">
            <v>2016确认 Q2</v>
          </cell>
          <cell r="ARA4" t="str">
            <v>2016确认 Q3</v>
          </cell>
          <cell r="ARB4" t="str">
            <v>2016确认 Q4</v>
          </cell>
          <cell r="ARC4" t="str">
            <v>2016确认 传统</v>
          </cell>
          <cell r="ARD4" t="str">
            <v>2016确认 Q1</v>
          </cell>
          <cell r="ARE4" t="str">
            <v>2016确认 Q2</v>
          </cell>
          <cell r="ARF4" t="str">
            <v>2016确认 Q3</v>
          </cell>
          <cell r="ARG4" t="str">
            <v>2016确认 Q4</v>
          </cell>
          <cell r="ARH4" t="str">
            <v>2016确认 直销</v>
          </cell>
          <cell r="ARI4" t="str">
            <v>2016确认 Q1</v>
          </cell>
          <cell r="ARJ4" t="str">
            <v>2016确认 Q2</v>
          </cell>
          <cell r="ARK4" t="str">
            <v>2016确认 Q3</v>
          </cell>
          <cell r="ARL4" t="str">
            <v>2016确认 Q4</v>
          </cell>
          <cell r="ARM4" t="str">
            <v>2016确认 传统+直销</v>
          </cell>
          <cell r="ARN4" t="str">
            <v>2016 Q1</v>
          </cell>
          <cell r="ARO4" t="str">
            <v>2016 Q2</v>
          </cell>
          <cell r="ARP4" t="str">
            <v>2016 Q3</v>
          </cell>
          <cell r="ARQ4" t="str">
            <v>2016 Q4</v>
          </cell>
          <cell r="ARR4" t="str">
            <v>2016 传统</v>
          </cell>
          <cell r="ARS4" t="str">
            <v>2016 Q1</v>
          </cell>
          <cell r="ART4" t="str">
            <v>2016 Q2</v>
          </cell>
          <cell r="ARU4" t="str">
            <v>2016 Q3</v>
          </cell>
          <cell r="ARV4" t="str">
            <v>2016 Q4</v>
          </cell>
          <cell r="ARW4" t="str">
            <v>2016 直销</v>
          </cell>
          <cell r="ARX4" t="str">
            <v>2016 Q1</v>
          </cell>
          <cell r="ARY4" t="str">
            <v>2016 Q2</v>
          </cell>
          <cell r="ARZ4" t="str">
            <v>2016 Q3</v>
          </cell>
          <cell r="ASA4" t="str">
            <v>2016 Q4</v>
          </cell>
          <cell r="ASB4" t="str">
            <v>2016 传统+直销</v>
          </cell>
          <cell r="ASC4" t="str">
            <v>2016确认 Q1</v>
          </cell>
          <cell r="ASD4" t="str">
            <v>2016确认 Q2</v>
          </cell>
          <cell r="ASE4" t="str">
            <v>2016确认 Q3</v>
          </cell>
          <cell r="ASF4" t="str">
            <v>2016确认 Q4</v>
          </cell>
          <cell r="ASG4" t="str">
            <v>2016确认 传统</v>
          </cell>
          <cell r="ASH4" t="str">
            <v>2016确认 Q1</v>
          </cell>
          <cell r="ASI4" t="str">
            <v>2016确认 Q2</v>
          </cell>
          <cell r="ASJ4" t="str">
            <v>2016确认 Q3</v>
          </cell>
          <cell r="ASK4" t="str">
            <v>2016确认 Q4</v>
          </cell>
          <cell r="ASL4" t="str">
            <v>2016确认 直销</v>
          </cell>
          <cell r="ASM4" t="str">
            <v>2016确认 Q1</v>
          </cell>
          <cell r="ASN4" t="str">
            <v>2016确认 Q2</v>
          </cell>
          <cell r="ASO4" t="str">
            <v>2016确认 Q3</v>
          </cell>
          <cell r="ASP4" t="str">
            <v>2016确认 Q4</v>
          </cell>
          <cell r="ASQ4" t="str">
            <v>2016确认 传统+直销</v>
          </cell>
          <cell r="ASR4" t="str">
            <v>2016 Q1</v>
          </cell>
          <cell r="ASS4" t="str">
            <v>2016 Q2</v>
          </cell>
          <cell r="AST4" t="str">
            <v>2016 Q3</v>
          </cell>
          <cell r="ASU4" t="str">
            <v>2016 Q4</v>
          </cell>
          <cell r="ASV4" t="str">
            <v>2016 传统</v>
          </cell>
          <cell r="ASW4" t="str">
            <v>2016 Q1</v>
          </cell>
          <cell r="ASX4" t="str">
            <v>2016 Q2</v>
          </cell>
          <cell r="ASY4" t="str">
            <v>2016 Q3</v>
          </cell>
          <cell r="ASZ4" t="str">
            <v>2016 Q4</v>
          </cell>
          <cell r="ATA4" t="str">
            <v>2016 直销</v>
          </cell>
          <cell r="ATB4" t="str">
            <v>2016 Q1</v>
          </cell>
          <cell r="ATC4" t="str">
            <v>2016 Q2</v>
          </cell>
          <cell r="ATD4" t="str">
            <v>2016 Q3</v>
          </cell>
          <cell r="ATE4" t="str">
            <v>2016 Q4</v>
          </cell>
          <cell r="ATF4" t="str">
            <v>2016 传统+直销</v>
          </cell>
          <cell r="ATG4" t="str">
            <v>2016确认 Q1</v>
          </cell>
          <cell r="ATH4" t="str">
            <v>2016确认 Q2</v>
          </cell>
          <cell r="ATI4" t="str">
            <v>2016确认 Q3</v>
          </cell>
          <cell r="ATJ4" t="str">
            <v>2016确认 Q4</v>
          </cell>
          <cell r="ATK4" t="str">
            <v>2016确认 传统</v>
          </cell>
          <cell r="ATL4" t="str">
            <v>2016确认 Q1</v>
          </cell>
          <cell r="ATM4" t="str">
            <v>2016确认 Q2</v>
          </cell>
          <cell r="ATN4" t="str">
            <v>2016确认 Q3</v>
          </cell>
          <cell r="ATO4" t="str">
            <v>2016确认 Q4</v>
          </cell>
          <cell r="ATP4" t="str">
            <v>2016确认 直销</v>
          </cell>
          <cell r="ATQ4" t="str">
            <v>2016确认 Q1</v>
          </cell>
          <cell r="ATR4" t="str">
            <v>2016确认 Q2</v>
          </cell>
          <cell r="ATS4" t="str">
            <v>2016确认 Q3</v>
          </cell>
          <cell r="ATT4" t="str">
            <v>2016确认 Q4</v>
          </cell>
          <cell r="ATU4" t="str">
            <v>2016确认 传统+直销</v>
          </cell>
          <cell r="ATV4" t="str">
            <v>2016 Q1</v>
          </cell>
          <cell r="ATW4" t="str">
            <v>2016 Q2</v>
          </cell>
          <cell r="ATX4" t="str">
            <v>2016 Q3</v>
          </cell>
          <cell r="ATY4" t="str">
            <v>2016 Q4</v>
          </cell>
          <cell r="ATZ4" t="str">
            <v>2016 传统</v>
          </cell>
          <cell r="AUA4" t="str">
            <v>2016 Q1</v>
          </cell>
          <cell r="AUB4" t="str">
            <v>2016 Q2</v>
          </cell>
          <cell r="AUC4" t="str">
            <v>2016 Q3</v>
          </cell>
          <cell r="AUD4" t="str">
            <v>2016 Q4</v>
          </cell>
          <cell r="AUE4" t="str">
            <v>2016 直销</v>
          </cell>
          <cell r="AUF4" t="str">
            <v>2016 Q1</v>
          </cell>
          <cell r="AUG4" t="str">
            <v>2016 Q2</v>
          </cell>
          <cell r="AUH4" t="str">
            <v>2016 Q3</v>
          </cell>
          <cell r="AUI4" t="str">
            <v>2016 Q4</v>
          </cell>
          <cell r="AUJ4" t="str">
            <v>2016 传统+直销</v>
          </cell>
          <cell r="AUK4" t="str">
            <v>2016确认 Q1</v>
          </cell>
          <cell r="AUL4" t="str">
            <v>2016确认 Q2</v>
          </cell>
          <cell r="AUM4" t="str">
            <v>2016确认 Q3</v>
          </cell>
          <cell r="AUN4" t="str">
            <v>2016确认 Q4</v>
          </cell>
          <cell r="AUO4" t="str">
            <v>2016确认 传统</v>
          </cell>
          <cell r="AUP4" t="str">
            <v>2016确认 Q1</v>
          </cell>
          <cell r="AUQ4" t="str">
            <v>2016确认 Q2</v>
          </cell>
          <cell r="AUR4" t="str">
            <v>2016确认 Q3</v>
          </cell>
          <cell r="AUS4" t="str">
            <v>2016确认 Q4</v>
          </cell>
          <cell r="AUT4" t="str">
            <v>2016确认 直销</v>
          </cell>
          <cell r="AUU4" t="str">
            <v>2016确认 Q1</v>
          </cell>
          <cell r="AUV4" t="str">
            <v>2016确认 Q2</v>
          </cell>
          <cell r="AUW4" t="str">
            <v>2016确认 Q3</v>
          </cell>
          <cell r="AUX4" t="str">
            <v>2016确认 Q4</v>
          </cell>
          <cell r="AUY4" t="str">
            <v>2016确认 传统+直销</v>
          </cell>
          <cell r="AUZ4" t="str">
            <v>2016 Q1</v>
          </cell>
          <cell r="AVA4" t="str">
            <v>2016 Q2</v>
          </cell>
          <cell r="AVB4" t="str">
            <v>2016 Q3</v>
          </cell>
          <cell r="AVC4" t="str">
            <v>2016 Q4</v>
          </cell>
          <cell r="AVD4" t="str">
            <v>2016 传统</v>
          </cell>
          <cell r="AVE4" t="str">
            <v>2016 Q1</v>
          </cell>
          <cell r="AVF4" t="str">
            <v>2016 Q2</v>
          </cell>
          <cell r="AVG4" t="str">
            <v>2016 Q3</v>
          </cell>
          <cell r="AVH4" t="str">
            <v>2016 Q4</v>
          </cell>
          <cell r="AVI4" t="str">
            <v>2016 直销</v>
          </cell>
          <cell r="AVJ4" t="str">
            <v>2016 Q1</v>
          </cell>
          <cell r="AVK4" t="str">
            <v>2016 Q2</v>
          </cell>
          <cell r="AVL4" t="str">
            <v>2016 Q3</v>
          </cell>
          <cell r="AVM4" t="str">
            <v>2016 Q4</v>
          </cell>
          <cell r="AVN4" t="str">
            <v>2016 传统+直销</v>
          </cell>
          <cell r="AVO4" t="str">
            <v>2016确认 Q1</v>
          </cell>
          <cell r="AVP4" t="str">
            <v>2016确认 Q2</v>
          </cell>
          <cell r="AVQ4" t="str">
            <v>2016确认 Q3</v>
          </cell>
          <cell r="AVR4" t="str">
            <v>2016确认 Q4</v>
          </cell>
          <cell r="AVS4" t="str">
            <v>2016确认 传统</v>
          </cell>
          <cell r="AVT4" t="str">
            <v>2016确认 Q1</v>
          </cell>
          <cell r="AVU4" t="str">
            <v>2016确认 Q2</v>
          </cell>
          <cell r="AVV4" t="str">
            <v>2016确认 Q3</v>
          </cell>
          <cell r="AVW4" t="str">
            <v>2016确认 Q4</v>
          </cell>
          <cell r="AVX4" t="str">
            <v>2016确认 直销</v>
          </cell>
          <cell r="AVY4" t="str">
            <v>2016确认 Q1</v>
          </cell>
          <cell r="AVZ4" t="str">
            <v>2016确认 Q2</v>
          </cell>
          <cell r="AWA4" t="str">
            <v>2016确认 Q3</v>
          </cell>
          <cell r="AWB4" t="str">
            <v>2016确认 Q4</v>
          </cell>
          <cell r="AWC4" t="str">
            <v>2016确认 传统+直销</v>
          </cell>
          <cell r="AWD4" t="str">
            <v>2016 Q1</v>
          </cell>
          <cell r="AWE4" t="str">
            <v>2016 Q2</v>
          </cell>
          <cell r="AWF4" t="str">
            <v>2016 Q3</v>
          </cell>
          <cell r="AWG4" t="str">
            <v>2016 Q4</v>
          </cell>
          <cell r="AWH4" t="str">
            <v>2016 传统</v>
          </cell>
          <cell r="AWI4" t="str">
            <v>2016 Q1</v>
          </cell>
          <cell r="AWJ4" t="str">
            <v>2016 Q2</v>
          </cell>
          <cell r="AWK4" t="str">
            <v>2016 Q3</v>
          </cell>
          <cell r="AWL4" t="str">
            <v>2016 Q4</v>
          </cell>
          <cell r="AWM4" t="str">
            <v>2016 直销</v>
          </cell>
          <cell r="AWN4" t="str">
            <v>2016 Q1</v>
          </cell>
          <cell r="AWO4" t="str">
            <v>2016 Q2</v>
          </cell>
          <cell r="AWP4" t="str">
            <v>2016 Q3</v>
          </cell>
          <cell r="AWQ4" t="str">
            <v>2016 Q4</v>
          </cell>
          <cell r="AWR4" t="str">
            <v>2016 传统+直销</v>
          </cell>
          <cell r="AWS4" t="str">
            <v>2016确认 Q1</v>
          </cell>
          <cell r="AWT4" t="str">
            <v>2016确认 Q2</v>
          </cell>
          <cell r="AWU4" t="str">
            <v>2016确认 Q3</v>
          </cell>
          <cell r="AWV4" t="str">
            <v>2016确认 Q4</v>
          </cell>
          <cell r="AWW4" t="str">
            <v>2016确认 传统</v>
          </cell>
          <cell r="AWX4" t="str">
            <v>2016确认 Q1</v>
          </cell>
          <cell r="AWY4" t="str">
            <v>2016确认 Q2</v>
          </cell>
          <cell r="AWZ4" t="str">
            <v>2016确认 Q3</v>
          </cell>
          <cell r="AXA4" t="str">
            <v>2016确认 Q4</v>
          </cell>
          <cell r="AXB4" t="str">
            <v>2016确认 直销</v>
          </cell>
          <cell r="AXC4" t="str">
            <v>2016确认 Q1</v>
          </cell>
          <cell r="AXD4" t="str">
            <v>2016确认 Q2</v>
          </cell>
          <cell r="AXE4" t="str">
            <v>2016确认 Q3</v>
          </cell>
          <cell r="AXF4" t="str">
            <v>2016确认 Q4</v>
          </cell>
          <cell r="AXG4" t="str">
            <v>2016确认 传统+直销</v>
          </cell>
          <cell r="AXH4" t="str">
            <v>2016 Q1</v>
          </cell>
          <cell r="AXI4" t="str">
            <v>2016 Q2</v>
          </cell>
          <cell r="AXJ4" t="str">
            <v>2016 Q3</v>
          </cell>
          <cell r="AXK4" t="str">
            <v>2016 Q4</v>
          </cell>
          <cell r="AXL4" t="str">
            <v>2016 传统</v>
          </cell>
          <cell r="AXM4" t="str">
            <v>2016 Q1</v>
          </cell>
          <cell r="AXN4" t="str">
            <v>2016 Q2</v>
          </cell>
          <cell r="AXO4" t="str">
            <v>2016 Q3</v>
          </cell>
          <cell r="AXP4" t="str">
            <v>2016 Q4</v>
          </cell>
          <cell r="AXQ4" t="str">
            <v>2016 直销</v>
          </cell>
          <cell r="AXR4" t="str">
            <v>2016 Q1</v>
          </cell>
          <cell r="AXS4" t="str">
            <v>2016 Q2</v>
          </cell>
          <cell r="AXT4" t="str">
            <v>2016 Q3</v>
          </cell>
          <cell r="AXU4" t="str">
            <v>2016 Q4</v>
          </cell>
          <cell r="AXV4" t="str">
            <v>2016 传统+直销</v>
          </cell>
          <cell r="AXW4" t="str">
            <v>2016确认 Q1</v>
          </cell>
          <cell r="AXX4" t="str">
            <v>2016确认 Q2</v>
          </cell>
          <cell r="AXY4" t="str">
            <v>2016确认 Q3</v>
          </cell>
          <cell r="AXZ4" t="str">
            <v>2016确认 Q4</v>
          </cell>
          <cell r="AYA4" t="str">
            <v>2016确认 
传统</v>
          </cell>
          <cell r="AYB4" t="str">
            <v>2016确认 Q1</v>
          </cell>
          <cell r="AYC4" t="str">
            <v>2016确认 Q2</v>
          </cell>
          <cell r="AYD4" t="str">
            <v>2016确认 Q3</v>
          </cell>
          <cell r="AYE4" t="str">
            <v>2016确认 Q4</v>
          </cell>
          <cell r="AYF4" t="str">
            <v>2016确认 
直销</v>
          </cell>
          <cell r="AYG4" t="str">
            <v>2016确认 Q1</v>
          </cell>
          <cell r="AYH4" t="str">
            <v>2016确认 Q2</v>
          </cell>
          <cell r="AYI4" t="str">
            <v>2016确认 Q3</v>
          </cell>
          <cell r="AYJ4" t="str">
            <v>2016确认 Q4</v>
          </cell>
          <cell r="AYK4" t="str">
            <v>2016确认 
传统+直销</v>
          </cell>
          <cell r="AYL4" t="str">
            <v>2016 Q1</v>
          </cell>
          <cell r="AYM4" t="str">
            <v>2016 Q2</v>
          </cell>
          <cell r="AYN4" t="str">
            <v>2016 Q3</v>
          </cell>
          <cell r="AYO4" t="str">
            <v>2016 Q4</v>
          </cell>
          <cell r="AYP4" t="str">
            <v>2016 传统</v>
          </cell>
          <cell r="AYQ4" t="str">
            <v>2016 Q1</v>
          </cell>
          <cell r="AYR4" t="str">
            <v>2016 Q2</v>
          </cell>
          <cell r="AYS4" t="str">
            <v>2016 Q3</v>
          </cell>
          <cell r="AYT4" t="str">
            <v>2016 Q4</v>
          </cell>
          <cell r="AYU4" t="str">
            <v>2016 直销</v>
          </cell>
          <cell r="AYV4" t="str">
            <v>2016 Q1</v>
          </cell>
          <cell r="AYW4" t="str">
            <v>2016 Q2</v>
          </cell>
          <cell r="AYX4" t="str">
            <v>2016 Q3</v>
          </cell>
          <cell r="AYY4" t="str">
            <v>2016 Q4</v>
          </cell>
          <cell r="AYZ4" t="str">
            <v>2016 传统+直销</v>
          </cell>
          <cell r="AZA4" t="str">
            <v>2016确认 Q1</v>
          </cell>
          <cell r="AZB4" t="str">
            <v>2016确认 Q2</v>
          </cell>
          <cell r="AZC4" t="str">
            <v>2016确认 Q3</v>
          </cell>
          <cell r="AZD4" t="str">
            <v>2016确认 Q4</v>
          </cell>
          <cell r="AZE4" t="str">
            <v>2016确认 
传统</v>
          </cell>
          <cell r="AZF4" t="str">
            <v>2016确认 Q1</v>
          </cell>
          <cell r="AZG4" t="str">
            <v>2016确认 Q2</v>
          </cell>
          <cell r="AZH4" t="str">
            <v>2016确认 Q3</v>
          </cell>
          <cell r="AZI4" t="str">
            <v>2016确认 Q4</v>
          </cell>
          <cell r="AZJ4" t="str">
            <v>2016确认 
直销</v>
          </cell>
          <cell r="AZK4" t="str">
            <v>2016确认 Q1</v>
          </cell>
          <cell r="AZL4" t="str">
            <v>2016确认 Q2</v>
          </cell>
          <cell r="AZM4" t="str">
            <v>2016确认 Q3</v>
          </cell>
          <cell r="AZN4" t="str">
            <v>2016确认 Q4</v>
          </cell>
          <cell r="AZO4" t="str">
            <v>2016确认 
传统+直销</v>
          </cell>
          <cell r="AZP4" t="str">
            <v>2016 Q1</v>
          </cell>
          <cell r="AZQ4" t="str">
            <v>2016 Q2</v>
          </cell>
          <cell r="AZR4" t="str">
            <v>2016 Q3</v>
          </cell>
          <cell r="AZS4" t="str">
            <v>2016 Q4</v>
          </cell>
          <cell r="AZT4" t="str">
            <v>2016 传统</v>
          </cell>
          <cell r="AZU4" t="str">
            <v>2016 Q1</v>
          </cell>
          <cell r="AZV4" t="str">
            <v>2016 Q2</v>
          </cell>
          <cell r="AZW4" t="str">
            <v>2016 Q3</v>
          </cell>
          <cell r="AZX4" t="str">
            <v>2016 Q4</v>
          </cell>
          <cell r="AZY4" t="str">
            <v>2016 直销</v>
          </cell>
          <cell r="AZZ4" t="str">
            <v>2016 Q1</v>
          </cell>
          <cell r="BAA4" t="str">
            <v>2016 Q2</v>
          </cell>
          <cell r="BAB4" t="str">
            <v>2016 Q3</v>
          </cell>
          <cell r="BAC4" t="str">
            <v>2016 Q4</v>
          </cell>
          <cell r="BAD4" t="str">
            <v>2016 传统+直销</v>
          </cell>
          <cell r="BAE4" t="str">
            <v>2016确认 Q1</v>
          </cell>
          <cell r="BAF4" t="str">
            <v>2016确认 Q2</v>
          </cell>
          <cell r="BAG4" t="str">
            <v>2016确认 Q3</v>
          </cell>
          <cell r="BAH4" t="str">
            <v>2016确认 Q4</v>
          </cell>
          <cell r="BAI4" t="str">
            <v>2016确认 
传统</v>
          </cell>
          <cell r="BAJ4" t="str">
            <v>2016确认 Q1</v>
          </cell>
          <cell r="BAK4" t="str">
            <v>2016确认 Q2</v>
          </cell>
          <cell r="BAL4" t="str">
            <v>2016确认 Q3</v>
          </cell>
          <cell r="BAM4" t="str">
            <v>2016确认 Q4</v>
          </cell>
          <cell r="BAN4" t="str">
            <v>2016确认 
直销</v>
          </cell>
          <cell r="BAO4" t="str">
            <v>2016确认 Q1</v>
          </cell>
          <cell r="BAP4" t="str">
            <v>2016确认 Q2</v>
          </cell>
          <cell r="BAQ4" t="str">
            <v>2016确认 Q3</v>
          </cell>
          <cell r="BAR4" t="str">
            <v>2016确认 Q4</v>
          </cell>
          <cell r="BAS4" t="str">
            <v>2016确认 
传统+直销</v>
          </cell>
          <cell r="BAT4" t="str">
            <v>2016 Q1</v>
          </cell>
          <cell r="BAU4" t="str">
            <v>2016 Q2</v>
          </cell>
          <cell r="BAV4" t="str">
            <v>2016 Q3</v>
          </cell>
          <cell r="BAW4" t="str">
            <v>2016 Q4</v>
          </cell>
          <cell r="BAX4" t="str">
            <v>2016 传统</v>
          </cell>
          <cell r="BAY4" t="str">
            <v>2016 Q1</v>
          </cell>
          <cell r="BAZ4" t="str">
            <v>2016 Q2</v>
          </cell>
          <cell r="BBA4" t="str">
            <v>2016 Q3</v>
          </cell>
          <cell r="BBB4" t="str">
            <v>2016 Q4</v>
          </cell>
          <cell r="BBC4" t="str">
            <v>2016 直销</v>
          </cell>
          <cell r="BBD4" t="str">
            <v>2016 Q1</v>
          </cell>
          <cell r="BBE4" t="str">
            <v>2016 Q2</v>
          </cell>
          <cell r="BBF4" t="str">
            <v>2016 Q3</v>
          </cell>
          <cell r="BBG4" t="str">
            <v>2016 Q4</v>
          </cell>
          <cell r="BBH4" t="str">
            <v>2016 传统+直销</v>
          </cell>
          <cell r="BBI4" t="str">
            <v>2016确认 Q1</v>
          </cell>
          <cell r="BBJ4" t="str">
            <v>2016确认 Q2</v>
          </cell>
          <cell r="BBK4" t="str">
            <v>2016确认 Q3</v>
          </cell>
          <cell r="BBL4" t="str">
            <v>2016确认 Q4</v>
          </cell>
          <cell r="BBM4" t="str">
            <v>2016确认 
传统</v>
          </cell>
          <cell r="BBN4" t="str">
            <v>2016确认 Q1</v>
          </cell>
          <cell r="BBO4" t="str">
            <v>2016确认 Q2</v>
          </cell>
          <cell r="BBP4" t="str">
            <v>2016确认 Q3</v>
          </cell>
          <cell r="BBQ4" t="str">
            <v>2016确认 Q4</v>
          </cell>
          <cell r="BBR4" t="str">
            <v>2016确认 
直销</v>
          </cell>
          <cell r="BBS4" t="str">
            <v>2016确认 Q1</v>
          </cell>
          <cell r="BBT4" t="str">
            <v>2016确认 Q2</v>
          </cell>
          <cell r="BBU4" t="str">
            <v>2016确认 Q3</v>
          </cell>
          <cell r="BBV4" t="str">
            <v>2016确认 Q4</v>
          </cell>
          <cell r="BBW4" t="str">
            <v>2016确认 
传统+直销</v>
          </cell>
          <cell r="BBX4" t="str">
            <v>2016 Q1</v>
          </cell>
          <cell r="BBY4" t="str">
            <v>2016 Q2</v>
          </cell>
          <cell r="BBZ4" t="str">
            <v>2016 Q3</v>
          </cell>
          <cell r="BCA4" t="str">
            <v>2016 Q4</v>
          </cell>
          <cell r="BCB4" t="str">
            <v>2016 传统</v>
          </cell>
          <cell r="BCC4" t="str">
            <v>2016 Q1</v>
          </cell>
          <cell r="BCD4" t="str">
            <v>2016 Q2</v>
          </cell>
          <cell r="BCE4" t="str">
            <v>2016 Q3</v>
          </cell>
          <cell r="BCF4" t="str">
            <v>2016 Q4</v>
          </cell>
          <cell r="BCG4" t="str">
            <v>2016 直销</v>
          </cell>
          <cell r="BCH4" t="str">
            <v>2016 Q1</v>
          </cell>
          <cell r="BCI4" t="str">
            <v>2016 Q2</v>
          </cell>
          <cell r="BCJ4" t="str">
            <v>2016 Q3</v>
          </cell>
          <cell r="BCK4" t="str">
            <v>2016 Q4</v>
          </cell>
          <cell r="BCL4" t="str">
            <v>2016 传统+直销</v>
          </cell>
          <cell r="BCM4" t="str">
            <v>2016确认 Q1</v>
          </cell>
          <cell r="BCN4" t="str">
            <v>2016确认 Q2</v>
          </cell>
          <cell r="BCO4" t="str">
            <v>2016确认 Q3</v>
          </cell>
          <cell r="BCP4" t="str">
            <v>2016确认 Q4</v>
          </cell>
          <cell r="BCQ4" t="str">
            <v>2016确认 
传统</v>
          </cell>
          <cell r="BCR4" t="str">
            <v>2016确认 Q1</v>
          </cell>
          <cell r="BCS4" t="str">
            <v>2016确认 Q2</v>
          </cell>
          <cell r="BCT4" t="str">
            <v>2016确认 Q3</v>
          </cell>
          <cell r="BCU4" t="str">
            <v>2016确认 Q4</v>
          </cell>
          <cell r="BCV4" t="str">
            <v>2016确认 
直销</v>
          </cell>
          <cell r="BCW4" t="str">
            <v>2016确认 Q1</v>
          </cell>
          <cell r="BCX4" t="str">
            <v>2016确认 Q2</v>
          </cell>
          <cell r="BCY4" t="str">
            <v>2016确认 Q3</v>
          </cell>
          <cell r="BCZ4" t="str">
            <v>2016确认 Q4</v>
          </cell>
          <cell r="BDA4" t="str">
            <v>2016确认 
传统+直销</v>
          </cell>
          <cell r="BDB4" t="str">
            <v>2016 Q1</v>
          </cell>
          <cell r="BDC4" t="str">
            <v>2016 Q2</v>
          </cell>
          <cell r="BDD4" t="str">
            <v>2016 Q3</v>
          </cell>
          <cell r="BDE4" t="str">
            <v>2016 Q4</v>
          </cell>
          <cell r="BDF4" t="str">
            <v>2016 传统</v>
          </cell>
          <cell r="BDG4" t="str">
            <v>2016 Q1</v>
          </cell>
          <cell r="BDH4" t="str">
            <v>2016 Q2</v>
          </cell>
          <cell r="BDI4" t="str">
            <v>2016 Q3</v>
          </cell>
          <cell r="BDJ4" t="str">
            <v>2016 Q4</v>
          </cell>
          <cell r="BDK4" t="str">
            <v>2016 直销</v>
          </cell>
          <cell r="BDL4" t="str">
            <v>2016 Q1</v>
          </cell>
          <cell r="BDM4" t="str">
            <v>2016 Q2</v>
          </cell>
          <cell r="BDN4" t="str">
            <v>2016 Q3</v>
          </cell>
          <cell r="BDO4" t="str">
            <v>2016 Q4</v>
          </cell>
          <cell r="BDP4" t="str">
            <v>2016 传统+直销</v>
          </cell>
          <cell r="BDQ4" t="str">
            <v>2016确认 Q1</v>
          </cell>
          <cell r="BDR4" t="str">
            <v>2016确认 Q2</v>
          </cell>
          <cell r="BDS4" t="str">
            <v>2016确认 Q3</v>
          </cell>
          <cell r="BDT4" t="str">
            <v>2016确认 Q4</v>
          </cell>
          <cell r="BDU4" t="str">
            <v>2016确认 
传统</v>
          </cell>
          <cell r="BDV4" t="str">
            <v>2016确认 Q1</v>
          </cell>
          <cell r="BDW4" t="str">
            <v>2016确认 Q2</v>
          </cell>
          <cell r="BDX4" t="str">
            <v>2016确认 Q3</v>
          </cell>
          <cell r="BDY4" t="str">
            <v>2016确认 Q4</v>
          </cell>
          <cell r="BDZ4" t="str">
            <v>2016确认 
直销</v>
          </cell>
          <cell r="BEA4" t="str">
            <v>2016确认 Q1</v>
          </cell>
          <cell r="BEB4" t="str">
            <v>2016确认 Q2</v>
          </cell>
          <cell r="BEC4" t="str">
            <v>2016确认 Q3</v>
          </cell>
          <cell r="BED4" t="str">
            <v>2016确认 Q4</v>
          </cell>
          <cell r="BEE4" t="str">
            <v>2016确认 
传统+直销</v>
          </cell>
          <cell r="BEF4" t="str">
            <v>2016 Q1</v>
          </cell>
          <cell r="BEG4" t="str">
            <v>2016 Q2</v>
          </cell>
          <cell r="BEH4" t="str">
            <v>2016 Q3</v>
          </cell>
          <cell r="BEI4" t="str">
            <v>2016 Q4</v>
          </cell>
          <cell r="BEJ4" t="str">
            <v>2016 传统</v>
          </cell>
          <cell r="BEK4" t="str">
            <v>2016 Q1</v>
          </cell>
          <cell r="BEL4" t="str">
            <v>2016 Q2</v>
          </cell>
          <cell r="BEM4" t="str">
            <v>2016 Q3</v>
          </cell>
          <cell r="BEN4" t="str">
            <v>2016 Q4</v>
          </cell>
          <cell r="BEO4" t="str">
            <v>2016 直销</v>
          </cell>
          <cell r="BEP4" t="str">
            <v>2016 Q1</v>
          </cell>
          <cell r="BEQ4" t="str">
            <v>2016 Q2</v>
          </cell>
          <cell r="BER4" t="str">
            <v>2016 Q3</v>
          </cell>
          <cell r="BES4" t="str">
            <v>2016 Q4</v>
          </cell>
          <cell r="BET4" t="str">
            <v>2016 传统+直销</v>
          </cell>
          <cell r="BEU4" t="str">
            <v>2016确认 Q1</v>
          </cell>
          <cell r="BEV4" t="str">
            <v>2016确认 Q2</v>
          </cell>
          <cell r="BEW4" t="str">
            <v>2016确认 Q3</v>
          </cell>
          <cell r="BEX4" t="str">
            <v>2016确认 Q4</v>
          </cell>
          <cell r="BEY4" t="str">
            <v>2016确认 
传统</v>
          </cell>
          <cell r="BEZ4" t="str">
            <v>2016确认 Q1</v>
          </cell>
          <cell r="BFA4" t="str">
            <v>2016确认 Q2</v>
          </cell>
          <cell r="BFB4" t="str">
            <v>2016确认 Q3</v>
          </cell>
          <cell r="BFC4" t="str">
            <v>2016确认 Q4</v>
          </cell>
          <cell r="BFD4" t="str">
            <v>2016确认 
直销</v>
          </cell>
          <cell r="BFE4" t="str">
            <v>2016确认 Q1</v>
          </cell>
          <cell r="BFF4" t="str">
            <v>2016确认 Q2</v>
          </cell>
          <cell r="BFG4" t="str">
            <v>2016确认 Q3</v>
          </cell>
          <cell r="BFH4" t="str">
            <v>2016确认 Q4</v>
          </cell>
          <cell r="BFI4" t="str">
            <v>2016确认 
传统+直销</v>
          </cell>
          <cell r="BFJ4" t="str">
            <v>2016 Q1</v>
          </cell>
          <cell r="BFK4" t="str">
            <v>2016 Q2</v>
          </cell>
          <cell r="BFL4" t="str">
            <v>2016 Q3</v>
          </cell>
          <cell r="BFM4" t="str">
            <v>2016 Q4</v>
          </cell>
          <cell r="BFN4" t="str">
            <v>2016 传统</v>
          </cell>
          <cell r="BFO4" t="str">
            <v>2016 Q1</v>
          </cell>
          <cell r="BFP4" t="str">
            <v>2016 Q2</v>
          </cell>
          <cell r="BFQ4" t="str">
            <v>2016 Q3</v>
          </cell>
          <cell r="BFR4" t="str">
            <v>2016 Q4</v>
          </cell>
          <cell r="BFS4" t="str">
            <v>2016 直销</v>
          </cell>
          <cell r="BFT4" t="str">
            <v>2016 Q1</v>
          </cell>
          <cell r="BFU4" t="str">
            <v>2016 Q2</v>
          </cell>
          <cell r="BFV4" t="str">
            <v>2016 Q3</v>
          </cell>
          <cell r="BFW4" t="str">
            <v>2016 Q4</v>
          </cell>
          <cell r="BFX4" t="str">
            <v>2016 传统+直销</v>
          </cell>
          <cell r="BFZ4" t="str">
            <v>2016 确认-2016 传统</v>
          </cell>
        </row>
        <row r="6">
          <cell r="B6" t="str">
            <v>净下单:</v>
          </cell>
          <cell r="C6">
            <v>27000000</v>
          </cell>
          <cell r="D6">
            <v>48600000</v>
          </cell>
          <cell r="E6">
            <v>50400000</v>
          </cell>
          <cell r="F6">
            <v>54000000</v>
          </cell>
          <cell r="G6">
            <v>180000000</v>
          </cell>
          <cell r="H6">
            <v>1275000</v>
          </cell>
          <cell r="I6">
            <v>10200000</v>
          </cell>
          <cell r="J6">
            <v>11900000</v>
          </cell>
          <cell r="K6">
            <v>10625000</v>
          </cell>
          <cell r="L6">
            <v>34000000</v>
          </cell>
          <cell r="M6">
            <v>28275000</v>
          </cell>
          <cell r="N6">
            <v>58800000</v>
          </cell>
          <cell r="O6">
            <v>62300000</v>
          </cell>
          <cell r="P6">
            <v>64625000</v>
          </cell>
          <cell r="Q6">
            <v>214000000</v>
          </cell>
          <cell r="R6">
            <v>27000000</v>
          </cell>
          <cell r="S6">
            <v>48600000</v>
          </cell>
          <cell r="T6">
            <v>50400000</v>
          </cell>
          <cell r="U6">
            <v>54000000</v>
          </cell>
          <cell r="V6">
            <v>180000000</v>
          </cell>
          <cell r="W6">
            <v>1275000</v>
          </cell>
          <cell r="X6">
            <v>10200000</v>
          </cell>
          <cell r="Y6">
            <v>11900000</v>
          </cell>
          <cell r="Z6">
            <v>10625000</v>
          </cell>
          <cell r="AA6">
            <v>34000000</v>
          </cell>
          <cell r="AB6">
            <v>28275000</v>
          </cell>
          <cell r="AC6">
            <v>58800000</v>
          </cell>
          <cell r="AD6">
            <v>62300000</v>
          </cell>
          <cell r="AE6">
            <v>64625000</v>
          </cell>
          <cell r="AF6">
            <v>214000000</v>
          </cell>
          <cell r="AG6">
            <v>7000000</v>
          </cell>
          <cell r="AH6">
            <v>10000000</v>
          </cell>
          <cell r="AI6">
            <v>10000000</v>
          </cell>
          <cell r="AJ6">
            <v>13000000</v>
          </cell>
          <cell r="AK6">
            <v>40000000</v>
          </cell>
          <cell r="AL6">
            <v>230000</v>
          </cell>
          <cell r="AM6">
            <v>3852000</v>
          </cell>
          <cell r="AN6">
            <v>4620000</v>
          </cell>
          <cell r="AO6">
            <v>4298000</v>
          </cell>
          <cell r="AP6">
            <v>13000000</v>
          </cell>
          <cell r="AQ6">
            <v>7230000</v>
          </cell>
          <cell r="AR6">
            <v>13852000</v>
          </cell>
          <cell r="AS6">
            <v>14620000</v>
          </cell>
          <cell r="AT6">
            <v>17298000</v>
          </cell>
          <cell r="AU6">
            <v>53000000</v>
          </cell>
          <cell r="AV6">
            <v>7000000</v>
          </cell>
          <cell r="AW6">
            <v>10000000</v>
          </cell>
          <cell r="AX6">
            <v>10000000</v>
          </cell>
          <cell r="AY6">
            <v>13000000</v>
          </cell>
          <cell r="AZ6">
            <v>40000000</v>
          </cell>
          <cell r="BA6">
            <v>230000</v>
          </cell>
          <cell r="BB6">
            <v>3852000</v>
          </cell>
          <cell r="BC6">
            <v>4620000</v>
          </cell>
          <cell r="BD6">
            <v>4298000</v>
          </cell>
          <cell r="BE6">
            <v>13000000</v>
          </cell>
          <cell r="BF6">
            <v>7230000</v>
          </cell>
          <cell r="BG6">
            <v>13852000</v>
          </cell>
          <cell r="BH6">
            <v>14620000</v>
          </cell>
          <cell r="BI6">
            <v>17298000</v>
          </cell>
          <cell r="BJ6">
            <v>53000000</v>
          </cell>
          <cell r="BK6">
            <v>7000000</v>
          </cell>
          <cell r="BL6">
            <v>10000000</v>
          </cell>
          <cell r="BM6">
            <v>11000000</v>
          </cell>
          <cell r="BN6">
            <v>12000000</v>
          </cell>
          <cell r="BO6">
            <v>40000000</v>
          </cell>
          <cell r="BP6">
            <v>750000</v>
          </cell>
          <cell r="BQ6">
            <v>3750000</v>
          </cell>
          <cell r="BR6">
            <v>5000000</v>
          </cell>
          <cell r="BS6">
            <v>5500000</v>
          </cell>
          <cell r="BT6">
            <v>15000000</v>
          </cell>
          <cell r="BU6">
            <v>7750000</v>
          </cell>
          <cell r="BV6">
            <v>13750000</v>
          </cell>
          <cell r="BW6">
            <v>16000000</v>
          </cell>
          <cell r="BX6">
            <v>17500000</v>
          </cell>
          <cell r="BY6">
            <v>55000000</v>
          </cell>
          <cell r="BZ6">
            <v>7000000</v>
          </cell>
          <cell r="CA6">
            <v>10000000</v>
          </cell>
          <cell r="CB6">
            <v>11000000</v>
          </cell>
          <cell r="CC6">
            <v>12000000</v>
          </cell>
          <cell r="CD6">
            <v>40000000</v>
          </cell>
          <cell r="CE6">
            <v>750000</v>
          </cell>
          <cell r="CF6">
            <v>3750000</v>
          </cell>
          <cell r="CG6">
            <v>5000000</v>
          </cell>
          <cell r="CH6">
            <v>5500000</v>
          </cell>
          <cell r="CI6">
            <v>15000000</v>
          </cell>
          <cell r="CJ6">
            <v>7750000</v>
          </cell>
          <cell r="CK6">
            <v>13750000</v>
          </cell>
          <cell r="CL6">
            <v>16000000</v>
          </cell>
          <cell r="CM6">
            <v>17500000</v>
          </cell>
          <cell r="CN6">
            <v>55000000</v>
          </cell>
          <cell r="CO6">
            <v>2080000</v>
          </cell>
          <cell r="CP6">
            <v>3840000</v>
          </cell>
          <cell r="CQ6">
            <v>4800000</v>
          </cell>
          <cell r="CR6">
            <v>5280000</v>
          </cell>
          <cell r="CS6">
            <v>16000000</v>
          </cell>
          <cell r="CT6">
            <v>225000</v>
          </cell>
          <cell r="CU6">
            <v>750000</v>
          </cell>
          <cell r="CV6">
            <v>1125000</v>
          </cell>
          <cell r="CW6">
            <v>900000</v>
          </cell>
          <cell r="CX6">
            <v>3000000</v>
          </cell>
          <cell r="CY6">
            <v>2305000</v>
          </cell>
          <cell r="CZ6">
            <v>4590000</v>
          </cell>
          <cell r="DA6">
            <v>5925000</v>
          </cell>
          <cell r="DB6">
            <v>6180000</v>
          </cell>
          <cell r="DC6">
            <v>19000000</v>
          </cell>
          <cell r="DD6">
            <v>2080000</v>
          </cell>
          <cell r="DE6">
            <v>3840000</v>
          </cell>
          <cell r="DF6">
            <v>4800000</v>
          </cell>
          <cell r="DG6">
            <v>5280000</v>
          </cell>
          <cell r="DH6">
            <v>16000000</v>
          </cell>
          <cell r="DI6">
            <v>225000</v>
          </cell>
          <cell r="DJ6">
            <v>750000</v>
          </cell>
          <cell r="DK6">
            <v>1125000</v>
          </cell>
          <cell r="DL6">
            <v>900000</v>
          </cell>
          <cell r="DM6">
            <v>3000000</v>
          </cell>
          <cell r="DN6">
            <v>2305000</v>
          </cell>
          <cell r="DO6">
            <v>4590000</v>
          </cell>
          <cell r="DP6">
            <v>5925000</v>
          </cell>
          <cell r="DQ6">
            <v>6180000</v>
          </cell>
          <cell r="DR6">
            <v>19000000</v>
          </cell>
          <cell r="DS6">
            <v>2500000</v>
          </cell>
          <cell r="DT6">
            <v>3100000</v>
          </cell>
          <cell r="DU6">
            <v>3200000</v>
          </cell>
          <cell r="DV6">
            <v>3200000</v>
          </cell>
          <cell r="DW6">
            <v>12000000</v>
          </cell>
          <cell r="DX6">
            <v>48000</v>
          </cell>
          <cell r="DY6">
            <v>1600000</v>
          </cell>
          <cell r="DZ6">
            <v>1900000</v>
          </cell>
          <cell r="EA6">
            <v>1452000</v>
          </cell>
          <cell r="EB6">
            <v>5000000</v>
          </cell>
          <cell r="EC6">
            <v>2548000</v>
          </cell>
          <cell r="ED6">
            <v>4700000</v>
          </cell>
          <cell r="EE6">
            <v>5100000</v>
          </cell>
          <cell r="EF6">
            <v>4652000</v>
          </cell>
          <cell r="EG6">
            <v>17000000</v>
          </cell>
          <cell r="EH6">
            <v>2500000</v>
          </cell>
          <cell r="EI6">
            <v>3100000</v>
          </cell>
          <cell r="EJ6">
            <v>3200000</v>
          </cell>
          <cell r="EK6">
            <v>3200000</v>
          </cell>
          <cell r="EL6">
            <v>12000000</v>
          </cell>
          <cell r="EM6">
            <v>48000</v>
          </cell>
          <cell r="EN6">
            <v>1600000</v>
          </cell>
          <cell r="EO6">
            <v>1900000</v>
          </cell>
          <cell r="EP6">
            <v>1452000</v>
          </cell>
          <cell r="EQ6">
            <v>5000000</v>
          </cell>
          <cell r="ER6">
            <v>2548000</v>
          </cell>
          <cell r="ES6">
            <v>4700000</v>
          </cell>
          <cell r="ET6">
            <v>5100000</v>
          </cell>
          <cell r="EU6">
            <v>4652000</v>
          </cell>
          <cell r="EV6">
            <v>17000000</v>
          </cell>
          <cell r="EW6">
            <v>1500000</v>
          </cell>
          <cell r="EX6">
            <v>4000000</v>
          </cell>
          <cell r="EY6">
            <v>3500000</v>
          </cell>
          <cell r="EZ6">
            <v>2000000</v>
          </cell>
          <cell r="FA6">
            <v>11000000</v>
          </cell>
          <cell r="FB6">
            <v>190000</v>
          </cell>
          <cell r="FC6">
            <v>800000</v>
          </cell>
          <cell r="FD6">
            <v>1200000</v>
          </cell>
          <cell r="FE6">
            <v>810000</v>
          </cell>
          <cell r="FF6">
            <v>3000000</v>
          </cell>
          <cell r="FG6">
            <v>1690000</v>
          </cell>
          <cell r="FH6">
            <v>4800000</v>
          </cell>
          <cell r="FI6">
            <v>4700000</v>
          </cell>
          <cell r="FJ6">
            <v>2810000</v>
          </cell>
          <cell r="FK6">
            <v>14000000</v>
          </cell>
          <cell r="FL6">
            <v>1500000</v>
          </cell>
          <cell r="FM6">
            <v>4000000</v>
          </cell>
          <cell r="FN6">
            <v>3500000</v>
          </cell>
          <cell r="FO6">
            <v>2000000</v>
          </cell>
          <cell r="FP6">
            <v>11000000</v>
          </cell>
          <cell r="FQ6">
            <v>190000</v>
          </cell>
          <cell r="FR6">
            <v>800000</v>
          </cell>
          <cell r="FS6">
            <v>1200000</v>
          </cell>
          <cell r="FT6">
            <v>810000</v>
          </cell>
          <cell r="FU6">
            <v>3000000</v>
          </cell>
          <cell r="FV6">
            <v>1690000</v>
          </cell>
          <cell r="FW6">
            <v>4800000</v>
          </cell>
          <cell r="FX6">
            <v>4700000</v>
          </cell>
          <cell r="FY6">
            <v>2810000</v>
          </cell>
          <cell r="FZ6">
            <v>14000000</v>
          </cell>
          <cell r="GA6">
            <v>220000</v>
          </cell>
          <cell r="GB6">
            <v>580000</v>
          </cell>
          <cell r="GC6">
            <v>600000</v>
          </cell>
          <cell r="GD6">
            <v>600000</v>
          </cell>
          <cell r="GE6">
            <v>2000000</v>
          </cell>
          <cell r="GF6">
            <v>240000</v>
          </cell>
          <cell r="GG6">
            <v>620000</v>
          </cell>
          <cell r="GH6">
            <v>1320000</v>
          </cell>
          <cell r="GI6">
            <v>820000</v>
          </cell>
          <cell r="GJ6">
            <v>3000000</v>
          </cell>
          <cell r="GK6">
            <v>460000</v>
          </cell>
          <cell r="GL6">
            <v>1200000</v>
          </cell>
          <cell r="GM6">
            <v>1920000</v>
          </cell>
          <cell r="GN6">
            <v>1420000</v>
          </cell>
          <cell r="GO6">
            <v>5000000</v>
          </cell>
          <cell r="GP6">
            <v>220000</v>
          </cell>
          <cell r="GQ6">
            <v>580000</v>
          </cell>
          <cell r="GR6">
            <v>600000</v>
          </cell>
          <cell r="GS6">
            <v>600000</v>
          </cell>
          <cell r="GT6">
            <v>2000000</v>
          </cell>
          <cell r="GU6">
            <v>240000</v>
          </cell>
          <cell r="GV6">
            <v>620000</v>
          </cell>
          <cell r="GW6">
            <v>1320000</v>
          </cell>
          <cell r="GX6">
            <v>820000</v>
          </cell>
          <cell r="GY6">
            <v>3000000</v>
          </cell>
          <cell r="GZ6">
            <v>460000</v>
          </cell>
          <cell r="HA6">
            <v>1200000</v>
          </cell>
          <cell r="HB6">
            <v>1920000</v>
          </cell>
          <cell r="HC6">
            <v>1420000</v>
          </cell>
          <cell r="HD6">
            <v>5000000</v>
          </cell>
          <cell r="HE6">
            <v>2860000</v>
          </cell>
          <cell r="HF6">
            <v>5280000</v>
          </cell>
          <cell r="HG6">
            <v>6600000</v>
          </cell>
          <cell r="HH6">
            <v>7260000</v>
          </cell>
          <cell r="HI6">
            <v>22000000</v>
          </cell>
          <cell r="HJ6">
            <v>1610000</v>
          </cell>
          <cell r="HK6">
            <v>2200000</v>
          </cell>
          <cell r="HL6">
            <v>3200000</v>
          </cell>
          <cell r="HM6">
            <v>1990000</v>
          </cell>
          <cell r="HN6">
            <v>9000000</v>
          </cell>
          <cell r="HO6">
            <v>4470000</v>
          </cell>
          <cell r="HP6">
            <v>7480000</v>
          </cell>
          <cell r="HQ6">
            <v>9800000</v>
          </cell>
          <cell r="HR6">
            <v>9250000</v>
          </cell>
          <cell r="HS6">
            <v>31000000</v>
          </cell>
          <cell r="HT6">
            <v>2860000</v>
          </cell>
          <cell r="HU6">
            <v>5280000</v>
          </cell>
          <cell r="HV6">
            <v>6600000</v>
          </cell>
          <cell r="HW6">
            <v>7260000</v>
          </cell>
          <cell r="HX6">
            <v>22000000</v>
          </cell>
          <cell r="HY6">
            <v>1610000</v>
          </cell>
          <cell r="HZ6">
            <v>2200000</v>
          </cell>
          <cell r="IA6">
            <v>3200000</v>
          </cell>
          <cell r="IB6">
            <v>1990000</v>
          </cell>
          <cell r="IC6">
            <v>9000000</v>
          </cell>
          <cell r="ID6">
            <v>4470000</v>
          </cell>
          <cell r="IE6">
            <v>7480000</v>
          </cell>
          <cell r="IF6">
            <v>9800000</v>
          </cell>
          <cell r="IG6">
            <v>9250000</v>
          </cell>
          <cell r="IH6">
            <v>31000000</v>
          </cell>
          <cell r="II6">
            <v>1950000</v>
          </cell>
          <cell r="IJ6">
            <v>3600000</v>
          </cell>
          <cell r="IK6">
            <v>4500000</v>
          </cell>
          <cell r="IL6">
            <v>4950000</v>
          </cell>
          <cell r="IM6">
            <v>15000000</v>
          </cell>
          <cell r="IN6">
            <v>740000</v>
          </cell>
          <cell r="IO6">
            <v>1250000</v>
          </cell>
          <cell r="IP6">
            <v>1750000</v>
          </cell>
          <cell r="IQ6">
            <v>1260000</v>
          </cell>
          <cell r="IR6">
            <v>5000000</v>
          </cell>
          <cell r="IS6">
            <v>2690000</v>
          </cell>
          <cell r="IT6">
            <v>4850000</v>
          </cell>
          <cell r="IU6">
            <v>6250000</v>
          </cell>
          <cell r="IV6">
            <v>6210000</v>
          </cell>
          <cell r="IW6">
            <v>20000000</v>
          </cell>
          <cell r="IX6">
            <v>1950000</v>
          </cell>
          <cell r="IY6">
            <v>3600000</v>
          </cell>
          <cell r="IZ6">
            <v>4500000</v>
          </cell>
          <cell r="JA6">
            <v>4950000</v>
          </cell>
          <cell r="JB6">
            <v>15000000</v>
          </cell>
          <cell r="JC6">
            <v>740000</v>
          </cell>
          <cell r="JD6">
            <v>1250000</v>
          </cell>
          <cell r="JE6">
            <v>1750000</v>
          </cell>
          <cell r="JF6">
            <v>1260000</v>
          </cell>
          <cell r="JG6">
            <v>5000000</v>
          </cell>
          <cell r="JH6">
            <v>2690000</v>
          </cell>
          <cell r="JI6">
            <v>4850000</v>
          </cell>
          <cell r="JJ6">
            <v>6250000</v>
          </cell>
          <cell r="JK6">
            <v>6210000</v>
          </cell>
          <cell r="JL6">
            <v>20000000</v>
          </cell>
          <cell r="JM6">
            <v>4000000</v>
          </cell>
          <cell r="JN6">
            <v>8000000</v>
          </cell>
          <cell r="JO6">
            <v>7000000</v>
          </cell>
          <cell r="JP6">
            <v>4000000</v>
          </cell>
          <cell r="JQ6">
            <v>23000000</v>
          </cell>
          <cell r="JR6">
            <v>1300000</v>
          </cell>
          <cell r="JS6">
            <v>1500000</v>
          </cell>
          <cell r="JT6">
            <v>1000000</v>
          </cell>
          <cell r="JU6">
            <v>1200000</v>
          </cell>
          <cell r="JV6">
            <v>5000000</v>
          </cell>
          <cell r="JW6">
            <v>5300000</v>
          </cell>
          <cell r="JX6">
            <v>9500000</v>
          </cell>
          <cell r="JY6">
            <v>8000000</v>
          </cell>
          <cell r="JZ6">
            <v>5200000</v>
          </cell>
          <cell r="KA6">
            <v>28000000</v>
          </cell>
          <cell r="KB6">
            <v>4000000</v>
          </cell>
          <cell r="KC6">
            <v>8000000</v>
          </cell>
          <cell r="KD6">
            <v>7000000</v>
          </cell>
          <cell r="KE6">
            <v>4000000</v>
          </cell>
          <cell r="KF6">
            <v>23000000</v>
          </cell>
          <cell r="KG6">
            <v>1300000</v>
          </cell>
          <cell r="KH6">
            <v>1500000</v>
          </cell>
          <cell r="KI6">
            <v>1000000</v>
          </cell>
          <cell r="KJ6">
            <v>1200000</v>
          </cell>
          <cell r="KK6">
            <v>5000000</v>
          </cell>
          <cell r="KL6">
            <v>5300000</v>
          </cell>
          <cell r="KM6">
            <v>9500000</v>
          </cell>
          <cell r="KN6">
            <v>8000000</v>
          </cell>
          <cell r="KO6">
            <v>5200000</v>
          </cell>
          <cell r="KP6">
            <v>28000000</v>
          </cell>
          <cell r="KQ6">
            <v>550000</v>
          </cell>
          <cell r="KR6">
            <v>1250000</v>
          </cell>
          <cell r="KS6">
            <v>1550000</v>
          </cell>
          <cell r="KT6">
            <v>1650000</v>
          </cell>
          <cell r="KU6">
            <v>5000000</v>
          </cell>
          <cell r="KV6">
            <v>0</v>
          </cell>
          <cell r="KW6">
            <v>0</v>
          </cell>
          <cell r="KX6">
            <v>0</v>
          </cell>
          <cell r="KY6">
            <v>0</v>
          </cell>
          <cell r="KZ6">
            <v>0</v>
          </cell>
          <cell r="LA6">
            <v>550000</v>
          </cell>
          <cell r="LB6">
            <v>1250000</v>
          </cell>
          <cell r="LC6">
            <v>1550000</v>
          </cell>
          <cell r="LD6">
            <v>1650000</v>
          </cell>
          <cell r="LE6">
            <v>5000000</v>
          </cell>
          <cell r="LF6">
            <v>550000</v>
          </cell>
          <cell r="LG6">
            <v>1250000</v>
          </cell>
          <cell r="LH6">
            <v>1550000</v>
          </cell>
          <cell r="LI6">
            <v>1650000</v>
          </cell>
          <cell r="LJ6">
            <v>5000000</v>
          </cell>
          <cell r="LK6">
            <v>0</v>
          </cell>
          <cell r="LL6">
            <v>0</v>
          </cell>
          <cell r="LM6">
            <v>0</v>
          </cell>
          <cell r="LN6">
            <v>0</v>
          </cell>
          <cell r="LO6">
            <v>0</v>
          </cell>
          <cell r="LP6">
            <v>550000</v>
          </cell>
          <cell r="LQ6">
            <v>1250000</v>
          </cell>
          <cell r="LR6">
            <v>1550000</v>
          </cell>
          <cell r="LS6">
            <v>1650000</v>
          </cell>
          <cell r="LT6">
            <v>5000000</v>
          </cell>
          <cell r="LU6">
            <v>1400000</v>
          </cell>
          <cell r="LV6">
            <v>2200000</v>
          </cell>
          <cell r="LW6">
            <v>3000000</v>
          </cell>
          <cell r="LX6">
            <v>3400000</v>
          </cell>
          <cell r="LY6">
            <v>10000000</v>
          </cell>
          <cell r="LZ6">
            <v>0</v>
          </cell>
          <cell r="MA6">
            <v>0</v>
          </cell>
          <cell r="MB6">
            <v>0</v>
          </cell>
          <cell r="MC6">
            <v>0</v>
          </cell>
          <cell r="MD6">
            <v>0</v>
          </cell>
          <cell r="ME6">
            <v>1400000</v>
          </cell>
          <cell r="MF6">
            <v>2200000</v>
          </cell>
          <cell r="MG6">
            <v>3000000</v>
          </cell>
          <cell r="MH6">
            <v>3400000</v>
          </cell>
          <cell r="MI6">
            <v>10000000</v>
          </cell>
          <cell r="MJ6">
            <v>1400000</v>
          </cell>
          <cell r="MK6">
            <v>2200000</v>
          </cell>
          <cell r="ML6">
            <v>3000000</v>
          </cell>
          <cell r="MM6">
            <v>3400000</v>
          </cell>
          <cell r="MN6">
            <v>10000000</v>
          </cell>
          <cell r="MO6">
            <v>0</v>
          </cell>
          <cell r="MP6">
            <v>0</v>
          </cell>
          <cell r="MQ6">
            <v>0</v>
          </cell>
          <cell r="MR6">
            <v>0</v>
          </cell>
          <cell r="MS6">
            <v>0</v>
          </cell>
          <cell r="MT6">
            <v>1400000</v>
          </cell>
          <cell r="MU6">
            <v>2200000</v>
          </cell>
          <cell r="MV6">
            <v>3000000</v>
          </cell>
          <cell r="MW6">
            <v>3400000</v>
          </cell>
          <cell r="MX6">
            <v>10000000</v>
          </cell>
          <cell r="MY6">
            <v>4000000</v>
          </cell>
          <cell r="MZ6">
            <v>12500000</v>
          </cell>
          <cell r="NA6">
            <v>8500000</v>
          </cell>
          <cell r="NB6">
            <v>10000000</v>
          </cell>
          <cell r="NC6">
            <v>35000000</v>
          </cell>
          <cell r="ND6">
            <v>403000</v>
          </cell>
          <cell r="NE6">
            <v>2600000</v>
          </cell>
          <cell r="NF6">
            <v>3900000</v>
          </cell>
          <cell r="NG6">
            <v>6097000</v>
          </cell>
          <cell r="NH6">
            <v>13000000</v>
          </cell>
          <cell r="NI6">
            <v>4403000</v>
          </cell>
          <cell r="NJ6">
            <v>15100000</v>
          </cell>
          <cell r="NK6">
            <v>12400000</v>
          </cell>
          <cell r="NL6">
            <v>16097000</v>
          </cell>
          <cell r="NM6">
            <v>48000000</v>
          </cell>
          <cell r="NN6">
            <v>4000000</v>
          </cell>
          <cell r="NO6">
            <v>12500000</v>
          </cell>
          <cell r="NP6">
            <v>8500000</v>
          </cell>
          <cell r="NQ6">
            <v>10000000</v>
          </cell>
          <cell r="NR6">
            <v>35000000</v>
          </cell>
          <cell r="NS6">
            <v>403000</v>
          </cell>
          <cell r="NT6">
            <v>2600000</v>
          </cell>
          <cell r="NU6">
            <v>3900000</v>
          </cell>
          <cell r="NV6">
            <v>6097000</v>
          </cell>
          <cell r="NW6">
            <v>13000000</v>
          </cell>
          <cell r="NX6">
            <v>4403000</v>
          </cell>
          <cell r="NY6">
            <v>15100000</v>
          </cell>
          <cell r="NZ6">
            <v>12400000</v>
          </cell>
          <cell r="OA6">
            <v>16097000</v>
          </cell>
          <cell r="OB6">
            <v>48000000</v>
          </cell>
          <cell r="OC6">
            <v>2600000</v>
          </cell>
          <cell r="OD6">
            <v>5400000</v>
          </cell>
          <cell r="OE6">
            <v>6600000</v>
          </cell>
          <cell r="OF6">
            <v>7400000</v>
          </cell>
          <cell r="OG6">
            <v>22000000</v>
          </cell>
          <cell r="OH6">
            <v>500000</v>
          </cell>
          <cell r="OI6">
            <v>1500000</v>
          </cell>
          <cell r="OJ6">
            <v>3000000</v>
          </cell>
          <cell r="OK6">
            <v>4000000</v>
          </cell>
          <cell r="OL6">
            <v>9000000</v>
          </cell>
          <cell r="OM6">
            <v>3100000</v>
          </cell>
          <cell r="ON6">
            <v>6900000</v>
          </cell>
          <cell r="OO6">
            <v>9600000</v>
          </cell>
          <cell r="OP6">
            <v>11400000</v>
          </cell>
          <cell r="OQ6">
            <v>31000000</v>
          </cell>
          <cell r="OR6">
            <v>2600000</v>
          </cell>
          <cell r="OS6">
            <v>5400000</v>
          </cell>
          <cell r="OT6">
            <v>6600000</v>
          </cell>
          <cell r="OU6">
            <v>7400000</v>
          </cell>
          <cell r="OV6">
            <v>22000000</v>
          </cell>
          <cell r="OW6">
            <v>500000</v>
          </cell>
          <cell r="OX6">
            <v>1500000</v>
          </cell>
          <cell r="OY6">
            <v>3000000</v>
          </cell>
          <cell r="OZ6">
            <v>4000000</v>
          </cell>
          <cell r="PA6">
            <v>9000000</v>
          </cell>
          <cell r="PB6">
            <v>3100000</v>
          </cell>
          <cell r="PC6">
            <v>6900000</v>
          </cell>
          <cell r="PD6">
            <v>9600000</v>
          </cell>
          <cell r="PE6">
            <v>11400000</v>
          </cell>
          <cell r="PF6">
            <v>31000000</v>
          </cell>
          <cell r="PG6">
            <v>1800000</v>
          </cell>
          <cell r="PH6">
            <v>3200000</v>
          </cell>
          <cell r="PI6">
            <v>4200000</v>
          </cell>
          <cell r="PJ6">
            <v>3800000</v>
          </cell>
          <cell r="PK6">
            <v>13000000</v>
          </cell>
          <cell r="PL6">
            <v>150443</v>
          </cell>
          <cell r="PM6">
            <v>800000</v>
          </cell>
          <cell r="PN6">
            <v>1400325</v>
          </cell>
          <cell r="PO6">
            <v>1649232</v>
          </cell>
          <cell r="PP6">
            <v>4000000</v>
          </cell>
          <cell r="PQ6">
            <v>1950443</v>
          </cell>
          <cell r="PR6">
            <v>4000000</v>
          </cell>
          <cell r="PS6">
            <v>5600325</v>
          </cell>
          <cell r="PT6">
            <v>5449232</v>
          </cell>
          <cell r="PU6">
            <v>17000000</v>
          </cell>
          <cell r="PV6">
            <v>1800000</v>
          </cell>
          <cell r="PW6">
            <v>3200000</v>
          </cell>
          <cell r="PX6">
            <v>4200000</v>
          </cell>
          <cell r="PY6">
            <v>3800000</v>
          </cell>
          <cell r="PZ6">
            <v>13000000</v>
          </cell>
          <cell r="QA6">
            <v>150443</v>
          </cell>
          <cell r="QB6">
            <v>800000</v>
          </cell>
          <cell r="QC6">
            <v>1400325</v>
          </cell>
          <cell r="QD6">
            <v>1649232</v>
          </cell>
          <cell r="QE6">
            <v>4000000</v>
          </cell>
          <cell r="QF6">
            <v>1950443</v>
          </cell>
          <cell r="QG6">
            <v>4000000</v>
          </cell>
          <cell r="QH6">
            <v>5600325</v>
          </cell>
          <cell r="QI6">
            <v>5449232</v>
          </cell>
          <cell r="QJ6">
            <v>17000000</v>
          </cell>
          <cell r="QK6">
            <v>1200000</v>
          </cell>
          <cell r="QL6">
            <v>3600000</v>
          </cell>
          <cell r="QM6">
            <v>4000000</v>
          </cell>
          <cell r="QN6">
            <v>3200000</v>
          </cell>
          <cell r="QO6">
            <v>12000000</v>
          </cell>
          <cell r="QP6">
            <v>230000</v>
          </cell>
          <cell r="QQ6">
            <v>1500000</v>
          </cell>
          <cell r="QR6">
            <v>3500000</v>
          </cell>
          <cell r="QS6">
            <v>3770000</v>
          </cell>
          <cell r="QT6">
            <v>9000000</v>
          </cell>
          <cell r="QU6">
            <v>1430000</v>
          </cell>
          <cell r="QV6">
            <v>5100000</v>
          </cell>
          <cell r="QW6">
            <v>7500000</v>
          </cell>
          <cell r="QX6">
            <v>6970000</v>
          </cell>
          <cell r="QY6">
            <v>21000000</v>
          </cell>
          <cell r="QZ6">
            <v>1200000</v>
          </cell>
          <cell r="RA6">
            <v>3600000</v>
          </cell>
          <cell r="RB6">
            <v>4000000</v>
          </cell>
          <cell r="RC6">
            <v>3200000</v>
          </cell>
          <cell r="RD6">
            <v>12000000</v>
          </cell>
          <cell r="RE6">
            <v>230000</v>
          </cell>
          <cell r="RF6">
            <v>1500000</v>
          </cell>
          <cell r="RG6">
            <v>3500000</v>
          </cell>
          <cell r="RH6">
            <v>3770000</v>
          </cell>
          <cell r="RI6">
            <v>9000000</v>
          </cell>
          <cell r="RJ6">
            <v>1430000</v>
          </cell>
          <cell r="RK6">
            <v>5100000</v>
          </cell>
          <cell r="RL6">
            <v>7500000</v>
          </cell>
          <cell r="RM6">
            <v>6970000</v>
          </cell>
          <cell r="RN6">
            <v>21000000</v>
          </cell>
          <cell r="RO6">
            <v>4000000</v>
          </cell>
          <cell r="RP6">
            <v>6000000</v>
          </cell>
          <cell r="RQ6">
            <v>5000000</v>
          </cell>
          <cell r="RR6">
            <v>7000000</v>
          </cell>
          <cell r="RS6">
            <v>22000000</v>
          </cell>
          <cell r="RT6">
            <v>119636</v>
          </cell>
          <cell r="RU6">
            <v>2250000</v>
          </cell>
          <cell r="RV6">
            <v>3900000</v>
          </cell>
          <cell r="RW6">
            <v>4730364</v>
          </cell>
          <cell r="RX6">
            <v>11000000</v>
          </cell>
          <cell r="RY6">
            <v>4119636</v>
          </cell>
          <cell r="RZ6">
            <v>8250000</v>
          </cell>
          <cell r="SA6">
            <v>8900000</v>
          </cell>
          <cell r="SB6">
            <v>11730364</v>
          </cell>
          <cell r="SC6">
            <v>33000000</v>
          </cell>
          <cell r="SD6">
            <v>4000000</v>
          </cell>
          <cell r="SE6">
            <v>6000000</v>
          </cell>
          <cell r="SF6">
            <v>5000000</v>
          </cell>
          <cell r="SG6">
            <v>7000000</v>
          </cell>
          <cell r="SH6">
            <v>22000000</v>
          </cell>
          <cell r="SI6">
            <v>119636</v>
          </cell>
          <cell r="SJ6">
            <v>2250000</v>
          </cell>
          <cell r="SK6">
            <v>3900000</v>
          </cell>
          <cell r="SL6">
            <v>4730364</v>
          </cell>
          <cell r="SM6">
            <v>11000000</v>
          </cell>
          <cell r="SN6">
            <v>4119636</v>
          </cell>
          <cell r="SO6">
            <v>8250000</v>
          </cell>
          <cell r="SP6">
            <v>8900000</v>
          </cell>
          <cell r="SQ6">
            <v>11730364</v>
          </cell>
          <cell r="SR6">
            <v>33000000</v>
          </cell>
          <cell r="SS6">
            <v>2500000</v>
          </cell>
          <cell r="ST6">
            <v>3500000</v>
          </cell>
          <cell r="SU6">
            <v>4500000</v>
          </cell>
          <cell r="SV6">
            <v>5500000</v>
          </cell>
          <cell r="SW6">
            <v>16000000</v>
          </cell>
          <cell r="SX6">
            <v>320000</v>
          </cell>
          <cell r="SY6">
            <v>1500000</v>
          </cell>
          <cell r="SZ6">
            <v>3000000</v>
          </cell>
          <cell r="TA6">
            <v>2180000</v>
          </cell>
          <cell r="TB6">
            <v>7000000</v>
          </cell>
          <cell r="TC6">
            <v>2820000</v>
          </cell>
          <cell r="TD6">
            <v>5000000</v>
          </cell>
          <cell r="TE6">
            <v>7500000</v>
          </cell>
          <cell r="TF6">
            <v>7680000</v>
          </cell>
          <cell r="TG6">
            <v>23000000</v>
          </cell>
          <cell r="TH6">
            <v>2500000</v>
          </cell>
          <cell r="TI6">
            <v>3500000</v>
          </cell>
          <cell r="TJ6">
            <v>4500000</v>
          </cell>
          <cell r="TK6">
            <v>5500000</v>
          </cell>
          <cell r="TL6">
            <v>16000000</v>
          </cell>
          <cell r="TM6">
            <v>320000</v>
          </cell>
          <cell r="TN6">
            <v>1500000</v>
          </cell>
          <cell r="TO6">
            <v>3000000</v>
          </cell>
          <cell r="TP6">
            <v>2180000</v>
          </cell>
          <cell r="TQ6">
            <v>7000000</v>
          </cell>
          <cell r="TR6">
            <v>2820000</v>
          </cell>
          <cell r="TS6">
            <v>5000000</v>
          </cell>
          <cell r="TT6">
            <v>7500000</v>
          </cell>
          <cell r="TU6">
            <v>7680000</v>
          </cell>
          <cell r="TV6">
            <v>23000000</v>
          </cell>
          <cell r="TW6">
            <v>650000</v>
          </cell>
          <cell r="TX6">
            <v>1200000</v>
          </cell>
          <cell r="TY6">
            <v>1500000</v>
          </cell>
          <cell r="TZ6">
            <v>1650000</v>
          </cell>
          <cell r="UA6">
            <v>5000000</v>
          </cell>
          <cell r="UB6">
            <v>0</v>
          </cell>
          <cell r="UC6">
            <v>0</v>
          </cell>
          <cell r="UD6">
            <v>0</v>
          </cell>
          <cell r="UE6">
            <v>0</v>
          </cell>
          <cell r="UF6">
            <v>0</v>
          </cell>
          <cell r="UG6">
            <v>650000</v>
          </cell>
          <cell r="UH6">
            <v>1200000</v>
          </cell>
          <cell r="UI6">
            <v>1500000</v>
          </cell>
          <cell r="UJ6">
            <v>1650000</v>
          </cell>
          <cell r="UK6">
            <v>5000000</v>
          </cell>
          <cell r="UL6">
            <v>650000</v>
          </cell>
          <cell r="UM6">
            <v>1200000</v>
          </cell>
          <cell r="UN6">
            <v>1500000</v>
          </cell>
          <cell r="UO6">
            <v>1650000</v>
          </cell>
          <cell r="UP6">
            <v>5000000</v>
          </cell>
          <cell r="UQ6">
            <v>0</v>
          </cell>
          <cell r="UR6">
            <v>0</v>
          </cell>
          <cell r="US6">
            <v>0</v>
          </cell>
          <cell r="UT6">
            <v>0</v>
          </cell>
          <cell r="UU6">
            <v>0</v>
          </cell>
          <cell r="UV6">
            <v>650000</v>
          </cell>
          <cell r="UW6">
            <v>1200000</v>
          </cell>
          <cell r="UX6">
            <v>1500000</v>
          </cell>
          <cell r="UY6">
            <v>1650000</v>
          </cell>
          <cell r="UZ6">
            <v>5000000</v>
          </cell>
          <cell r="VA6">
            <v>2000000</v>
          </cell>
          <cell r="VB6">
            <v>1000000</v>
          </cell>
          <cell r="VC6">
            <v>1000000</v>
          </cell>
          <cell r="VD6">
            <v>1000000</v>
          </cell>
          <cell r="VE6">
            <v>5000000</v>
          </cell>
          <cell r="VF6">
            <v>0</v>
          </cell>
          <cell r="VG6">
            <v>0</v>
          </cell>
          <cell r="VH6">
            <v>0</v>
          </cell>
          <cell r="VI6">
            <v>0</v>
          </cell>
          <cell r="VJ6">
            <v>0</v>
          </cell>
          <cell r="VK6">
            <v>2000000</v>
          </cell>
          <cell r="VL6">
            <v>1000000</v>
          </cell>
          <cell r="VM6">
            <v>1000000</v>
          </cell>
          <cell r="VN6">
            <v>1000000</v>
          </cell>
          <cell r="VO6">
            <v>5000000</v>
          </cell>
          <cell r="VP6">
            <v>2000000</v>
          </cell>
          <cell r="VQ6">
            <v>1000000</v>
          </cell>
          <cell r="VR6">
            <v>1000000</v>
          </cell>
          <cell r="VS6">
            <v>1000000</v>
          </cell>
          <cell r="VT6">
            <v>5000000</v>
          </cell>
          <cell r="VU6">
            <v>0</v>
          </cell>
          <cell r="VV6">
            <v>0</v>
          </cell>
          <cell r="VW6">
            <v>0</v>
          </cell>
          <cell r="VX6">
            <v>0</v>
          </cell>
          <cell r="VY6">
            <v>0</v>
          </cell>
          <cell r="VZ6">
            <v>2000000</v>
          </cell>
          <cell r="WA6">
            <v>1000000</v>
          </cell>
          <cell r="WB6">
            <v>1000000</v>
          </cell>
          <cell r="WC6">
            <v>1000000</v>
          </cell>
          <cell r="WD6">
            <v>5000000</v>
          </cell>
          <cell r="WE6">
            <v>1100000</v>
          </cell>
          <cell r="WF6">
            <v>1800000</v>
          </cell>
          <cell r="WG6">
            <v>2500000</v>
          </cell>
          <cell r="WH6">
            <v>2600000</v>
          </cell>
          <cell r="WI6">
            <v>8000000</v>
          </cell>
          <cell r="WJ6">
            <v>160000</v>
          </cell>
          <cell r="WK6">
            <v>1000000</v>
          </cell>
          <cell r="WL6">
            <v>1000000</v>
          </cell>
          <cell r="WM6">
            <v>840000</v>
          </cell>
          <cell r="WN6">
            <v>3000000</v>
          </cell>
          <cell r="WO6">
            <v>1260000</v>
          </cell>
          <cell r="WP6">
            <v>2800000</v>
          </cell>
          <cell r="WQ6">
            <v>3500000</v>
          </cell>
          <cell r="WR6">
            <v>3440000</v>
          </cell>
          <cell r="WS6">
            <v>11000000</v>
          </cell>
          <cell r="WT6">
            <v>1100000</v>
          </cell>
          <cell r="WU6">
            <v>1800000</v>
          </cell>
          <cell r="WV6">
            <v>2500000</v>
          </cell>
          <cell r="WW6">
            <v>2600000</v>
          </cell>
          <cell r="WX6">
            <v>8000000</v>
          </cell>
          <cell r="WY6">
            <v>160000</v>
          </cell>
          <cell r="WZ6">
            <v>1000000</v>
          </cell>
          <cell r="XA6">
            <v>1000000</v>
          </cell>
          <cell r="XB6">
            <v>840000</v>
          </cell>
          <cell r="XC6">
            <v>3000000</v>
          </cell>
          <cell r="XD6">
            <v>1260000</v>
          </cell>
          <cell r="XE6">
            <v>2800000</v>
          </cell>
          <cell r="XF6">
            <v>3500000</v>
          </cell>
          <cell r="XG6">
            <v>3440000</v>
          </cell>
          <cell r="XH6">
            <v>11000000</v>
          </cell>
          <cell r="XI6">
            <v>650000</v>
          </cell>
          <cell r="XJ6">
            <v>1200000</v>
          </cell>
          <cell r="XK6">
            <v>1500000</v>
          </cell>
          <cell r="XL6">
            <v>1650000</v>
          </cell>
          <cell r="XM6">
            <v>5000000</v>
          </cell>
          <cell r="XN6">
            <v>740000</v>
          </cell>
          <cell r="XO6">
            <v>800000</v>
          </cell>
          <cell r="XP6">
            <v>1000000</v>
          </cell>
          <cell r="XQ6">
            <v>1460000</v>
          </cell>
          <cell r="XR6">
            <v>4000000</v>
          </cell>
          <cell r="XS6">
            <v>1390000</v>
          </cell>
          <cell r="XT6">
            <v>2000000</v>
          </cell>
          <cell r="XU6">
            <v>2500000</v>
          </cell>
          <cell r="XV6">
            <v>3110000</v>
          </cell>
          <cell r="XW6">
            <v>9000000</v>
          </cell>
          <cell r="XX6">
            <v>650000</v>
          </cell>
          <cell r="XY6">
            <v>1200000</v>
          </cell>
          <cell r="XZ6">
            <v>1500000</v>
          </cell>
          <cell r="YA6">
            <v>1650000</v>
          </cell>
          <cell r="YB6">
            <v>5000000</v>
          </cell>
          <cell r="YC6">
            <v>740000</v>
          </cell>
          <cell r="YD6">
            <v>800000</v>
          </cell>
          <cell r="YE6">
            <v>1000000</v>
          </cell>
          <cell r="YF6">
            <v>1460000</v>
          </cell>
          <cell r="YG6">
            <v>4000000</v>
          </cell>
          <cell r="YH6">
            <v>1390000</v>
          </cell>
          <cell r="YI6">
            <v>2000000</v>
          </cell>
          <cell r="YJ6">
            <v>2500000</v>
          </cell>
          <cell r="YK6">
            <v>3110000</v>
          </cell>
          <cell r="YL6">
            <v>9000000</v>
          </cell>
          <cell r="YM6">
            <v>500000</v>
          </cell>
          <cell r="YN6">
            <v>700000</v>
          </cell>
          <cell r="YO6">
            <v>900000</v>
          </cell>
          <cell r="YP6">
            <v>900000</v>
          </cell>
          <cell r="YQ6">
            <v>3000000</v>
          </cell>
          <cell r="YR6">
            <v>0</v>
          </cell>
          <cell r="YS6">
            <v>0</v>
          </cell>
          <cell r="YT6">
            <v>0</v>
          </cell>
          <cell r="YU6">
            <v>0</v>
          </cell>
          <cell r="YV6">
            <v>0</v>
          </cell>
          <cell r="YW6">
            <v>500000</v>
          </cell>
          <cell r="YX6">
            <v>700000</v>
          </cell>
          <cell r="YY6">
            <v>900000</v>
          </cell>
          <cell r="YZ6">
            <v>900000</v>
          </cell>
          <cell r="ZA6">
            <v>3000000</v>
          </cell>
          <cell r="ZB6">
            <v>500000</v>
          </cell>
          <cell r="ZC6">
            <v>700000</v>
          </cell>
          <cell r="ZD6">
            <v>900000</v>
          </cell>
          <cell r="ZE6">
            <v>900000</v>
          </cell>
          <cell r="ZF6">
            <v>3000000</v>
          </cell>
          <cell r="ZG6">
            <v>0</v>
          </cell>
          <cell r="ZH6">
            <v>0</v>
          </cell>
          <cell r="ZI6">
            <v>0</v>
          </cell>
          <cell r="ZJ6">
            <v>0</v>
          </cell>
          <cell r="ZK6">
            <v>0</v>
          </cell>
          <cell r="ZL6">
            <v>500000</v>
          </cell>
          <cell r="ZM6">
            <v>700000</v>
          </cell>
          <cell r="ZN6">
            <v>900000</v>
          </cell>
          <cell r="ZO6">
            <v>900000</v>
          </cell>
          <cell r="ZP6">
            <v>3000000</v>
          </cell>
          <cell r="ZQ6">
            <v>2100000</v>
          </cell>
          <cell r="ZR6">
            <v>2000000</v>
          </cell>
          <cell r="ZS6">
            <v>1900000</v>
          </cell>
          <cell r="ZT6">
            <v>2000000</v>
          </cell>
          <cell r="ZU6">
            <v>8000000</v>
          </cell>
          <cell r="ZV6">
            <v>0</v>
          </cell>
          <cell r="ZW6">
            <v>0</v>
          </cell>
          <cell r="ZX6">
            <v>0</v>
          </cell>
          <cell r="ZY6">
            <v>0</v>
          </cell>
          <cell r="ZZ6">
            <v>0</v>
          </cell>
          <cell r="AAA6">
            <v>2100000</v>
          </cell>
          <cell r="AAB6">
            <v>2000000</v>
          </cell>
          <cell r="AAC6">
            <v>1900000</v>
          </cell>
          <cell r="AAD6">
            <v>2000000</v>
          </cell>
          <cell r="AAE6">
            <v>8000000</v>
          </cell>
          <cell r="AAF6">
            <v>2100000</v>
          </cell>
          <cell r="AAG6">
            <v>2000000</v>
          </cell>
          <cell r="AAH6">
            <v>1900000</v>
          </cell>
          <cell r="AAI6">
            <v>2000000</v>
          </cell>
          <cell r="AAJ6">
            <v>8000000</v>
          </cell>
          <cell r="AAK6">
            <v>0</v>
          </cell>
          <cell r="AAL6">
            <v>0</v>
          </cell>
          <cell r="AAM6">
            <v>0</v>
          </cell>
          <cell r="AAN6">
            <v>0</v>
          </cell>
          <cell r="AAO6">
            <v>0</v>
          </cell>
          <cell r="AAP6">
            <v>2100000</v>
          </cell>
          <cell r="AAQ6">
            <v>2000000</v>
          </cell>
          <cell r="AAR6">
            <v>1900000</v>
          </cell>
          <cell r="AAS6">
            <v>2000000</v>
          </cell>
          <cell r="AAT6">
            <v>8000000</v>
          </cell>
          <cell r="AAU6">
            <v>400000</v>
          </cell>
          <cell r="AAV6">
            <v>700000</v>
          </cell>
          <cell r="AAW6">
            <v>900000</v>
          </cell>
          <cell r="AAX6">
            <v>1000000</v>
          </cell>
          <cell r="AAY6">
            <v>3000000</v>
          </cell>
          <cell r="AAZ6">
            <v>520000</v>
          </cell>
          <cell r="ABA6">
            <v>480000</v>
          </cell>
          <cell r="ABB6">
            <v>500000</v>
          </cell>
          <cell r="ABC6">
            <v>500000</v>
          </cell>
          <cell r="ABD6">
            <v>2000000</v>
          </cell>
          <cell r="ABE6">
            <v>920000</v>
          </cell>
          <cell r="ABF6">
            <v>1180000</v>
          </cell>
          <cell r="ABG6">
            <v>1400000</v>
          </cell>
          <cell r="ABH6">
            <v>1500000</v>
          </cell>
          <cell r="ABI6">
            <v>5000000</v>
          </cell>
          <cell r="ABJ6">
            <v>400000</v>
          </cell>
          <cell r="ABK6">
            <v>700000</v>
          </cell>
          <cell r="ABL6">
            <v>900000</v>
          </cell>
          <cell r="ABM6">
            <v>1000000</v>
          </cell>
          <cell r="ABN6">
            <v>3000000</v>
          </cell>
          <cell r="ABO6">
            <v>520000</v>
          </cell>
          <cell r="ABP6">
            <v>480000</v>
          </cell>
          <cell r="ABQ6">
            <v>500000</v>
          </cell>
          <cell r="ABR6">
            <v>500000</v>
          </cell>
          <cell r="ABS6">
            <v>2000000</v>
          </cell>
          <cell r="ABT6">
            <v>920000</v>
          </cell>
          <cell r="ABU6">
            <v>1180000</v>
          </cell>
          <cell r="ABV6">
            <v>1400000</v>
          </cell>
          <cell r="ABW6">
            <v>1500000</v>
          </cell>
          <cell r="ABX6">
            <v>5000000</v>
          </cell>
          <cell r="ABY6">
            <v>1080000</v>
          </cell>
          <cell r="ABZ6">
            <v>3840000</v>
          </cell>
          <cell r="ACA6">
            <v>5300000</v>
          </cell>
          <cell r="ACB6">
            <v>5780000</v>
          </cell>
          <cell r="ACC6">
            <v>16000000</v>
          </cell>
          <cell r="ACD6">
            <v>350000</v>
          </cell>
          <cell r="ACE6">
            <v>1750000</v>
          </cell>
          <cell r="ACF6">
            <v>2449999.9999999995</v>
          </cell>
          <cell r="ACG6">
            <v>2449999.9999999995</v>
          </cell>
          <cell r="ACH6">
            <v>7000000</v>
          </cell>
          <cell r="ACI6">
            <v>1430000</v>
          </cell>
          <cell r="ACJ6">
            <v>5590000</v>
          </cell>
          <cell r="ACK6">
            <v>7750000</v>
          </cell>
          <cell r="ACL6">
            <v>8230000</v>
          </cell>
          <cell r="ACM6">
            <v>23000000</v>
          </cell>
          <cell r="ACN6">
            <v>1080000</v>
          </cell>
          <cell r="ACO6">
            <v>3840000</v>
          </cell>
          <cell r="ACP6">
            <v>5300000</v>
          </cell>
          <cell r="ACQ6">
            <v>5780000</v>
          </cell>
          <cell r="ACR6">
            <v>16000000</v>
          </cell>
          <cell r="ACS6">
            <v>350000</v>
          </cell>
          <cell r="ACT6">
            <v>1750000</v>
          </cell>
          <cell r="ACU6">
            <v>2449999.9999999995</v>
          </cell>
          <cell r="ACV6">
            <v>2449999.9999999995</v>
          </cell>
          <cell r="ACW6">
            <v>7000000</v>
          </cell>
          <cell r="ACX6">
            <v>1430000</v>
          </cell>
          <cell r="ACY6">
            <v>5590000</v>
          </cell>
          <cell r="ACZ6">
            <v>7750000</v>
          </cell>
          <cell r="ADA6">
            <v>8230000</v>
          </cell>
          <cell r="ADB6">
            <v>23000000</v>
          </cell>
          <cell r="ADC6">
            <v>650000</v>
          </cell>
          <cell r="ADD6">
            <v>1350000</v>
          </cell>
          <cell r="ADE6">
            <v>1500000</v>
          </cell>
          <cell r="ADF6">
            <v>1500000</v>
          </cell>
          <cell r="ADG6">
            <v>5000000</v>
          </cell>
          <cell r="ADH6">
            <v>0</v>
          </cell>
          <cell r="ADI6">
            <v>0</v>
          </cell>
          <cell r="ADJ6">
            <v>0</v>
          </cell>
          <cell r="ADK6">
            <v>0</v>
          </cell>
          <cell r="ADL6">
            <v>0</v>
          </cell>
          <cell r="ADM6">
            <v>650000</v>
          </cell>
          <cell r="ADN6">
            <v>1350000</v>
          </cell>
          <cell r="ADO6">
            <v>1500000</v>
          </cell>
          <cell r="ADP6">
            <v>1500000</v>
          </cell>
          <cell r="ADQ6">
            <v>5000000</v>
          </cell>
          <cell r="ADR6">
            <v>650000</v>
          </cell>
          <cell r="ADS6">
            <v>1350000</v>
          </cell>
          <cell r="ADT6">
            <v>1500000</v>
          </cell>
          <cell r="ADU6">
            <v>1500000</v>
          </cell>
          <cell r="ADV6">
            <v>5000000</v>
          </cell>
          <cell r="ADW6">
            <v>0</v>
          </cell>
          <cell r="ADX6">
            <v>0</v>
          </cell>
          <cell r="ADY6">
            <v>0</v>
          </cell>
          <cell r="ADZ6">
            <v>0</v>
          </cell>
          <cell r="AEA6">
            <v>0</v>
          </cell>
          <cell r="AEB6">
            <v>650000</v>
          </cell>
          <cell r="AEC6">
            <v>1350000</v>
          </cell>
          <cell r="AED6">
            <v>1500000</v>
          </cell>
          <cell r="AEE6">
            <v>1500000</v>
          </cell>
          <cell r="AEF6">
            <v>5000000</v>
          </cell>
          <cell r="AEG6">
            <v>4000000</v>
          </cell>
          <cell r="AEH6">
            <v>2000000</v>
          </cell>
          <cell r="AEI6">
            <v>2000000</v>
          </cell>
          <cell r="AEJ6">
            <v>5000000</v>
          </cell>
          <cell r="AEK6">
            <v>13000000</v>
          </cell>
          <cell r="AEL6">
            <v>0</v>
          </cell>
          <cell r="AEM6">
            <v>0</v>
          </cell>
          <cell r="AEN6">
            <v>0</v>
          </cell>
          <cell r="AEO6">
            <v>0</v>
          </cell>
          <cell r="AEP6">
            <v>0</v>
          </cell>
          <cell r="AEQ6">
            <v>4000000</v>
          </cell>
          <cell r="AER6">
            <v>2000000</v>
          </cell>
          <cell r="AES6">
            <v>2000000</v>
          </cell>
          <cell r="AET6">
            <v>5000000</v>
          </cell>
          <cell r="AEU6">
            <v>13000000</v>
          </cell>
          <cell r="AEV6">
            <v>4000000</v>
          </cell>
          <cell r="AEW6">
            <v>2000000</v>
          </cell>
          <cell r="AEX6">
            <v>2000000</v>
          </cell>
          <cell r="AEY6">
            <v>5000000</v>
          </cell>
          <cell r="AEZ6">
            <v>13000000</v>
          </cell>
          <cell r="AFA6">
            <v>0</v>
          </cell>
          <cell r="AFB6">
            <v>0</v>
          </cell>
          <cell r="AFC6">
            <v>0</v>
          </cell>
          <cell r="AFD6">
            <v>0</v>
          </cell>
          <cell r="AFE6">
            <v>0</v>
          </cell>
          <cell r="AFF6">
            <v>4000000</v>
          </cell>
          <cell r="AFG6">
            <v>2000000</v>
          </cell>
          <cell r="AFH6">
            <v>2000000</v>
          </cell>
          <cell r="AFI6">
            <v>5000000</v>
          </cell>
          <cell r="AFJ6">
            <v>13000000</v>
          </cell>
          <cell r="AFK6">
            <v>4000000</v>
          </cell>
          <cell r="AFL6">
            <v>1000000</v>
          </cell>
          <cell r="AFM6">
            <v>1000000</v>
          </cell>
          <cell r="AFN6">
            <v>4000000</v>
          </cell>
          <cell r="AFO6">
            <v>10000000</v>
          </cell>
          <cell r="AFP6">
            <v>0</v>
          </cell>
          <cell r="AFQ6">
            <v>0</v>
          </cell>
          <cell r="AFR6">
            <v>0</v>
          </cell>
          <cell r="AFS6">
            <v>0</v>
          </cell>
          <cell r="AFT6">
            <v>0</v>
          </cell>
          <cell r="AFU6">
            <v>4000000</v>
          </cell>
          <cell r="AFV6">
            <v>1000000</v>
          </cell>
          <cell r="AFW6">
            <v>1000000</v>
          </cell>
          <cell r="AFX6">
            <v>4000000</v>
          </cell>
          <cell r="AFY6">
            <v>10000000</v>
          </cell>
          <cell r="AFZ6">
            <v>4000000</v>
          </cell>
          <cell r="AGA6">
            <v>1000000</v>
          </cell>
          <cell r="AGB6">
            <v>1000000</v>
          </cell>
          <cell r="AGC6">
            <v>4000000</v>
          </cell>
          <cell r="AGD6">
            <v>10000000</v>
          </cell>
          <cell r="AGE6">
            <v>0</v>
          </cell>
          <cell r="AGF6">
            <v>0</v>
          </cell>
          <cell r="AGG6">
            <v>0</v>
          </cell>
          <cell r="AGH6">
            <v>0</v>
          </cell>
          <cell r="AGI6">
            <v>0</v>
          </cell>
          <cell r="AGJ6">
            <v>4000000</v>
          </cell>
          <cell r="AGK6">
            <v>1000000</v>
          </cell>
          <cell r="AGL6">
            <v>1000000</v>
          </cell>
          <cell r="AGM6">
            <v>4000000</v>
          </cell>
          <cell r="AGN6">
            <v>10000000</v>
          </cell>
          <cell r="AGO6">
            <v>1950000</v>
          </cell>
          <cell r="AGP6">
            <v>3000000</v>
          </cell>
          <cell r="AGQ6">
            <v>4800000</v>
          </cell>
          <cell r="AGR6">
            <v>5250000</v>
          </cell>
          <cell r="AGS6">
            <v>15000000</v>
          </cell>
          <cell r="AGT6">
            <v>450000</v>
          </cell>
          <cell r="AGU6">
            <v>900000</v>
          </cell>
          <cell r="AGV6">
            <v>1300000</v>
          </cell>
          <cell r="AGW6">
            <v>1350000</v>
          </cell>
          <cell r="AGX6">
            <v>4000000</v>
          </cell>
          <cell r="AGY6">
            <v>2400000</v>
          </cell>
          <cell r="AGZ6">
            <v>3900000</v>
          </cell>
          <cell r="AHA6">
            <v>6100000</v>
          </cell>
          <cell r="AHB6">
            <v>6600000</v>
          </cell>
          <cell r="AHC6">
            <v>19000000</v>
          </cell>
          <cell r="AHD6">
            <v>1950000</v>
          </cell>
          <cell r="AHE6">
            <v>3000000</v>
          </cell>
          <cell r="AHF6">
            <v>4800000</v>
          </cell>
          <cell r="AHG6">
            <v>5250000</v>
          </cell>
          <cell r="AHH6">
            <v>15000000</v>
          </cell>
          <cell r="AHI6">
            <v>450000</v>
          </cell>
          <cell r="AHJ6">
            <v>900000</v>
          </cell>
          <cell r="AHK6">
            <v>1300000</v>
          </cell>
          <cell r="AHL6">
            <v>1350000</v>
          </cell>
          <cell r="AHM6">
            <v>4000000</v>
          </cell>
          <cell r="AHN6">
            <v>2400000</v>
          </cell>
          <cell r="AHO6">
            <v>3900000</v>
          </cell>
          <cell r="AHP6">
            <v>6100000</v>
          </cell>
          <cell r="AHQ6">
            <v>6600000</v>
          </cell>
          <cell r="AHR6">
            <v>19000000</v>
          </cell>
          <cell r="AHS6">
            <v>600000</v>
          </cell>
          <cell r="AHT6">
            <v>1200000</v>
          </cell>
          <cell r="AHU6">
            <v>1800000</v>
          </cell>
          <cell r="AHV6">
            <v>2400000</v>
          </cell>
          <cell r="AHW6">
            <v>6000000</v>
          </cell>
          <cell r="AHX6">
            <v>100000</v>
          </cell>
          <cell r="AHY6">
            <v>500000</v>
          </cell>
          <cell r="AHZ6">
            <v>850000</v>
          </cell>
          <cell r="AIA6">
            <v>1550000</v>
          </cell>
          <cell r="AIB6">
            <v>3000000</v>
          </cell>
          <cell r="AIC6">
            <v>700000</v>
          </cell>
          <cell r="AID6">
            <v>1700000</v>
          </cell>
          <cell r="AIE6">
            <v>2650000</v>
          </cell>
          <cell r="AIF6">
            <v>3950000</v>
          </cell>
          <cell r="AIG6">
            <v>9000000</v>
          </cell>
          <cell r="AIH6">
            <v>600000</v>
          </cell>
          <cell r="AII6">
            <v>1200000</v>
          </cell>
          <cell r="AIJ6">
            <v>1800000</v>
          </cell>
          <cell r="AIK6">
            <v>2400000</v>
          </cell>
          <cell r="AIL6">
            <v>6000000</v>
          </cell>
          <cell r="AIM6">
            <v>100000</v>
          </cell>
          <cell r="AIN6">
            <v>500000</v>
          </cell>
          <cell r="AIO6">
            <v>850000</v>
          </cell>
          <cell r="AIP6">
            <v>1550000</v>
          </cell>
          <cell r="AIQ6">
            <v>3000000</v>
          </cell>
          <cell r="AIR6">
            <v>700000</v>
          </cell>
          <cell r="AIS6">
            <v>1700000</v>
          </cell>
          <cell r="AIT6">
            <v>2650000</v>
          </cell>
          <cell r="AIU6">
            <v>3950000</v>
          </cell>
          <cell r="AIV6">
            <v>9000000</v>
          </cell>
          <cell r="AIW6">
            <v>300000</v>
          </cell>
          <cell r="AIX6">
            <v>700000</v>
          </cell>
          <cell r="AIY6">
            <v>900000</v>
          </cell>
          <cell r="AIZ6">
            <v>1100000</v>
          </cell>
          <cell r="AJA6">
            <v>3000000</v>
          </cell>
          <cell r="AJB6">
            <v>0</v>
          </cell>
          <cell r="AJC6">
            <v>0</v>
          </cell>
          <cell r="AJD6">
            <v>0</v>
          </cell>
          <cell r="AJE6">
            <v>0</v>
          </cell>
          <cell r="AJF6">
            <v>0</v>
          </cell>
          <cell r="AJG6">
            <v>300000</v>
          </cell>
          <cell r="AJH6">
            <v>700000</v>
          </cell>
          <cell r="AJI6">
            <v>900000</v>
          </cell>
          <cell r="AJJ6">
            <v>1100000</v>
          </cell>
          <cell r="AJK6">
            <v>3000000</v>
          </cell>
          <cell r="AJL6">
            <v>300000</v>
          </cell>
          <cell r="AJM6">
            <v>700000</v>
          </cell>
          <cell r="AJN6">
            <v>900000</v>
          </cell>
          <cell r="AJO6">
            <v>1100000</v>
          </cell>
          <cell r="AJP6">
            <v>3000000</v>
          </cell>
          <cell r="AJQ6">
            <v>0</v>
          </cell>
          <cell r="AJR6">
            <v>0</v>
          </cell>
          <cell r="AJS6">
            <v>0</v>
          </cell>
          <cell r="AJT6">
            <v>0</v>
          </cell>
          <cell r="AJU6">
            <v>0</v>
          </cell>
          <cell r="AJV6">
            <v>300000</v>
          </cell>
          <cell r="AJW6">
            <v>700000</v>
          </cell>
          <cell r="AJX6">
            <v>900000</v>
          </cell>
          <cell r="AJY6">
            <v>1100000</v>
          </cell>
          <cell r="AJZ6">
            <v>3000000</v>
          </cell>
          <cell r="AKA6">
            <v>400000</v>
          </cell>
          <cell r="AKB6">
            <v>800000</v>
          </cell>
          <cell r="AKC6">
            <v>1000000</v>
          </cell>
          <cell r="AKD6">
            <v>800000</v>
          </cell>
          <cell r="AKE6">
            <v>3000000</v>
          </cell>
          <cell r="AKF6">
            <v>0</v>
          </cell>
          <cell r="AKG6">
            <v>0</v>
          </cell>
          <cell r="AKH6">
            <v>0</v>
          </cell>
          <cell r="AKI6">
            <v>0</v>
          </cell>
          <cell r="AKJ6">
            <v>0</v>
          </cell>
          <cell r="AKK6">
            <v>400000</v>
          </cell>
          <cell r="AKL6">
            <v>800000</v>
          </cell>
          <cell r="AKM6">
            <v>1000000</v>
          </cell>
          <cell r="AKN6">
            <v>800000</v>
          </cell>
          <cell r="AKO6">
            <v>3000000</v>
          </cell>
          <cell r="AKP6">
            <v>400000</v>
          </cell>
          <cell r="AKQ6">
            <v>800000</v>
          </cell>
          <cell r="AKR6">
            <v>1000000</v>
          </cell>
          <cell r="AKS6">
            <v>800000</v>
          </cell>
          <cell r="AKT6">
            <v>3000000</v>
          </cell>
          <cell r="AKU6">
            <v>0</v>
          </cell>
          <cell r="AKV6">
            <v>0</v>
          </cell>
          <cell r="AKW6">
            <v>0</v>
          </cell>
          <cell r="AKX6">
            <v>0</v>
          </cell>
          <cell r="AKY6">
            <v>0</v>
          </cell>
          <cell r="AKZ6">
            <v>400000</v>
          </cell>
          <cell r="ALA6">
            <v>800000</v>
          </cell>
          <cell r="ALB6">
            <v>1000000</v>
          </cell>
          <cell r="ALC6">
            <v>800000</v>
          </cell>
          <cell r="ALD6">
            <v>3000000</v>
          </cell>
          <cell r="ALI6">
            <v>0</v>
          </cell>
          <cell r="ALO6">
            <v>0</v>
          </cell>
          <cell r="ALP6">
            <v>0</v>
          </cell>
          <cell r="ALQ6">
            <v>0</v>
          </cell>
          <cell r="ALR6">
            <v>0</v>
          </cell>
          <cell r="ALS6">
            <v>0</v>
          </cell>
          <cell r="ALT6">
            <v>0</v>
          </cell>
          <cell r="ALU6">
            <v>0</v>
          </cell>
          <cell r="ALV6">
            <v>0</v>
          </cell>
          <cell r="ALW6">
            <v>0</v>
          </cell>
          <cell r="ALX6">
            <v>0</v>
          </cell>
          <cell r="ALY6">
            <v>0</v>
          </cell>
          <cell r="ALZ6">
            <v>0</v>
          </cell>
          <cell r="AMA6">
            <v>0</v>
          </cell>
          <cell r="AMB6">
            <v>0</v>
          </cell>
          <cell r="AMC6">
            <v>0</v>
          </cell>
          <cell r="AMD6">
            <v>0</v>
          </cell>
          <cell r="AME6">
            <v>0</v>
          </cell>
          <cell r="AMF6">
            <v>0</v>
          </cell>
          <cell r="AMG6">
            <v>0</v>
          </cell>
          <cell r="AMH6">
            <v>0</v>
          </cell>
          <cell r="AMX6">
            <v>0</v>
          </cell>
          <cell r="AMY6">
            <v>0</v>
          </cell>
          <cell r="AMZ6">
            <v>0</v>
          </cell>
          <cell r="ANA6">
            <v>0</v>
          </cell>
          <cell r="ANB6">
            <v>0</v>
          </cell>
          <cell r="ANC6">
            <v>0</v>
          </cell>
          <cell r="AND6">
            <v>0</v>
          </cell>
          <cell r="ANE6">
            <v>0</v>
          </cell>
          <cell r="ANF6">
            <v>0</v>
          </cell>
          <cell r="ANG6">
            <v>0</v>
          </cell>
          <cell r="ANH6">
            <v>0</v>
          </cell>
          <cell r="ANI6">
            <v>0</v>
          </cell>
          <cell r="ANJ6">
            <v>0</v>
          </cell>
          <cell r="ANK6">
            <v>0</v>
          </cell>
          <cell r="ANL6">
            <v>0</v>
          </cell>
          <cell r="AOB6">
            <v>0</v>
          </cell>
          <cell r="AOC6">
            <v>0</v>
          </cell>
          <cell r="AOD6">
            <v>0</v>
          </cell>
          <cell r="AOE6">
            <v>0</v>
          </cell>
          <cell r="AOF6">
            <v>0</v>
          </cell>
          <cell r="AOG6">
            <v>0</v>
          </cell>
          <cell r="AOH6">
            <v>0</v>
          </cell>
          <cell r="AOI6">
            <v>0</v>
          </cell>
          <cell r="AOJ6">
            <v>0</v>
          </cell>
          <cell r="AOK6">
            <v>0</v>
          </cell>
          <cell r="AOL6">
            <v>0</v>
          </cell>
          <cell r="AOM6">
            <v>0</v>
          </cell>
          <cell r="AON6">
            <v>0</v>
          </cell>
          <cell r="AOO6">
            <v>0</v>
          </cell>
          <cell r="AOP6">
            <v>0</v>
          </cell>
          <cell r="APF6">
            <v>0</v>
          </cell>
          <cell r="APG6">
            <v>0</v>
          </cell>
          <cell r="APH6">
            <v>0</v>
          </cell>
          <cell r="API6">
            <v>0</v>
          </cell>
          <cell r="APJ6">
            <v>0</v>
          </cell>
          <cell r="APK6">
            <v>0</v>
          </cell>
          <cell r="APL6">
            <v>0</v>
          </cell>
          <cell r="APM6">
            <v>0</v>
          </cell>
          <cell r="APN6">
            <v>0</v>
          </cell>
          <cell r="APO6">
            <v>0</v>
          </cell>
          <cell r="APP6">
            <v>0</v>
          </cell>
          <cell r="APQ6">
            <v>0</v>
          </cell>
          <cell r="APR6">
            <v>0</v>
          </cell>
          <cell r="APS6">
            <v>0</v>
          </cell>
          <cell r="APT6">
            <v>0</v>
          </cell>
          <cell r="AQJ6">
            <v>0</v>
          </cell>
          <cell r="AQK6">
            <v>0</v>
          </cell>
          <cell r="AQL6">
            <v>0</v>
          </cell>
          <cell r="AQM6">
            <v>0</v>
          </cell>
          <cell r="AQN6">
            <v>0</v>
          </cell>
          <cell r="AQO6">
            <v>0</v>
          </cell>
          <cell r="AQP6">
            <v>0</v>
          </cell>
          <cell r="AQQ6">
            <v>0</v>
          </cell>
          <cell r="AQR6">
            <v>0</v>
          </cell>
          <cell r="AQS6">
            <v>0</v>
          </cell>
          <cell r="AQT6">
            <v>0</v>
          </cell>
          <cell r="AQU6">
            <v>0</v>
          </cell>
          <cell r="AQV6">
            <v>0</v>
          </cell>
          <cell r="AQW6">
            <v>0</v>
          </cell>
          <cell r="AQX6">
            <v>0</v>
          </cell>
          <cell r="ARN6">
            <v>0</v>
          </cell>
          <cell r="ARO6">
            <v>0</v>
          </cell>
          <cell r="ARP6">
            <v>0</v>
          </cell>
          <cell r="ARQ6">
            <v>0</v>
          </cell>
          <cell r="ARR6">
            <v>0</v>
          </cell>
          <cell r="ARS6">
            <v>0</v>
          </cell>
          <cell r="ART6">
            <v>0</v>
          </cell>
          <cell r="ARU6">
            <v>0</v>
          </cell>
          <cell r="ARV6">
            <v>0</v>
          </cell>
          <cell r="ARW6">
            <v>0</v>
          </cell>
          <cell r="ARX6">
            <v>0</v>
          </cell>
          <cell r="ARY6">
            <v>0</v>
          </cell>
          <cell r="ARZ6">
            <v>0</v>
          </cell>
          <cell r="ASA6">
            <v>0</v>
          </cell>
          <cell r="ASB6">
            <v>0</v>
          </cell>
          <cell r="ASR6">
            <v>0</v>
          </cell>
          <cell r="ASS6">
            <v>0</v>
          </cell>
          <cell r="AST6">
            <v>0</v>
          </cell>
          <cell r="ASU6">
            <v>0</v>
          </cell>
          <cell r="ASV6">
            <v>0</v>
          </cell>
          <cell r="ASW6">
            <v>0</v>
          </cell>
          <cell r="ASX6">
            <v>0</v>
          </cell>
          <cell r="ASY6">
            <v>0</v>
          </cell>
          <cell r="ASZ6">
            <v>0</v>
          </cell>
          <cell r="ATA6">
            <v>0</v>
          </cell>
          <cell r="ATB6">
            <v>0</v>
          </cell>
          <cell r="ATC6">
            <v>0</v>
          </cell>
          <cell r="ATD6">
            <v>0</v>
          </cell>
          <cell r="ATE6">
            <v>0</v>
          </cell>
          <cell r="ATF6">
            <v>0</v>
          </cell>
          <cell r="ATV6">
            <v>0</v>
          </cell>
          <cell r="ATW6">
            <v>0</v>
          </cell>
          <cell r="ATX6">
            <v>0</v>
          </cell>
          <cell r="ATY6">
            <v>0</v>
          </cell>
          <cell r="ATZ6">
            <v>0</v>
          </cell>
          <cell r="AUA6">
            <v>0</v>
          </cell>
          <cell r="AUB6">
            <v>0</v>
          </cell>
          <cell r="AUC6">
            <v>0</v>
          </cell>
          <cell r="AUD6">
            <v>0</v>
          </cell>
          <cell r="AUE6">
            <v>0</v>
          </cell>
          <cell r="AUF6">
            <v>0</v>
          </cell>
          <cell r="AUG6">
            <v>0</v>
          </cell>
          <cell r="AUH6">
            <v>0</v>
          </cell>
          <cell r="AUI6">
            <v>0</v>
          </cell>
          <cell r="AUJ6">
            <v>0</v>
          </cell>
          <cell r="AUZ6">
            <v>0</v>
          </cell>
          <cell r="AVA6">
            <v>0</v>
          </cell>
          <cell r="AVB6">
            <v>0</v>
          </cell>
          <cell r="AVC6">
            <v>0</v>
          </cell>
          <cell r="AVD6">
            <v>0</v>
          </cell>
          <cell r="AVE6">
            <v>0</v>
          </cell>
          <cell r="AVF6">
            <v>0</v>
          </cell>
          <cell r="AVG6">
            <v>0</v>
          </cell>
          <cell r="AVH6">
            <v>0</v>
          </cell>
          <cell r="AVI6">
            <v>0</v>
          </cell>
          <cell r="AVJ6">
            <v>0</v>
          </cell>
          <cell r="AVK6">
            <v>0</v>
          </cell>
          <cell r="AVL6">
            <v>0</v>
          </cell>
          <cell r="AVM6">
            <v>0</v>
          </cell>
          <cell r="AVN6">
            <v>0</v>
          </cell>
          <cell r="AWH6">
            <v>0</v>
          </cell>
          <cell r="AWM6">
            <v>0</v>
          </cell>
          <cell r="AWN6">
            <v>0</v>
          </cell>
          <cell r="AWO6">
            <v>0</v>
          </cell>
          <cell r="AWP6">
            <v>0</v>
          </cell>
          <cell r="AWQ6">
            <v>0</v>
          </cell>
          <cell r="AWR6">
            <v>0</v>
          </cell>
          <cell r="AXL6">
            <v>0</v>
          </cell>
          <cell r="AXQ6">
            <v>0</v>
          </cell>
          <cell r="AXR6">
            <v>0</v>
          </cell>
          <cell r="AXS6">
            <v>0</v>
          </cell>
          <cell r="AXT6">
            <v>0</v>
          </cell>
          <cell r="AXU6">
            <v>0</v>
          </cell>
          <cell r="AXV6">
            <v>0</v>
          </cell>
          <cell r="AXW6">
            <v>94540000</v>
          </cell>
          <cell r="AXX6">
            <v>157140000</v>
          </cell>
          <cell r="AXY6">
            <v>167450000</v>
          </cell>
          <cell r="AXZ6">
            <v>184870000</v>
          </cell>
          <cell r="AYA6">
            <v>604000000</v>
          </cell>
          <cell r="AYB6">
            <v>10651079</v>
          </cell>
          <cell r="AYC6">
            <v>42102000</v>
          </cell>
          <cell r="AYD6">
            <v>58815325</v>
          </cell>
          <cell r="AYE6">
            <v>59431596</v>
          </cell>
          <cell r="AYF6">
            <v>171000000</v>
          </cell>
          <cell r="AYG6">
            <v>105191079</v>
          </cell>
          <cell r="AYH6">
            <v>199242000</v>
          </cell>
          <cell r="AYI6">
            <v>226265325</v>
          </cell>
          <cell r="AYJ6">
            <v>244301596</v>
          </cell>
          <cell r="AYK6">
            <v>775000000</v>
          </cell>
          <cell r="AYL6">
            <v>94540000</v>
          </cell>
          <cell r="AYM6">
            <v>157140000</v>
          </cell>
          <cell r="AYN6">
            <v>167450000</v>
          </cell>
          <cell r="AYO6">
            <v>184870000</v>
          </cell>
          <cell r="AYP6">
            <v>604000000</v>
          </cell>
          <cell r="AYQ6">
            <v>10651079</v>
          </cell>
          <cell r="AYR6">
            <v>42102000</v>
          </cell>
          <cell r="AYS6">
            <v>58815325</v>
          </cell>
          <cell r="AYT6">
            <v>59431596</v>
          </cell>
          <cell r="AYU6">
            <v>171000000</v>
          </cell>
          <cell r="AYV6">
            <v>105191079</v>
          </cell>
          <cell r="AYW6">
            <v>199242000</v>
          </cell>
          <cell r="AYX6">
            <v>226265325</v>
          </cell>
          <cell r="AYY6">
            <v>244301596</v>
          </cell>
          <cell r="AYZ6">
            <v>775000000</v>
          </cell>
          <cell r="AZA6">
            <v>2150000</v>
          </cell>
          <cell r="AZB6">
            <v>2400000</v>
          </cell>
          <cell r="AZC6">
            <v>2400000</v>
          </cell>
          <cell r="AZD6">
            <v>2550000</v>
          </cell>
          <cell r="AZE6">
            <v>9500000</v>
          </cell>
          <cell r="AZJ6">
            <v>0</v>
          </cell>
          <cell r="AZK6">
            <v>2150000</v>
          </cell>
          <cell r="AZL6">
            <v>2400000</v>
          </cell>
          <cell r="AZM6">
            <v>2400000</v>
          </cell>
          <cell r="AZN6">
            <v>2550000</v>
          </cell>
          <cell r="AZO6">
            <v>9500000</v>
          </cell>
          <cell r="AZP6">
            <v>2150000</v>
          </cell>
          <cell r="AZQ6">
            <v>2400000</v>
          </cell>
          <cell r="AZR6">
            <v>2400000</v>
          </cell>
          <cell r="AZS6">
            <v>2550000</v>
          </cell>
          <cell r="AZT6">
            <v>9500000</v>
          </cell>
          <cell r="AZU6">
            <v>0</v>
          </cell>
          <cell r="AZV6">
            <v>0</v>
          </cell>
          <cell r="AZW6">
            <v>0</v>
          </cell>
          <cell r="AZX6">
            <v>0</v>
          </cell>
          <cell r="AZY6">
            <v>0</v>
          </cell>
          <cell r="AZZ6">
            <v>2150000</v>
          </cell>
          <cell r="BAA6">
            <v>2400000</v>
          </cell>
          <cell r="BAB6">
            <v>2400000</v>
          </cell>
          <cell r="BAC6">
            <v>2550000</v>
          </cell>
          <cell r="BAD6">
            <v>9500000</v>
          </cell>
          <cell r="BAE6">
            <v>9000000</v>
          </cell>
          <cell r="BAF6">
            <v>20000000</v>
          </cell>
          <cell r="BAG6">
            <v>22000000</v>
          </cell>
          <cell r="BAH6">
            <v>19000000</v>
          </cell>
          <cell r="BAI6">
            <v>70000000</v>
          </cell>
          <cell r="BAN6">
            <v>0</v>
          </cell>
          <cell r="BAO6">
            <v>9000000</v>
          </cell>
          <cell r="BAP6">
            <v>20000000</v>
          </cell>
          <cell r="BAQ6">
            <v>22000000</v>
          </cell>
          <cell r="BAR6">
            <v>19000000</v>
          </cell>
          <cell r="BAS6">
            <v>70000000</v>
          </cell>
          <cell r="BAT6">
            <v>9000000</v>
          </cell>
          <cell r="BAU6">
            <v>20000000</v>
          </cell>
          <cell r="BAV6">
            <v>22000000</v>
          </cell>
          <cell r="BAW6">
            <v>19000000</v>
          </cell>
          <cell r="BAX6">
            <v>70000000</v>
          </cell>
          <cell r="BAY6">
            <v>0</v>
          </cell>
          <cell r="BAZ6">
            <v>0</v>
          </cell>
          <cell r="BBA6">
            <v>0</v>
          </cell>
          <cell r="BBB6">
            <v>0</v>
          </cell>
          <cell r="BBC6">
            <v>0</v>
          </cell>
          <cell r="BBD6">
            <v>9000000</v>
          </cell>
          <cell r="BBE6">
            <v>20000000</v>
          </cell>
          <cell r="BBF6">
            <v>22000000</v>
          </cell>
          <cell r="BBG6">
            <v>19000000</v>
          </cell>
          <cell r="BBH6">
            <v>70000000</v>
          </cell>
          <cell r="BBI6">
            <v>0</v>
          </cell>
          <cell r="BBJ6">
            <v>0</v>
          </cell>
          <cell r="BBK6">
            <v>0</v>
          </cell>
          <cell r="BBL6">
            <v>0</v>
          </cell>
          <cell r="BBM6">
            <v>0</v>
          </cell>
          <cell r="BBR6">
            <v>0</v>
          </cell>
          <cell r="BBS6">
            <v>0</v>
          </cell>
          <cell r="BBT6">
            <v>0</v>
          </cell>
          <cell r="BBU6">
            <v>0</v>
          </cell>
          <cell r="BBV6">
            <v>0</v>
          </cell>
          <cell r="BBW6">
            <v>0</v>
          </cell>
          <cell r="BBX6">
            <v>0</v>
          </cell>
          <cell r="BBY6">
            <v>0</v>
          </cell>
          <cell r="BBZ6">
            <v>0</v>
          </cell>
          <cell r="BCA6">
            <v>0</v>
          </cell>
          <cell r="BCB6">
            <v>0</v>
          </cell>
          <cell r="BCC6">
            <v>0</v>
          </cell>
          <cell r="BCD6">
            <v>0</v>
          </cell>
          <cell r="BCE6">
            <v>0</v>
          </cell>
          <cell r="BCF6">
            <v>0</v>
          </cell>
          <cell r="BCG6">
            <v>0</v>
          </cell>
          <cell r="BCH6">
            <v>0</v>
          </cell>
          <cell r="BCI6">
            <v>0</v>
          </cell>
          <cell r="BCJ6">
            <v>0</v>
          </cell>
          <cell r="BCK6">
            <v>0</v>
          </cell>
          <cell r="BCL6">
            <v>0</v>
          </cell>
          <cell r="BCM6">
            <v>0</v>
          </cell>
          <cell r="BCN6">
            <v>0</v>
          </cell>
          <cell r="BCO6">
            <v>0</v>
          </cell>
          <cell r="BCP6">
            <v>0</v>
          </cell>
          <cell r="BCQ6">
            <v>0</v>
          </cell>
          <cell r="BCV6">
            <v>0</v>
          </cell>
          <cell r="BCW6">
            <v>0</v>
          </cell>
          <cell r="BCX6">
            <v>0</v>
          </cell>
          <cell r="BCY6">
            <v>0</v>
          </cell>
          <cell r="BCZ6">
            <v>0</v>
          </cell>
          <cell r="BDA6">
            <v>0</v>
          </cell>
          <cell r="BDB6">
            <v>0</v>
          </cell>
          <cell r="BDC6">
            <v>0</v>
          </cell>
          <cell r="BDD6">
            <v>0</v>
          </cell>
          <cell r="BDE6">
            <v>0</v>
          </cell>
          <cell r="BDF6">
            <v>0</v>
          </cell>
          <cell r="BDG6">
            <v>0</v>
          </cell>
          <cell r="BDH6">
            <v>0</v>
          </cell>
          <cell r="BDI6">
            <v>0</v>
          </cell>
          <cell r="BDJ6">
            <v>0</v>
          </cell>
          <cell r="BDK6">
            <v>0</v>
          </cell>
          <cell r="BDL6">
            <v>0</v>
          </cell>
          <cell r="BDM6">
            <v>0</v>
          </cell>
          <cell r="BDN6">
            <v>0</v>
          </cell>
          <cell r="BDO6">
            <v>0</v>
          </cell>
          <cell r="BDP6">
            <v>0</v>
          </cell>
          <cell r="BDQ6">
            <v>0</v>
          </cell>
          <cell r="BDR6">
            <v>0</v>
          </cell>
          <cell r="BDS6">
            <v>0</v>
          </cell>
          <cell r="BDT6">
            <v>0</v>
          </cell>
          <cell r="BDU6">
            <v>0</v>
          </cell>
          <cell r="BDZ6">
            <v>0</v>
          </cell>
          <cell r="BEA6">
            <v>0</v>
          </cell>
          <cell r="BEB6">
            <v>0</v>
          </cell>
          <cell r="BEC6">
            <v>0</v>
          </cell>
          <cell r="BED6">
            <v>0</v>
          </cell>
          <cell r="BEE6">
            <v>0</v>
          </cell>
          <cell r="BEF6">
            <v>0</v>
          </cell>
          <cell r="BEG6">
            <v>0</v>
          </cell>
          <cell r="BEH6">
            <v>0</v>
          </cell>
          <cell r="BEI6">
            <v>0</v>
          </cell>
          <cell r="BEJ6">
            <v>0</v>
          </cell>
          <cell r="BEK6">
            <v>0</v>
          </cell>
          <cell r="BEL6">
            <v>0</v>
          </cell>
          <cell r="BEM6">
            <v>0</v>
          </cell>
          <cell r="BEN6">
            <v>0</v>
          </cell>
          <cell r="BEO6">
            <v>0</v>
          </cell>
          <cell r="BEP6">
            <v>0</v>
          </cell>
          <cell r="BEQ6">
            <v>0</v>
          </cell>
          <cell r="BER6">
            <v>0</v>
          </cell>
          <cell r="BES6">
            <v>0</v>
          </cell>
          <cell r="BET6">
            <v>0</v>
          </cell>
          <cell r="BEU6">
            <v>105690000</v>
          </cell>
          <cell r="BEV6">
            <v>179540000</v>
          </cell>
          <cell r="BEW6">
            <v>191850000</v>
          </cell>
          <cell r="BEX6">
            <v>206420000</v>
          </cell>
          <cell r="BEY6">
            <v>683500000</v>
          </cell>
          <cell r="BEZ6">
            <v>10651079</v>
          </cell>
          <cell r="BFA6">
            <v>42102000</v>
          </cell>
          <cell r="BFB6">
            <v>58815325</v>
          </cell>
          <cell r="BFC6">
            <v>59431596</v>
          </cell>
          <cell r="BFD6">
            <v>171000000</v>
          </cell>
          <cell r="BFE6">
            <v>116341079</v>
          </cell>
          <cell r="BFF6">
            <v>221642000</v>
          </cell>
          <cell r="BFG6">
            <v>250665325</v>
          </cell>
          <cell r="BFH6">
            <v>265851596</v>
          </cell>
          <cell r="BFI6">
            <v>854500000</v>
          </cell>
          <cell r="BFJ6">
            <v>105690000</v>
          </cell>
          <cell r="BFK6">
            <v>179540000</v>
          </cell>
          <cell r="BFL6">
            <v>191850000</v>
          </cell>
          <cell r="BFM6">
            <v>206420000</v>
          </cell>
          <cell r="BFN6">
            <v>683500000</v>
          </cell>
          <cell r="BFO6">
            <v>10651079</v>
          </cell>
          <cell r="BFP6">
            <v>42102000</v>
          </cell>
          <cell r="BFQ6">
            <v>58815325</v>
          </cell>
          <cell r="BFR6">
            <v>59431596</v>
          </cell>
          <cell r="BFS6">
            <v>171000000</v>
          </cell>
          <cell r="BFT6">
            <v>116341079</v>
          </cell>
          <cell r="BFU6">
            <v>221642000</v>
          </cell>
          <cell r="BFV6">
            <v>250665325</v>
          </cell>
          <cell r="BFW6">
            <v>265851596</v>
          </cell>
          <cell r="BFX6">
            <v>854500000</v>
          </cell>
          <cell r="BFY6">
            <v>0</v>
          </cell>
          <cell r="BFZ6">
            <v>0</v>
          </cell>
        </row>
        <row r="7">
          <cell r="B7" t="str">
            <v>净收入:</v>
          </cell>
          <cell r="C7">
            <v>83325095.51879999</v>
          </cell>
          <cell r="D7">
            <v>45630000</v>
          </cell>
          <cell r="E7">
            <v>47320000</v>
          </cell>
          <cell r="F7">
            <v>50700000</v>
          </cell>
          <cell r="G7">
            <v>226975095.51879999</v>
          </cell>
          <cell r="H7">
            <v>700000</v>
          </cell>
          <cell r="I7">
            <v>5610000</v>
          </cell>
          <cell r="J7">
            <v>6550000</v>
          </cell>
          <cell r="K7">
            <v>5840000</v>
          </cell>
          <cell r="L7">
            <v>18700000</v>
          </cell>
          <cell r="M7">
            <v>84025095.51879999</v>
          </cell>
          <cell r="N7">
            <v>51240000</v>
          </cell>
          <cell r="O7">
            <v>53870000</v>
          </cell>
          <cell r="P7">
            <v>56540000</v>
          </cell>
          <cell r="Q7">
            <v>245675095.51879999</v>
          </cell>
          <cell r="R7">
            <v>83325095.51879999</v>
          </cell>
          <cell r="S7">
            <v>45630000</v>
          </cell>
          <cell r="T7">
            <v>47320000</v>
          </cell>
          <cell r="U7">
            <v>50700000</v>
          </cell>
          <cell r="V7">
            <v>226975095.51879999</v>
          </cell>
          <cell r="W7">
            <v>700000</v>
          </cell>
          <cell r="X7">
            <v>5610000</v>
          </cell>
          <cell r="Y7">
            <v>6550000</v>
          </cell>
          <cell r="Z7">
            <v>5840000</v>
          </cell>
          <cell r="AA7">
            <v>18700000</v>
          </cell>
          <cell r="AB7">
            <v>84025095.51879999</v>
          </cell>
          <cell r="AC7">
            <v>51240000</v>
          </cell>
          <cell r="AD7">
            <v>53870000</v>
          </cell>
          <cell r="AE7">
            <v>56540000</v>
          </cell>
          <cell r="AF7">
            <v>245675095.51879999</v>
          </cell>
          <cell r="AG7">
            <v>7000000</v>
          </cell>
          <cell r="AH7">
            <v>10000000</v>
          </cell>
          <cell r="AI7">
            <v>10000000</v>
          </cell>
          <cell r="AJ7">
            <v>12000000</v>
          </cell>
          <cell r="AK7">
            <v>39000000</v>
          </cell>
          <cell r="AL7">
            <v>174000</v>
          </cell>
          <cell r="AM7">
            <v>2118600</v>
          </cell>
          <cell r="AN7">
            <v>2543500</v>
          </cell>
          <cell r="AO7">
            <v>2363900</v>
          </cell>
          <cell r="AP7">
            <v>7200000</v>
          </cell>
          <cell r="AQ7">
            <v>7174000</v>
          </cell>
          <cell r="AR7">
            <v>12118600</v>
          </cell>
          <cell r="AS7">
            <v>12543500</v>
          </cell>
          <cell r="AT7">
            <v>14363900</v>
          </cell>
          <cell r="AU7">
            <v>46200000</v>
          </cell>
          <cell r="AV7">
            <v>7000000</v>
          </cell>
          <cell r="AW7">
            <v>10000000</v>
          </cell>
          <cell r="AX7">
            <v>10000000</v>
          </cell>
          <cell r="AY7">
            <v>12000000</v>
          </cell>
          <cell r="AZ7">
            <v>39000000</v>
          </cell>
          <cell r="BA7">
            <v>174000</v>
          </cell>
          <cell r="BB7">
            <v>2118600</v>
          </cell>
          <cell r="BC7">
            <v>2543500</v>
          </cell>
          <cell r="BD7">
            <v>2363900</v>
          </cell>
          <cell r="BE7">
            <v>7200000</v>
          </cell>
          <cell r="BF7">
            <v>7174000</v>
          </cell>
          <cell r="BG7">
            <v>12118600</v>
          </cell>
          <cell r="BH7">
            <v>12543500</v>
          </cell>
          <cell r="BI7">
            <v>14363900</v>
          </cell>
          <cell r="BJ7">
            <v>46200000</v>
          </cell>
          <cell r="BK7">
            <v>8000000</v>
          </cell>
          <cell r="BL7">
            <v>8000000</v>
          </cell>
          <cell r="BM7">
            <v>8600000</v>
          </cell>
          <cell r="BN7">
            <v>9400000</v>
          </cell>
          <cell r="BO7">
            <v>34000000</v>
          </cell>
          <cell r="BP7">
            <v>830000</v>
          </cell>
          <cell r="BQ7">
            <v>2075000</v>
          </cell>
          <cell r="BR7">
            <v>2200000</v>
          </cell>
          <cell r="BS7">
            <v>3195000</v>
          </cell>
          <cell r="BT7">
            <v>8300000</v>
          </cell>
          <cell r="BU7">
            <v>8830000</v>
          </cell>
          <cell r="BV7">
            <v>10075000</v>
          </cell>
          <cell r="BW7">
            <v>10800000</v>
          </cell>
          <cell r="BX7">
            <v>12595000</v>
          </cell>
          <cell r="BY7">
            <v>42300000</v>
          </cell>
          <cell r="BZ7">
            <v>8000000</v>
          </cell>
          <cell r="CA7">
            <v>8000000</v>
          </cell>
          <cell r="CB7">
            <v>8600000</v>
          </cell>
          <cell r="CC7">
            <v>9400000</v>
          </cell>
          <cell r="CD7">
            <v>34000000</v>
          </cell>
          <cell r="CE7">
            <v>830000</v>
          </cell>
          <cell r="CF7">
            <v>2075000</v>
          </cell>
          <cell r="CG7">
            <v>2200000</v>
          </cell>
          <cell r="CH7">
            <v>3195000</v>
          </cell>
          <cell r="CI7">
            <v>8300000</v>
          </cell>
          <cell r="CJ7">
            <v>8830000</v>
          </cell>
          <cell r="CK7">
            <v>10075000</v>
          </cell>
          <cell r="CL7">
            <v>10800000</v>
          </cell>
          <cell r="CM7">
            <v>12595000</v>
          </cell>
          <cell r="CN7">
            <v>42300000</v>
          </cell>
          <cell r="CO7">
            <v>2400000</v>
          </cell>
          <cell r="CP7">
            <v>3750000</v>
          </cell>
          <cell r="CQ7">
            <v>3900000</v>
          </cell>
          <cell r="CR7">
            <v>4950000</v>
          </cell>
          <cell r="CS7">
            <v>15000000</v>
          </cell>
          <cell r="CT7">
            <v>128000</v>
          </cell>
          <cell r="CU7">
            <v>425000</v>
          </cell>
          <cell r="CV7">
            <v>637000</v>
          </cell>
          <cell r="CW7">
            <v>510000</v>
          </cell>
          <cell r="CX7">
            <v>1700000</v>
          </cell>
          <cell r="CY7">
            <v>2528000</v>
          </cell>
          <cell r="CZ7">
            <v>4175000</v>
          </cell>
          <cell r="DA7">
            <v>4537000</v>
          </cell>
          <cell r="DB7">
            <v>5460000</v>
          </cell>
          <cell r="DC7">
            <v>16700000</v>
          </cell>
          <cell r="DD7">
            <v>2400000</v>
          </cell>
          <cell r="DE7">
            <v>3750000</v>
          </cell>
          <cell r="DF7">
            <v>3900000</v>
          </cell>
          <cell r="DG7">
            <v>4950000</v>
          </cell>
          <cell r="DH7">
            <v>15000000</v>
          </cell>
          <cell r="DI7">
            <v>128000</v>
          </cell>
          <cell r="DJ7">
            <v>425000</v>
          </cell>
          <cell r="DK7">
            <v>637000</v>
          </cell>
          <cell r="DL7">
            <v>510000</v>
          </cell>
          <cell r="DM7">
            <v>1700000</v>
          </cell>
          <cell r="DN7">
            <v>2528000</v>
          </cell>
          <cell r="DO7">
            <v>4175000</v>
          </cell>
          <cell r="DP7">
            <v>4537000</v>
          </cell>
          <cell r="DQ7">
            <v>5460000</v>
          </cell>
          <cell r="DR7">
            <v>16700000</v>
          </cell>
          <cell r="DS7">
            <v>2000000</v>
          </cell>
          <cell r="DT7">
            <v>3200000</v>
          </cell>
          <cell r="DU7">
            <v>3400000</v>
          </cell>
          <cell r="DV7">
            <v>3400000</v>
          </cell>
          <cell r="DW7">
            <v>12000000</v>
          </cell>
          <cell r="DX7">
            <v>380000</v>
          </cell>
          <cell r="DY7">
            <v>700000</v>
          </cell>
          <cell r="DZ7">
            <v>900000</v>
          </cell>
          <cell r="EA7">
            <v>820000</v>
          </cell>
          <cell r="EB7">
            <v>2800000</v>
          </cell>
          <cell r="EC7">
            <v>2380000</v>
          </cell>
          <cell r="ED7">
            <v>3900000</v>
          </cell>
          <cell r="EE7">
            <v>4300000</v>
          </cell>
          <cell r="EF7">
            <v>4220000</v>
          </cell>
          <cell r="EG7">
            <v>14800000</v>
          </cell>
          <cell r="EH7">
            <v>2000000</v>
          </cell>
          <cell r="EI7">
            <v>3200000</v>
          </cell>
          <cell r="EJ7">
            <v>3400000</v>
          </cell>
          <cell r="EK7">
            <v>3400000</v>
          </cell>
          <cell r="EL7">
            <v>12000000</v>
          </cell>
          <cell r="EM7">
            <v>380000</v>
          </cell>
          <cell r="EN7">
            <v>700000</v>
          </cell>
          <cell r="EO7">
            <v>900000</v>
          </cell>
          <cell r="EP7">
            <v>820000</v>
          </cell>
          <cell r="EQ7">
            <v>2800000</v>
          </cell>
          <cell r="ER7">
            <v>2380000</v>
          </cell>
          <cell r="ES7">
            <v>3900000</v>
          </cell>
          <cell r="ET7">
            <v>4300000</v>
          </cell>
          <cell r="EU7">
            <v>4220000</v>
          </cell>
          <cell r="EV7">
            <v>14800000</v>
          </cell>
          <cell r="EW7">
            <v>1500000</v>
          </cell>
          <cell r="EX7">
            <v>4000000</v>
          </cell>
          <cell r="EY7">
            <v>3800000</v>
          </cell>
          <cell r="EZ7">
            <v>2700000</v>
          </cell>
          <cell r="FA7">
            <v>12000000</v>
          </cell>
          <cell r="FB7">
            <v>160000</v>
          </cell>
          <cell r="FC7">
            <v>600000</v>
          </cell>
          <cell r="FD7">
            <v>700000</v>
          </cell>
          <cell r="FE7">
            <v>240000</v>
          </cell>
          <cell r="FF7">
            <v>1700000</v>
          </cell>
          <cell r="FG7">
            <v>1660000</v>
          </cell>
          <cell r="FH7">
            <v>4600000</v>
          </cell>
          <cell r="FI7">
            <v>4500000</v>
          </cell>
          <cell r="FJ7">
            <v>2940000</v>
          </cell>
          <cell r="FK7">
            <v>13700000</v>
          </cell>
          <cell r="FL7">
            <v>1500000</v>
          </cell>
          <cell r="FM7">
            <v>4000000</v>
          </cell>
          <cell r="FN7">
            <v>3800000</v>
          </cell>
          <cell r="FO7">
            <v>2700000</v>
          </cell>
          <cell r="FP7">
            <v>12000000</v>
          </cell>
          <cell r="FQ7">
            <v>160000</v>
          </cell>
          <cell r="FR7">
            <v>600000</v>
          </cell>
          <cell r="FS7">
            <v>700000</v>
          </cell>
          <cell r="FT7">
            <v>240000</v>
          </cell>
          <cell r="FU7">
            <v>1700000</v>
          </cell>
          <cell r="FV7">
            <v>1660000</v>
          </cell>
          <cell r="FW7">
            <v>4600000</v>
          </cell>
          <cell r="FX7">
            <v>4500000</v>
          </cell>
          <cell r="FY7">
            <v>2940000</v>
          </cell>
          <cell r="FZ7">
            <v>13700000</v>
          </cell>
          <cell r="GA7">
            <v>300000</v>
          </cell>
          <cell r="GB7">
            <v>540000</v>
          </cell>
          <cell r="GC7">
            <v>600000</v>
          </cell>
          <cell r="GD7">
            <v>660000</v>
          </cell>
          <cell r="GE7">
            <v>2100000</v>
          </cell>
          <cell r="GF7">
            <v>160000</v>
          </cell>
          <cell r="GG7">
            <v>350000</v>
          </cell>
          <cell r="GH7">
            <v>450000</v>
          </cell>
          <cell r="GI7">
            <v>740000</v>
          </cell>
          <cell r="GJ7">
            <v>1700000</v>
          </cell>
          <cell r="GK7">
            <v>460000</v>
          </cell>
          <cell r="GL7">
            <v>890000</v>
          </cell>
          <cell r="GM7">
            <v>1050000</v>
          </cell>
          <cell r="GN7">
            <v>1400000</v>
          </cell>
          <cell r="GO7">
            <v>3800000</v>
          </cell>
          <cell r="GP7">
            <v>300000</v>
          </cell>
          <cell r="GQ7">
            <v>540000</v>
          </cell>
          <cell r="GR7">
            <v>600000</v>
          </cell>
          <cell r="GS7">
            <v>660000</v>
          </cell>
          <cell r="GT7">
            <v>2100000</v>
          </cell>
          <cell r="GU7">
            <v>160000</v>
          </cell>
          <cell r="GV7">
            <v>350000</v>
          </cell>
          <cell r="GW7">
            <v>450000</v>
          </cell>
          <cell r="GX7">
            <v>740000</v>
          </cell>
          <cell r="GY7">
            <v>1700000</v>
          </cell>
          <cell r="GZ7">
            <v>460000</v>
          </cell>
          <cell r="HA7">
            <v>890000</v>
          </cell>
          <cell r="HB7">
            <v>1050000</v>
          </cell>
          <cell r="HC7">
            <v>1400000</v>
          </cell>
          <cell r="HD7">
            <v>3800000</v>
          </cell>
          <cell r="HE7">
            <v>3840000</v>
          </cell>
          <cell r="HF7">
            <v>6000000</v>
          </cell>
          <cell r="HG7">
            <v>6240000</v>
          </cell>
          <cell r="HH7">
            <v>7920000</v>
          </cell>
          <cell r="HI7">
            <v>24000000</v>
          </cell>
          <cell r="HJ7">
            <v>1270000</v>
          </cell>
          <cell r="HK7">
            <v>1500000</v>
          </cell>
          <cell r="HL7">
            <v>1500000</v>
          </cell>
          <cell r="HM7">
            <v>730000</v>
          </cell>
          <cell r="HN7">
            <v>5000000</v>
          </cell>
          <cell r="HO7">
            <v>5110000</v>
          </cell>
          <cell r="HP7">
            <v>7500000</v>
          </cell>
          <cell r="HQ7">
            <v>7740000</v>
          </cell>
          <cell r="HR7">
            <v>8650000</v>
          </cell>
          <cell r="HS7">
            <v>29000000</v>
          </cell>
          <cell r="HT7">
            <v>3840000</v>
          </cell>
          <cell r="HU7">
            <v>6000000</v>
          </cell>
          <cell r="HV7">
            <v>6240000</v>
          </cell>
          <cell r="HW7">
            <v>7920000</v>
          </cell>
          <cell r="HX7">
            <v>24000000</v>
          </cell>
          <cell r="HY7">
            <v>1270000</v>
          </cell>
          <cell r="HZ7">
            <v>1500000</v>
          </cell>
          <cell r="IA7">
            <v>1500000</v>
          </cell>
          <cell r="IB7">
            <v>730000</v>
          </cell>
          <cell r="IC7">
            <v>5000000</v>
          </cell>
          <cell r="ID7">
            <v>5110000</v>
          </cell>
          <cell r="IE7">
            <v>7500000</v>
          </cell>
          <cell r="IF7">
            <v>7740000</v>
          </cell>
          <cell r="IG7">
            <v>8650000</v>
          </cell>
          <cell r="IH7">
            <v>29000000</v>
          </cell>
          <cell r="II7">
            <v>1920000</v>
          </cell>
          <cell r="IJ7">
            <v>3000000</v>
          </cell>
          <cell r="IK7">
            <v>3120000</v>
          </cell>
          <cell r="IL7">
            <v>3960000</v>
          </cell>
          <cell r="IM7">
            <v>12000000</v>
          </cell>
          <cell r="IN7">
            <v>260000</v>
          </cell>
          <cell r="IO7">
            <v>720000</v>
          </cell>
          <cell r="IP7">
            <v>840000</v>
          </cell>
          <cell r="IQ7">
            <v>980000</v>
          </cell>
          <cell r="IR7">
            <v>2800000</v>
          </cell>
          <cell r="IS7">
            <v>2180000</v>
          </cell>
          <cell r="IT7">
            <v>3720000</v>
          </cell>
          <cell r="IU7">
            <v>3960000</v>
          </cell>
          <cell r="IV7">
            <v>4940000</v>
          </cell>
          <cell r="IW7">
            <v>14800000</v>
          </cell>
          <cell r="IX7">
            <v>1920000</v>
          </cell>
          <cell r="IY7">
            <v>3000000</v>
          </cell>
          <cell r="IZ7">
            <v>3120000</v>
          </cell>
          <cell r="JA7">
            <v>3960000</v>
          </cell>
          <cell r="JB7">
            <v>12000000</v>
          </cell>
          <cell r="JC7">
            <v>260000</v>
          </cell>
          <cell r="JD7">
            <v>720000</v>
          </cell>
          <cell r="JE7">
            <v>840000</v>
          </cell>
          <cell r="JF7">
            <v>980000</v>
          </cell>
          <cell r="JG7">
            <v>2800000</v>
          </cell>
          <cell r="JH7">
            <v>2180000</v>
          </cell>
          <cell r="JI7">
            <v>3720000</v>
          </cell>
          <cell r="JJ7">
            <v>3960000</v>
          </cell>
          <cell r="JK7">
            <v>4940000</v>
          </cell>
          <cell r="JL7">
            <v>14800000</v>
          </cell>
          <cell r="JM7">
            <v>4000000</v>
          </cell>
          <cell r="JN7">
            <v>7000000</v>
          </cell>
          <cell r="JO7">
            <v>8000000</v>
          </cell>
          <cell r="JP7">
            <v>7000000</v>
          </cell>
          <cell r="JQ7">
            <v>26000000</v>
          </cell>
          <cell r="JR7">
            <v>700000</v>
          </cell>
          <cell r="JS7">
            <v>800000</v>
          </cell>
          <cell r="JT7">
            <v>600000</v>
          </cell>
          <cell r="JU7">
            <v>700000</v>
          </cell>
          <cell r="JV7">
            <v>2800000</v>
          </cell>
          <cell r="JW7">
            <v>4700000</v>
          </cell>
          <cell r="JX7">
            <v>7800000</v>
          </cell>
          <cell r="JY7">
            <v>8600000</v>
          </cell>
          <cell r="JZ7">
            <v>7700000</v>
          </cell>
          <cell r="KA7">
            <v>28800000</v>
          </cell>
          <cell r="KB7">
            <v>4000000</v>
          </cell>
          <cell r="KC7">
            <v>7000000</v>
          </cell>
          <cell r="KD7">
            <v>8000000</v>
          </cell>
          <cell r="KE7">
            <v>7000000</v>
          </cell>
          <cell r="KF7">
            <v>26000000</v>
          </cell>
          <cell r="KG7">
            <v>700000</v>
          </cell>
          <cell r="KH7">
            <v>800000</v>
          </cell>
          <cell r="KI7">
            <v>600000</v>
          </cell>
          <cell r="KJ7">
            <v>700000</v>
          </cell>
          <cell r="KK7">
            <v>2800000</v>
          </cell>
          <cell r="KL7">
            <v>4700000</v>
          </cell>
          <cell r="KM7">
            <v>7800000</v>
          </cell>
          <cell r="KN7">
            <v>8600000</v>
          </cell>
          <cell r="KO7">
            <v>7700000</v>
          </cell>
          <cell r="KP7">
            <v>28800000</v>
          </cell>
          <cell r="KQ7">
            <v>672000</v>
          </cell>
          <cell r="KR7">
            <v>1050000</v>
          </cell>
          <cell r="KS7">
            <v>1092000</v>
          </cell>
          <cell r="KT7">
            <v>1386000</v>
          </cell>
          <cell r="KU7">
            <v>4200000</v>
          </cell>
          <cell r="KV7">
            <v>0</v>
          </cell>
          <cell r="KW7">
            <v>0</v>
          </cell>
          <cell r="KX7">
            <v>0</v>
          </cell>
          <cell r="KY7">
            <v>0</v>
          </cell>
          <cell r="KZ7">
            <v>0</v>
          </cell>
          <cell r="LA7">
            <v>672000</v>
          </cell>
          <cell r="LB7">
            <v>1050000</v>
          </cell>
          <cell r="LC7">
            <v>1092000</v>
          </cell>
          <cell r="LD7">
            <v>1386000</v>
          </cell>
          <cell r="LE7">
            <v>4200000</v>
          </cell>
          <cell r="LF7">
            <v>672000</v>
          </cell>
          <cell r="LG7">
            <v>1050000</v>
          </cell>
          <cell r="LH7">
            <v>1092000</v>
          </cell>
          <cell r="LI7">
            <v>1386000</v>
          </cell>
          <cell r="LJ7">
            <v>4200000</v>
          </cell>
          <cell r="LK7">
            <v>0</v>
          </cell>
          <cell r="LL7">
            <v>0</v>
          </cell>
          <cell r="LM7">
            <v>0</v>
          </cell>
          <cell r="LN7">
            <v>0</v>
          </cell>
          <cell r="LO7">
            <v>0</v>
          </cell>
          <cell r="LP7">
            <v>672000</v>
          </cell>
          <cell r="LQ7">
            <v>1050000</v>
          </cell>
          <cell r="LR7">
            <v>1092000</v>
          </cell>
          <cell r="LS7">
            <v>1386000</v>
          </cell>
          <cell r="LT7">
            <v>4200000</v>
          </cell>
          <cell r="LU7">
            <v>1000000</v>
          </cell>
          <cell r="LV7">
            <v>2500000</v>
          </cell>
          <cell r="LW7">
            <v>3000000</v>
          </cell>
          <cell r="LX7">
            <v>3500000</v>
          </cell>
          <cell r="LY7">
            <v>10000000</v>
          </cell>
          <cell r="LZ7">
            <v>0</v>
          </cell>
          <cell r="MA7">
            <v>0</v>
          </cell>
          <cell r="MB7">
            <v>0</v>
          </cell>
          <cell r="MC7">
            <v>0</v>
          </cell>
          <cell r="MD7">
            <v>0</v>
          </cell>
          <cell r="ME7">
            <v>1000000</v>
          </cell>
          <cell r="MF7">
            <v>2500000</v>
          </cell>
          <cell r="MG7">
            <v>3000000</v>
          </cell>
          <cell r="MH7">
            <v>3500000</v>
          </cell>
          <cell r="MI7">
            <v>10000000</v>
          </cell>
          <cell r="MJ7">
            <v>1000000</v>
          </cell>
          <cell r="MK7">
            <v>2500000</v>
          </cell>
          <cell r="ML7">
            <v>3000000</v>
          </cell>
          <cell r="MM7">
            <v>3500000</v>
          </cell>
          <cell r="MN7">
            <v>10000000</v>
          </cell>
          <cell r="MO7">
            <v>0</v>
          </cell>
          <cell r="MP7">
            <v>0</v>
          </cell>
          <cell r="MQ7">
            <v>0</v>
          </cell>
          <cell r="MR7">
            <v>0</v>
          </cell>
          <cell r="MS7">
            <v>0</v>
          </cell>
          <cell r="MT7">
            <v>1000000</v>
          </cell>
          <cell r="MU7">
            <v>2500000</v>
          </cell>
          <cell r="MV7">
            <v>3000000</v>
          </cell>
          <cell r="MW7">
            <v>3500000</v>
          </cell>
          <cell r="MX7">
            <v>10000000</v>
          </cell>
          <cell r="MY7">
            <v>5000000</v>
          </cell>
          <cell r="MZ7">
            <v>7000000</v>
          </cell>
          <cell r="NA7">
            <v>9000000</v>
          </cell>
          <cell r="NB7">
            <v>10000000</v>
          </cell>
          <cell r="NC7">
            <v>31000000</v>
          </cell>
          <cell r="ND7">
            <v>271649.99999999953</v>
          </cell>
          <cell r="NE7">
            <v>1430000</v>
          </cell>
          <cell r="NF7">
            <v>2145000</v>
          </cell>
          <cell r="NG7">
            <v>3353350.0000000005</v>
          </cell>
          <cell r="NH7">
            <v>7200000</v>
          </cell>
          <cell r="NI7">
            <v>5271650</v>
          </cell>
          <cell r="NJ7">
            <v>8430000</v>
          </cell>
          <cell r="NK7">
            <v>11145000</v>
          </cell>
          <cell r="NL7">
            <v>13353350</v>
          </cell>
          <cell r="NM7">
            <v>38200000</v>
          </cell>
          <cell r="NN7">
            <v>5000000</v>
          </cell>
          <cell r="NO7">
            <v>7000000</v>
          </cell>
          <cell r="NP7">
            <v>9000000</v>
          </cell>
          <cell r="NQ7">
            <v>10000000</v>
          </cell>
          <cell r="NR7">
            <v>31000000</v>
          </cell>
          <cell r="NS7">
            <v>271649.99999999953</v>
          </cell>
          <cell r="NT7">
            <v>1430000</v>
          </cell>
          <cell r="NU7">
            <v>2145000</v>
          </cell>
          <cell r="NV7">
            <v>3353350.0000000005</v>
          </cell>
          <cell r="NW7">
            <v>7200000</v>
          </cell>
          <cell r="NX7">
            <v>5271650</v>
          </cell>
          <cell r="NY7">
            <v>8430000</v>
          </cell>
          <cell r="NZ7">
            <v>11145000</v>
          </cell>
          <cell r="OA7">
            <v>13353350</v>
          </cell>
          <cell r="OB7">
            <v>38200000</v>
          </cell>
          <cell r="OC7">
            <v>2600000</v>
          </cell>
          <cell r="OD7">
            <v>5000000</v>
          </cell>
          <cell r="OE7">
            <v>5000000</v>
          </cell>
          <cell r="OF7">
            <v>7400000</v>
          </cell>
          <cell r="OG7">
            <v>20000000</v>
          </cell>
          <cell r="OH7">
            <v>500000</v>
          </cell>
          <cell r="OI7">
            <v>1000000</v>
          </cell>
          <cell r="OJ7">
            <v>1500000</v>
          </cell>
          <cell r="OK7">
            <v>2000000</v>
          </cell>
          <cell r="OL7">
            <v>5000000</v>
          </cell>
          <cell r="OM7">
            <v>3100000</v>
          </cell>
          <cell r="ON7">
            <v>6000000</v>
          </cell>
          <cell r="OO7">
            <v>6500000</v>
          </cell>
          <cell r="OP7">
            <v>9400000</v>
          </cell>
          <cell r="OQ7">
            <v>25000000</v>
          </cell>
          <cell r="OR7">
            <v>2600000</v>
          </cell>
          <cell r="OS7">
            <v>5000000</v>
          </cell>
          <cell r="OT7">
            <v>5000000</v>
          </cell>
          <cell r="OU7">
            <v>7400000</v>
          </cell>
          <cell r="OV7">
            <v>20000000</v>
          </cell>
          <cell r="OW7">
            <v>500000</v>
          </cell>
          <cell r="OX7">
            <v>1000000</v>
          </cell>
          <cell r="OY7">
            <v>1500000</v>
          </cell>
          <cell r="OZ7">
            <v>2000000</v>
          </cell>
          <cell r="PA7">
            <v>5000000</v>
          </cell>
          <cell r="PB7">
            <v>3100000</v>
          </cell>
          <cell r="PC7">
            <v>6000000</v>
          </cell>
          <cell r="PD7">
            <v>6500000</v>
          </cell>
          <cell r="PE7">
            <v>9400000</v>
          </cell>
          <cell r="PF7">
            <v>25000000</v>
          </cell>
          <cell r="PG7">
            <v>2200000</v>
          </cell>
          <cell r="PH7">
            <v>2800000</v>
          </cell>
          <cell r="PI7">
            <v>5000000</v>
          </cell>
          <cell r="PJ7">
            <v>5000000</v>
          </cell>
          <cell r="PK7">
            <v>15000000</v>
          </cell>
          <cell r="PL7">
            <v>113726</v>
          </cell>
          <cell r="PM7">
            <v>400000</v>
          </cell>
          <cell r="PN7">
            <v>785125</v>
          </cell>
          <cell r="PO7">
            <v>901149</v>
          </cell>
          <cell r="PP7">
            <v>2200000</v>
          </cell>
          <cell r="PQ7">
            <v>2313726</v>
          </cell>
          <cell r="PR7">
            <v>3200000</v>
          </cell>
          <cell r="PS7">
            <v>5785125</v>
          </cell>
          <cell r="PT7">
            <v>5901149</v>
          </cell>
          <cell r="PU7">
            <v>17200000</v>
          </cell>
          <cell r="PV7">
            <v>2200000</v>
          </cell>
          <cell r="PW7">
            <v>2800000</v>
          </cell>
          <cell r="PX7">
            <v>5000000</v>
          </cell>
          <cell r="PY7">
            <v>5000000</v>
          </cell>
          <cell r="PZ7">
            <v>15000000</v>
          </cell>
          <cell r="QA7">
            <v>113726</v>
          </cell>
          <cell r="QB7">
            <v>400000</v>
          </cell>
          <cell r="QC7">
            <v>785125</v>
          </cell>
          <cell r="QD7">
            <v>901149</v>
          </cell>
          <cell r="QE7">
            <v>2200000</v>
          </cell>
          <cell r="QF7">
            <v>2313726</v>
          </cell>
          <cell r="QG7">
            <v>3200000</v>
          </cell>
          <cell r="QH7">
            <v>5785125</v>
          </cell>
          <cell r="QI7">
            <v>5901149</v>
          </cell>
          <cell r="QJ7">
            <v>17200000</v>
          </cell>
          <cell r="QK7">
            <v>1600000</v>
          </cell>
          <cell r="QL7">
            <v>2500000</v>
          </cell>
          <cell r="QM7">
            <v>2600000</v>
          </cell>
          <cell r="QN7">
            <v>3300000</v>
          </cell>
          <cell r="QO7">
            <v>10000000</v>
          </cell>
          <cell r="QP7">
            <v>90000</v>
          </cell>
          <cell r="QQ7">
            <v>1000000</v>
          </cell>
          <cell r="QR7">
            <v>1500000</v>
          </cell>
          <cell r="QS7">
            <v>2410000</v>
          </cell>
          <cell r="QT7">
            <v>5000000</v>
          </cell>
          <cell r="QU7">
            <v>1690000</v>
          </cell>
          <cell r="QV7">
            <v>3500000</v>
          </cell>
          <cell r="QW7">
            <v>4100000</v>
          </cell>
          <cell r="QX7">
            <v>5710000</v>
          </cell>
          <cell r="QY7">
            <v>15000000</v>
          </cell>
          <cell r="QZ7">
            <v>1600000</v>
          </cell>
          <cell r="RA7">
            <v>2500000</v>
          </cell>
          <cell r="RB7">
            <v>2600000</v>
          </cell>
          <cell r="RC7">
            <v>3300000</v>
          </cell>
          <cell r="RD7">
            <v>10000000</v>
          </cell>
          <cell r="RE7">
            <v>90000</v>
          </cell>
          <cell r="RF7">
            <v>1000000</v>
          </cell>
          <cell r="RG7">
            <v>1500000</v>
          </cell>
          <cell r="RH7">
            <v>2410000</v>
          </cell>
          <cell r="RI7">
            <v>5000000</v>
          </cell>
          <cell r="RJ7">
            <v>1690000</v>
          </cell>
          <cell r="RK7">
            <v>3500000</v>
          </cell>
          <cell r="RL7">
            <v>4100000</v>
          </cell>
          <cell r="RM7">
            <v>5710000</v>
          </cell>
          <cell r="RN7">
            <v>15000000</v>
          </cell>
          <cell r="RO7">
            <v>5500000</v>
          </cell>
          <cell r="RP7">
            <v>3500000</v>
          </cell>
          <cell r="RQ7">
            <v>3500000</v>
          </cell>
          <cell r="RR7">
            <v>4500000</v>
          </cell>
          <cell r="RS7">
            <v>17000000</v>
          </cell>
          <cell r="RT7">
            <v>0</v>
          </cell>
          <cell r="RU7">
            <v>1200000</v>
          </cell>
          <cell r="RV7">
            <v>2100000</v>
          </cell>
          <cell r="RW7">
            <v>2800000</v>
          </cell>
          <cell r="RX7">
            <v>6100000</v>
          </cell>
          <cell r="RY7">
            <v>5500000</v>
          </cell>
          <cell r="RZ7">
            <v>4700000</v>
          </cell>
          <cell r="SA7">
            <v>5600000</v>
          </cell>
          <cell r="SB7">
            <v>7300000</v>
          </cell>
          <cell r="SC7">
            <v>23100000</v>
          </cell>
          <cell r="SD7">
            <v>5500000</v>
          </cell>
          <cell r="SE7">
            <v>3500000</v>
          </cell>
          <cell r="SF7">
            <v>3500000</v>
          </cell>
          <cell r="SG7">
            <v>4500000</v>
          </cell>
          <cell r="SH7">
            <v>17000000</v>
          </cell>
          <cell r="SI7">
            <v>0</v>
          </cell>
          <cell r="SJ7">
            <v>1200000</v>
          </cell>
          <cell r="SK7">
            <v>2100000</v>
          </cell>
          <cell r="SL7">
            <v>2800000</v>
          </cell>
          <cell r="SM7">
            <v>6100000</v>
          </cell>
          <cell r="SN7">
            <v>5500000</v>
          </cell>
          <cell r="SO7">
            <v>4700000</v>
          </cell>
          <cell r="SP7">
            <v>5600000</v>
          </cell>
          <cell r="SQ7">
            <v>7300000</v>
          </cell>
          <cell r="SR7">
            <v>23100000</v>
          </cell>
          <cell r="SS7">
            <v>4000000</v>
          </cell>
          <cell r="ST7">
            <v>5000000</v>
          </cell>
          <cell r="SU7">
            <v>4000000</v>
          </cell>
          <cell r="SV7">
            <v>5000000</v>
          </cell>
          <cell r="SW7">
            <v>18000000</v>
          </cell>
          <cell r="SX7">
            <v>60000</v>
          </cell>
          <cell r="SY7">
            <v>1400000</v>
          </cell>
          <cell r="SZ7">
            <v>1500000</v>
          </cell>
          <cell r="TA7">
            <v>940000</v>
          </cell>
          <cell r="TB7">
            <v>3900000</v>
          </cell>
          <cell r="TC7">
            <v>4060000</v>
          </cell>
          <cell r="TD7">
            <v>6400000</v>
          </cell>
          <cell r="TE7">
            <v>5500000</v>
          </cell>
          <cell r="TF7">
            <v>5940000</v>
          </cell>
          <cell r="TG7">
            <v>21900000</v>
          </cell>
          <cell r="TH7">
            <v>4000000</v>
          </cell>
          <cell r="TI7">
            <v>5000000</v>
          </cell>
          <cell r="TJ7">
            <v>4000000</v>
          </cell>
          <cell r="TK7">
            <v>5000000</v>
          </cell>
          <cell r="TL7">
            <v>18000000</v>
          </cell>
          <cell r="TM7">
            <v>60000</v>
          </cell>
          <cell r="TN7">
            <v>1400000</v>
          </cell>
          <cell r="TO7">
            <v>1500000</v>
          </cell>
          <cell r="TP7">
            <v>940000</v>
          </cell>
          <cell r="TQ7">
            <v>3900000</v>
          </cell>
          <cell r="TR7">
            <v>4060000</v>
          </cell>
          <cell r="TS7">
            <v>6400000</v>
          </cell>
          <cell r="TT7">
            <v>5500000</v>
          </cell>
          <cell r="TU7">
            <v>5940000</v>
          </cell>
          <cell r="TV7">
            <v>21900000</v>
          </cell>
          <cell r="TW7">
            <v>750000</v>
          </cell>
          <cell r="TX7">
            <v>1100000</v>
          </cell>
          <cell r="TY7">
            <v>1300000</v>
          </cell>
          <cell r="TZ7">
            <v>1550000</v>
          </cell>
          <cell r="UA7">
            <v>4700000</v>
          </cell>
          <cell r="UB7">
            <v>0</v>
          </cell>
          <cell r="UC7">
            <v>0</v>
          </cell>
          <cell r="UD7">
            <v>0</v>
          </cell>
          <cell r="UE7">
            <v>0</v>
          </cell>
          <cell r="UF7">
            <v>0</v>
          </cell>
          <cell r="UG7">
            <v>750000</v>
          </cell>
          <cell r="UH7">
            <v>1100000</v>
          </cell>
          <cell r="UI7">
            <v>1300000</v>
          </cell>
          <cell r="UJ7">
            <v>1550000</v>
          </cell>
          <cell r="UK7">
            <v>4700000</v>
          </cell>
          <cell r="UL7">
            <v>750000</v>
          </cell>
          <cell r="UM7">
            <v>1100000</v>
          </cell>
          <cell r="UN7">
            <v>1300000</v>
          </cell>
          <cell r="UO7">
            <v>1550000</v>
          </cell>
          <cell r="UP7">
            <v>4700000</v>
          </cell>
          <cell r="UQ7">
            <v>0</v>
          </cell>
          <cell r="UR7">
            <v>0</v>
          </cell>
          <cell r="US7">
            <v>0</v>
          </cell>
          <cell r="UT7">
            <v>0</v>
          </cell>
          <cell r="UU7">
            <v>0</v>
          </cell>
          <cell r="UV7">
            <v>750000</v>
          </cell>
          <cell r="UW7">
            <v>1100000</v>
          </cell>
          <cell r="UX7">
            <v>1300000</v>
          </cell>
          <cell r="UY7">
            <v>1550000</v>
          </cell>
          <cell r="UZ7">
            <v>4700000</v>
          </cell>
          <cell r="VA7">
            <v>2000000</v>
          </cell>
          <cell r="VB7">
            <v>1000000</v>
          </cell>
          <cell r="VC7">
            <v>1000000</v>
          </cell>
          <cell r="VD7">
            <v>1100000</v>
          </cell>
          <cell r="VE7">
            <v>5100000</v>
          </cell>
          <cell r="VF7">
            <v>0</v>
          </cell>
          <cell r="VG7">
            <v>0</v>
          </cell>
          <cell r="VH7">
            <v>0</v>
          </cell>
          <cell r="VI7">
            <v>0</v>
          </cell>
          <cell r="VJ7">
            <v>0</v>
          </cell>
          <cell r="VK7">
            <v>2000000</v>
          </cell>
          <cell r="VL7">
            <v>1000000</v>
          </cell>
          <cell r="VM7">
            <v>1000000</v>
          </cell>
          <cell r="VN7">
            <v>1100000</v>
          </cell>
          <cell r="VO7">
            <v>5100000</v>
          </cell>
          <cell r="VP7">
            <v>2000000</v>
          </cell>
          <cell r="VQ7">
            <v>1000000</v>
          </cell>
          <cell r="VR7">
            <v>1000000</v>
          </cell>
          <cell r="VS7">
            <v>1100000</v>
          </cell>
          <cell r="VT7">
            <v>5100000</v>
          </cell>
          <cell r="VU7">
            <v>0</v>
          </cell>
          <cell r="VV7">
            <v>0</v>
          </cell>
          <cell r="VW7">
            <v>0</v>
          </cell>
          <cell r="VX7">
            <v>0</v>
          </cell>
          <cell r="VY7">
            <v>0</v>
          </cell>
          <cell r="VZ7">
            <v>2000000</v>
          </cell>
          <cell r="WA7">
            <v>1000000</v>
          </cell>
          <cell r="WB7">
            <v>1000000</v>
          </cell>
          <cell r="WC7">
            <v>1100000</v>
          </cell>
          <cell r="WD7">
            <v>5100000</v>
          </cell>
          <cell r="WE7">
            <v>1200000</v>
          </cell>
          <cell r="WF7">
            <v>1600000</v>
          </cell>
          <cell r="WG7">
            <v>2050000</v>
          </cell>
          <cell r="WH7">
            <v>1750000</v>
          </cell>
          <cell r="WI7">
            <v>6600000</v>
          </cell>
          <cell r="WJ7">
            <v>40000</v>
          </cell>
          <cell r="WK7">
            <v>560000</v>
          </cell>
          <cell r="WL7">
            <v>560000</v>
          </cell>
          <cell r="WM7">
            <v>540000</v>
          </cell>
          <cell r="WN7">
            <v>1700000</v>
          </cell>
          <cell r="WO7">
            <v>1240000</v>
          </cell>
          <cell r="WP7">
            <v>2160000</v>
          </cell>
          <cell r="WQ7">
            <v>2610000</v>
          </cell>
          <cell r="WR7">
            <v>2290000</v>
          </cell>
          <cell r="WS7">
            <v>8300000</v>
          </cell>
          <cell r="WT7">
            <v>1200000</v>
          </cell>
          <cell r="WU7">
            <v>1600000</v>
          </cell>
          <cell r="WV7">
            <v>2050000</v>
          </cell>
          <cell r="WW7">
            <v>1750000</v>
          </cell>
          <cell r="WX7">
            <v>6600000</v>
          </cell>
          <cell r="WY7">
            <v>40000</v>
          </cell>
          <cell r="WZ7">
            <v>560000</v>
          </cell>
          <cell r="XA7">
            <v>560000</v>
          </cell>
          <cell r="XB7">
            <v>540000</v>
          </cell>
          <cell r="XC7">
            <v>1700000</v>
          </cell>
          <cell r="XD7">
            <v>1240000</v>
          </cell>
          <cell r="XE7">
            <v>2160000</v>
          </cell>
          <cell r="XF7">
            <v>2610000</v>
          </cell>
          <cell r="XG7">
            <v>2290000</v>
          </cell>
          <cell r="XH7">
            <v>8300000</v>
          </cell>
          <cell r="XI7">
            <v>910000</v>
          </cell>
          <cell r="XJ7">
            <v>1120000</v>
          </cell>
          <cell r="XK7">
            <v>1630000</v>
          </cell>
          <cell r="XL7">
            <v>2040000</v>
          </cell>
          <cell r="XM7">
            <v>5700000</v>
          </cell>
          <cell r="XN7">
            <v>460000</v>
          </cell>
          <cell r="XO7">
            <v>500000</v>
          </cell>
          <cell r="XP7">
            <v>600000</v>
          </cell>
          <cell r="XQ7">
            <v>640000</v>
          </cell>
          <cell r="XR7">
            <v>2200000</v>
          </cell>
          <cell r="XS7">
            <v>1370000</v>
          </cell>
          <cell r="XT7">
            <v>1620000</v>
          </cell>
          <cell r="XU7">
            <v>2230000</v>
          </cell>
          <cell r="XV7">
            <v>2680000</v>
          </cell>
          <cell r="XW7">
            <v>7900000</v>
          </cell>
          <cell r="XX7">
            <v>910000</v>
          </cell>
          <cell r="XY7">
            <v>1120000</v>
          </cell>
          <cell r="XZ7">
            <v>1630000</v>
          </cell>
          <cell r="YA7">
            <v>2040000</v>
          </cell>
          <cell r="YB7">
            <v>5700000</v>
          </cell>
          <cell r="YC7">
            <v>460000</v>
          </cell>
          <cell r="YD7">
            <v>500000</v>
          </cell>
          <cell r="YE7">
            <v>600000</v>
          </cell>
          <cell r="YF7">
            <v>640000</v>
          </cell>
          <cell r="YG7">
            <v>2200000</v>
          </cell>
          <cell r="YH7">
            <v>1370000</v>
          </cell>
          <cell r="YI7">
            <v>1620000</v>
          </cell>
          <cell r="YJ7">
            <v>2230000</v>
          </cell>
          <cell r="YK7">
            <v>2680000</v>
          </cell>
          <cell r="YL7">
            <v>7900000</v>
          </cell>
          <cell r="YM7">
            <v>450000</v>
          </cell>
          <cell r="YN7">
            <v>500000</v>
          </cell>
          <cell r="YO7">
            <v>850000</v>
          </cell>
          <cell r="YP7">
            <v>900000</v>
          </cell>
          <cell r="YQ7">
            <v>2700000</v>
          </cell>
          <cell r="YR7">
            <v>0</v>
          </cell>
          <cell r="YS7">
            <v>0</v>
          </cell>
          <cell r="YT7">
            <v>0</v>
          </cell>
          <cell r="YU7">
            <v>0</v>
          </cell>
          <cell r="YV7">
            <v>0</v>
          </cell>
          <cell r="YW7">
            <v>450000</v>
          </cell>
          <cell r="YX7">
            <v>500000</v>
          </cell>
          <cell r="YY7">
            <v>850000</v>
          </cell>
          <cell r="YZ7">
            <v>900000</v>
          </cell>
          <cell r="ZA7">
            <v>2700000</v>
          </cell>
          <cell r="ZB7">
            <v>450000</v>
          </cell>
          <cell r="ZC7">
            <v>500000</v>
          </cell>
          <cell r="ZD7">
            <v>850000</v>
          </cell>
          <cell r="ZE7">
            <v>900000</v>
          </cell>
          <cell r="ZF7">
            <v>2700000</v>
          </cell>
          <cell r="ZG7">
            <v>0</v>
          </cell>
          <cell r="ZH7">
            <v>0</v>
          </cell>
          <cell r="ZI7">
            <v>0</v>
          </cell>
          <cell r="ZJ7">
            <v>0</v>
          </cell>
          <cell r="ZK7">
            <v>0</v>
          </cell>
          <cell r="ZL7">
            <v>450000</v>
          </cell>
          <cell r="ZM7">
            <v>500000</v>
          </cell>
          <cell r="ZN7">
            <v>850000</v>
          </cell>
          <cell r="ZO7">
            <v>900000</v>
          </cell>
          <cell r="ZP7">
            <v>2700000</v>
          </cell>
          <cell r="ZQ7">
            <v>2000000</v>
          </cell>
          <cell r="ZR7">
            <v>2000000</v>
          </cell>
          <cell r="ZS7">
            <v>2000000</v>
          </cell>
          <cell r="ZT7">
            <v>3000000</v>
          </cell>
          <cell r="ZU7">
            <v>9000000</v>
          </cell>
          <cell r="ZV7">
            <v>0</v>
          </cell>
          <cell r="ZW7">
            <v>0</v>
          </cell>
          <cell r="ZX7">
            <v>0</v>
          </cell>
          <cell r="ZY7">
            <v>0</v>
          </cell>
          <cell r="ZZ7">
            <v>0</v>
          </cell>
          <cell r="AAA7">
            <v>2000000</v>
          </cell>
          <cell r="AAB7">
            <v>2000000</v>
          </cell>
          <cell r="AAC7">
            <v>2000000</v>
          </cell>
          <cell r="AAD7">
            <v>3000000</v>
          </cell>
          <cell r="AAE7">
            <v>9000000</v>
          </cell>
          <cell r="AAF7">
            <v>2000000</v>
          </cell>
          <cell r="AAG7">
            <v>2000000</v>
          </cell>
          <cell r="AAH7">
            <v>2000000</v>
          </cell>
          <cell r="AAI7">
            <v>3000000</v>
          </cell>
          <cell r="AAJ7">
            <v>9000000</v>
          </cell>
          <cell r="AAK7">
            <v>0</v>
          </cell>
          <cell r="AAL7">
            <v>0</v>
          </cell>
          <cell r="AAM7">
            <v>0</v>
          </cell>
          <cell r="AAN7">
            <v>0</v>
          </cell>
          <cell r="AAO7">
            <v>0</v>
          </cell>
          <cell r="AAP7">
            <v>2000000</v>
          </cell>
          <cell r="AAQ7">
            <v>2000000</v>
          </cell>
          <cell r="AAR7">
            <v>2000000</v>
          </cell>
          <cell r="AAS7">
            <v>3000000</v>
          </cell>
          <cell r="AAT7">
            <v>9000000</v>
          </cell>
          <cell r="AAU7">
            <v>600000</v>
          </cell>
          <cell r="AAV7">
            <v>600000</v>
          </cell>
          <cell r="AAW7">
            <v>700000</v>
          </cell>
          <cell r="AAX7">
            <v>900000</v>
          </cell>
          <cell r="AAY7">
            <v>2800000</v>
          </cell>
          <cell r="AAZ7">
            <v>170000</v>
          </cell>
          <cell r="ABA7">
            <v>300000</v>
          </cell>
          <cell r="ABB7">
            <v>300000</v>
          </cell>
          <cell r="ABC7">
            <v>330000</v>
          </cell>
          <cell r="ABD7">
            <v>1100000</v>
          </cell>
          <cell r="ABE7">
            <v>770000</v>
          </cell>
          <cell r="ABF7">
            <v>900000</v>
          </cell>
          <cell r="ABG7">
            <v>1000000</v>
          </cell>
          <cell r="ABH7">
            <v>1230000</v>
          </cell>
          <cell r="ABI7">
            <v>3900000</v>
          </cell>
          <cell r="ABJ7">
            <v>600000</v>
          </cell>
          <cell r="ABK7">
            <v>600000</v>
          </cell>
          <cell r="ABL7">
            <v>700000</v>
          </cell>
          <cell r="ABM7">
            <v>900000</v>
          </cell>
          <cell r="ABN7">
            <v>2800000</v>
          </cell>
          <cell r="ABO7">
            <v>170000</v>
          </cell>
          <cell r="ABP7">
            <v>300000</v>
          </cell>
          <cell r="ABQ7">
            <v>300000</v>
          </cell>
          <cell r="ABR7">
            <v>330000</v>
          </cell>
          <cell r="ABS7">
            <v>1100000</v>
          </cell>
          <cell r="ABT7">
            <v>770000</v>
          </cell>
          <cell r="ABU7">
            <v>900000</v>
          </cell>
          <cell r="ABV7">
            <v>1000000</v>
          </cell>
          <cell r="ABW7">
            <v>1230000</v>
          </cell>
          <cell r="ABX7">
            <v>3900000</v>
          </cell>
          <cell r="ABY7">
            <v>2880000</v>
          </cell>
          <cell r="ABZ7">
            <v>4500000</v>
          </cell>
          <cell r="ACA7">
            <v>4680000</v>
          </cell>
          <cell r="ACB7">
            <v>5940000</v>
          </cell>
          <cell r="ACC7">
            <v>18000000</v>
          </cell>
          <cell r="ACD7">
            <v>390000</v>
          </cell>
          <cell r="ACE7">
            <v>975000</v>
          </cell>
          <cell r="ACF7">
            <v>1170000</v>
          </cell>
          <cell r="ACG7">
            <v>1365000</v>
          </cell>
          <cell r="ACH7">
            <v>3900000</v>
          </cell>
          <cell r="ACI7">
            <v>3270000</v>
          </cell>
          <cell r="ACJ7">
            <v>5475000</v>
          </cell>
          <cell r="ACK7">
            <v>5850000</v>
          </cell>
          <cell r="ACL7">
            <v>7305000</v>
          </cell>
          <cell r="ACM7">
            <v>21900000</v>
          </cell>
          <cell r="ACN7">
            <v>2880000</v>
          </cell>
          <cell r="ACO7">
            <v>4500000</v>
          </cell>
          <cell r="ACP7">
            <v>4680000</v>
          </cell>
          <cell r="ACQ7">
            <v>5940000</v>
          </cell>
          <cell r="ACR7">
            <v>18000000</v>
          </cell>
          <cell r="ACS7">
            <v>390000</v>
          </cell>
          <cell r="ACT7">
            <v>975000</v>
          </cell>
          <cell r="ACU7">
            <v>1170000</v>
          </cell>
          <cell r="ACV7">
            <v>1365000</v>
          </cell>
          <cell r="ACW7">
            <v>3900000</v>
          </cell>
          <cell r="ACX7">
            <v>3270000</v>
          </cell>
          <cell r="ACY7">
            <v>5475000</v>
          </cell>
          <cell r="ACZ7">
            <v>5850000</v>
          </cell>
          <cell r="ADA7">
            <v>7305000</v>
          </cell>
          <cell r="ADB7">
            <v>21900000</v>
          </cell>
          <cell r="ADC7">
            <v>500000</v>
          </cell>
          <cell r="ADD7">
            <v>850000</v>
          </cell>
          <cell r="ADE7">
            <v>1150000</v>
          </cell>
          <cell r="ADF7">
            <v>1000000</v>
          </cell>
          <cell r="ADG7">
            <v>3500000</v>
          </cell>
          <cell r="ADH7">
            <v>0</v>
          </cell>
          <cell r="ADI7">
            <v>0</v>
          </cell>
          <cell r="ADJ7">
            <v>0</v>
          </cell>
          <cell r="ADK7">
            <v>0</v>
          </cell>
          <cell r="ADL7">
            <v>0</v>
          </cell>
          <cell r="ADM7">
            <v>500000</v>
          </cell>
          <cell r="ADN7">
            <v>850000</v>
          </cell>
          <cell r="ADO7">
            <v>1150000</v>
          </cell>
          <cell r="ADP7">
            <v>1000000</v>
          </cell>
          <cell r="ADQ7">
            <v>3500000</v>
          </cell>
          <cell r="ADR7">
            <v>500000</v>
          </cell>
          <cell r="ADS7">
            <v>850000</v>
          </cell>
          <cell r="ADT7">
            <v>1150000</v>
          </cell>
          <cell r="ADU7">
            <v>1000000</v>
          </cell>
          <cell r="ADV7">
            <v>3500000</v>
          </cell>
          <cell r="ADW7">
            <v>0</v>
          </cell>
          <cell r="ADX7">
            <v>0</v>
          </cell>
          <cell r="ADY7">
            <v>0</v>
          </cell>
          <cell r="ADZ7">
            <v>0</v>
          </cell>
          <cell r="AEA7">
            <v>0</v>
          </cell>
          <cell r="AEB7">
            <v>500000</v>
          </cell>
          <cell r="AEC7">
            <v>850000</v>
          </cell>
          <cell r="AED7">
            <v>1150000</v>
          </cell>
          <cell r="AEE7">
            <v>1000000</v>
          </cell>
          <cell r="AEF7">
            <v>3500000</v>
          </cell>
          <cell r="AEG7">
            <v>3500000</v>
          </cell>
          <cell r="AEH7">
            <v>1800000</v>
          </cell>
          <cell r="AEI7">
            <v>1800000</v>
          </cell>
          <cell r="AEJ7">
            <v>3900000</v>
          </cell>
          <cell r="AEK7">
            <v>11000000</v>
          </cell>
          <cell r="AEL7">
            <v>0</v>
          </cell>
          <cell r="AEM7">
            <v>0</v>
          </cell>
          <cell r="AEN7">
            <v>0</v>
          </cell>
          <cell r="AEO7">
            <v>0</v>
          </cell>
          <cell r="AEP7">
            <v>0</v>
          </cell>
          <cell r="AEQ7">
            <v>3500000</v>
          </cell>
          <cell r="AER7">
            <v>1800000</v>
          </cell>
          <cell r="AES7">
            <v>1800000</v>
          </cell>
          <cell r="AET7">
            <v>3900000</v>
          </cell>
          <cell r="AEU7">
            <v>11000000</v>
          </cell>
          <cell r="AEV7">
            <v>3500000</v>
          </cell>
          <cell r="AEW7">
            <v>1800000</v>
          </cell>
          <cell r="AEX7">
            <v>1800000</v>
          </cell>
          <cell r="AEY7">
            <v>3900000</v>
          </cell>
          <cell r="AEZ7">
            <v>11000000</v>
          </cell>
          <cell r="AFA7">
            <v>0</v>
          </cell>
          <cell r="AFB7">
            <v>0</v>
          </cell>
          <cell r="AFC7">
            <v>0</v>
          </cell>
          <cell r="AFD7">
            <v>0</v>
          </cell>
          <cell r="AFE7">
            <v>0</v>
          </cell>
          <cell r="AFF7">
            <v>3500000</v>
          </cell>
          <cell r="AFG7">
            <v>1800000</v>
          </cell>
          <cell r="AFH7">
            <v>1800000</v>
          </cell>
          <cell r="AFI7">
            <v>3900000</v>
          </cell>
          <cell r="AFJ7">
            <v>11000000</v>
          </cell>
          <cell r="AFK7">
            <v>3000000</v>
          </cell>
          <cell r="AFL7">
            <v>1000000</v>
          </cell>
          <cell r="AFM7">
            <v>1000000</v>
          </cell>
          <cell r="AFN7">
            <v>3000000</v>
          </cell>
          <cell r="AFO7">
            <v>8000000</v>
          </cell>
          <cell r="AFP7">
            <v>0</v>
          </cell>
          <cell r="AFQ7">
            <v>0</v>
          </cell>
          <cell r="AFR7">
            <v>0</v>
          </cell>
          <cell r="AFS7">
            <v>0</v>
          </cell>
          <cell r="AFT7">
            <v>0</v>
          </cell>
          <cell r="AFU7">
            <v>3000000</v>
          </cell>
          <cell r="AFV7">
            <v>1000000</v>
          </cell>
          <cell r="AFW7">
            <v>1000000</v>
          </cell>
          <cell r="AFX7">
            <v>3000000</v>
          </cell>
          <cell r="AFY7">
            <v>8000000</v>
          </cell>
          <cell r="AFZ7">
            <v>3000000</v>
          </cell>
          <cell r="AGA7">
            <v>1000000</v>
          </cell>
          <cell r="AGB7">
            <v>1000000</v>
          </cell>
          <cell r="AGC7">
            <v>3000000</v>
          </cell>
          <cell r="AGD7">
            <v>8000000</v>
          </cell>
          <cell r="AGE7">
            <v>0</v>
          </cell>
          <cell r="AGF7">
            <v>0</v>
          </cell>
          <cell r="AGG7">
            <v>0</v>
          </cell>
          <cell r="AGH7">
            <v>0</v>
          </cell>
          <cell r="AGI7">
            <v>0</v>
          </cell>
          <cell r="AGJ7">
            <v>3000000</v>
          </cell>
          <cell r="AGK7">
            <v>1000000</v>
          </cell>
          <cell r="AGL7">
            <v>1000000</v>
          </cell>
          <cell r="AGM7">
            <v>3000000</v>
          </cell>
          <cell r="AGN7">
            <v>8000000</v>
          </cell>
          <cell r="AGO7">
            <v>2000000</v>
          </cell>
          <cell r="AGP7">
            <v>2900000</v>
          </cell>
          <cell r="AGQ7">
            <v>3000000</v>
          </cell>
          <cell r="AGR7">
            <v>5100000</v>
          </cell>
          <cell r="AGS7">
            <v>13000000</v>
          </cell>
          <cell r="AGT7">
            <v>310000</v>
          </cell>
          <cell r="AGU7">
            <v>500000</v>
          </cell>
          <cell r="AGV7">
            <v>620000</v>
          </cell>
          <cell r="AGW7">
            <v>770000</v>
          </cell>
          <cell r="AGX7">
            <v>2200000</v>
          </cell>
          <cell r="AGY7">
            <v>2310000</v>
          </cell>
          <cell r="AGZ7">
            <v>3400000</v>
          </cell>
          <cell r="AHA7">
            <v>3620000</v>
          </cell>
          <cell r="AHB7">
            <v>5870000</v>
          </cell>
          <cell r="AHC7">
            <v>15200000</v>
          </cell>
          <cell r="AHD7">
            <v>2000000</v>
          </cell>
          <cell r="AHE7">
            <v>2900000</v>
          </cell>
          <cell r="AHF7">
            <v>3000000</v>
          </cell>
          <cell r="AHG7">
            <v>5100000</v>
          </cell>
          <cell r="AHH7">
            <v>13000000</v>
          </cell>
          <cell r="AHI7">
            <v>310000</v>
          </cell>
          <cell r="AHJ7">
            <v>500000</v>
          </cell>
          <cell r="AHK7">
            <v>620000</v>
          </cell>
          <cell r="AHL7">
            <v>770000</v>
          </cell>
          <cell r="AHM7">
            <v>2200000</v>
          </cell>
          <cell r="AHN7">
            <v>2310000</v>
          </cell>
          <cell r="AHO7">
            <v>3400000</v>
          </cell>
          <cell r="AHP7">
            <v>3620000</v>
          </cell>
          <cell r="AHQ7">
            <v>5870000</v>
          </cell>
          <cell r="AHR7">
            <v>15200000</v>
          </cell>
          <cell r="AHS7">
            <v>500000</v>
          </cell>
          <cell r="AHT7">
            <v>900000</v>
          </cell>
          <cell r="AHU7">
            <v>900000</v>
          </cell>
          <cell r="AHV7">
            <v>2000000</v>
          </cell>
          <cell r="AHW7">
            <v>4300000</v>
          </cell>
          <cell r="AHX7">
            <v>80000</v>
          </cell>
          <cell r="AHY7">
            <v>300000</v>
          </cell>
          <cell r="AHZ7">
            <v>600000</v>
          </cell>
          <cell r="AIA7">
            <v>720000</v>
          </cell>
          <cell r="AIB7">
            <v>1700000</v>
          </cell>
          <cell r="AIC7">
            <v>580000</v>
          </cell>
          <cell r="AID7">
            <v>1200000</v>
          </cell>
          <cell r="AIE7">
            <v>1500000</v>
          </cell>
          <cell r="AIF7">
            <v>2720000</v>
          </cell>
          <cell r="AIG7">
            <v>6000000</v>
          </cell>
          <cell r="AIH7">
            <v>500000</v>
          </cell>
          <cell r="AII7">
            <v>900000</v>
          </cell>
          <cell r="AIJ7">
            <v>900000</v>
          </cell>
          <cell r="AIK7">
            <v>2000000</v>
          </cell>
          <cell r="AIL7">
            <v>4300000</v>
          </cell>
          <cell r="AIM7">
            <v>80000</v>
          </cell>
          <cell r="AIN7">
            <v>300000</v>
          </cell>
          <cell r="AIO7">
            <v>600000</v>
          </cell>
          <cell r="AIP7">
            <v>720000</v>
          </cell>
          <cell r="AIQ7">
            <v>1700000</v>
          </cell>
          <cell r="AIR7">
            <v>580000</v>
          </cell>
          <cell r="AIS7">
            <v>1200000</v>
          </cell>
          <cell r="AIT7">
            <v>1500000</v>
          </cell>
          <cell r="AIU7">
            <v>2720000</v>
          </cell>
          <cell r="AIV7">
            <v>6000000</v>
          </cell>
          <cell r="AIW7">
            <v>300000</v>
          </cell>
          <cell r="AIX7">
            <v>450000</v>
          </cell>
          <cell r="AIY7">
            <v>600000</v>
          </cell>
          <cell r="AIZ7">
            <v>850000</v>
          </cell>
          <cell r="AJA7">
            <v>2200000</v>
          </cell>
          <cell r="AJB7">
            <v>0</v>
          </cell>
          <cell r="AJC7">
            <v>0</v>
          </cell>
          <cell r="AJD7">
            <v>0</v>
          </cell>
          <cell r="AJE7">
            <v>0</v>
          </cell>
          <cell r="AJF7">
            <v>0</v>
          </cell>
          <cell r="AJG7">
            <v>300000</v>
          </cell>
          <cell r="AJH7">
            <v>450000</v>
          </cell>
          <cell r="AJI7">
            <v>600000</v>
          </cell>
          <cell r="AJJ7">
            <v>850000</v>
          </cell>
          <cell r="AJK7">
            <v>2200000</v>
          </cell>
          <cell r="AJL7">
            <v>300000</v>
          </cell>
          <cell r="AJM7">
            <v>450000</v>
          </cell>
          <cell r="AJN7">
            <v>600000</v>
          </cell>
          <cell r="AJO7">
            <v>850000</v>
          </cell>
          <cell r="AJP7">
            <v>2200000</v>
          </cell>
          <cell r="AJQ7">
            <v>0</v>
          </cell>
          <cell r="AJR7">
            <v>0</v>
          </cell>
          <cell r="AJS7">
            <v>0</v>
          </cell>
          <cell r="AJT7">
            <v>0</v>
          </cell>
          <cell r="AJU7">
            <v>0</v>
          </cell>
          <cell r="AJV7">
            <v>300000</v>
          </cell>
          <cell r="AJW7">
            <v>450000</v>
          </cell>
          <cell r="AJX7">
            <v>600000</v>
          </cell>
          <cell r="AJY7">
            <v>850000</v>
          </cell>
          <cell r="AJZ7">
            <v>2200000</v>
          </cell>
          <cell r="AKA7">
            <v>400000</v>
          </cell>
          <cell r="AKB7">
            <v>800000</v>
          </cell>
          <cell r="AKC7">
            <v>800000</v>
          </cell>
          <cell r="AKD7">
            <v>600000</v>
          </cell>
          <cell r="AKE7">
            <v>2600000</v>
          </cell>
          <cell r="AKF7">
            <v>0</v>
          </cell>
          <cell r="AKG7">
            <v>0</v>
          </cell>
          <cell r="AKH7">
            <v>0</v>
          </cell>
          <cell r="AKI7">
            <v>0</v>
          </cell>
          <cell r="AKJ7">
            <v>0</v>
          </cell>
          <cell r="AKK7">
            <v>400000</v>
          </cell>
          <cell r="AKL7">
            <v>800000</v>
          </cell>
          <cell r="AKM7">
            <v>800000</v>
          </cell>
          <cell r="AKN7">
            <v>600000</v>
          </cell>
          <cell r="AKO7">
            <v>2600000</v>
          </cell>
          <cell r="AKP7">
            <v>400000</v>
          </cell>
          <cell r="AKQ7">
            <v>800000</v>
          </cell>
          <cell r="AKR7">
            <v>800000</v>
          </cell>
          <cell r="AKS7">
            <v>600000</v>
          </cell>
          <cell r="AKT7">
            <v>2600000</v>
          </cell>
          <cell r="AKU7">
            <v>0</v>
          </cell>
          <cell r="AKV7">
            <v>0</v>
          </cell>
          <cell r="AKW7">
            <v>0</v>
          </cell>
          <cell r="AKX7">
            <v>0</v>
          </cell>
          <cell r="AKY7">
            <v>0</v>
          </cell>
          <cell r="AKZ7">
            <v>400000</v>
          </cell>
          <cell r="ALA7">
            <v>800000</v>
          </cell>
          <cell r="ALB7">
            <v>800000</v>
          </cell>
          <cell r="ALC7">
            <v>600000</v>
          </cell>
          <cell r="ALD7">
            <v>2600000</v>
          </cell>
          <cell r="ALE7">
            <v>3168000</v>
          </cell>
          <cell r="ALF7">
            <v>5616000</v>
          </cell>
          <cell r="ALG7">
            <v>5148000</v>
          </cell>
          <cell r="ALH7">
            <v>4032000</v>
          </cell>
          <cell r="ALI7">
            <v>17964000</v>
          </cell>
          <cell r="ALO7">
            <v>3168000</v>
          </cell>
          <cell r="ALP7">
            <v>5616000</v>
          </cell>
          <cell r="ALQ7">
            <v>5148000</v>
          </cell>
          <cell r="ALR7">
            <v>4032000</v>
          </cell>
          <cell r="ALS7">
            <v>17964000</v>
          </cell>
          <cell r="ALT7">
            <v>3168000</v>
          </cell>
          <cell r="ALU7">
            <v>5616000</v>
          </cell>
          <cell r="ALV7">
            <v>5148000</v>
          </cell>
          <cell r="ALW7">
            <v>4032000</v>
          </cell>
          <cell r="ALX7">
            <v>17964000</v>
          </cell>
          <cell r="ALY7">
            <v>0</v>
          </cell>
          <cell r="ALZ7">
            <v>0</v>
          </cell>
          <cell r="AMA7">
            <v>0</v>
          </cell>
          <cell r="AMB7">
            <v>0</v>
          </cell>
          <cell r="AMC7">
            <v>0</v>
          </cell>
          <cell r="AMD7">
            <v>3168000</v>
          </cell>
          <cell r="AME7">
            <v>5616000</v>
          </cell>
          <cell r="AMF7">
            <v>5148000</v>
          </cell>
          <cell r="AMG7">
            <v>4032000</v>
          </cell>
          <cell r="AMH7">
            <v>17964000</v>
          </cell>
          <cell r="AMX7">
            <v>0</v>
          </cell>
          <cell r="AMY7">
            <v>0</v>
          </cell>
          <cell r="AMZ7">
            <v>0</v>
          </cell>
          <cell r="ANA7">
            <v>0</v>
          </cell>
          <cell r="ANB7">
            <v>0</v>
          </cell>
          <cell r="ANC7">
            <v>0</v>
          </cell>
          <cell r="AND7">
            <v>0</v>
          </cell>
          <cell r="ANE7">
            <v>0</v>
          </cell>
          <cell r="ANF7">
            <v>0</v>
          </cell>
          <cell r="ANG7">
            <v>0</v>
          </cell>
          <cell r="ANH7">
            <v>0</v>
          </cell>
          <cell r="ANI7">
            <v>0</v>
          </cell>
          <cell r="ANJ7">
            <v>0</v>
          </cell>
          <cell r="ANK7">
            <v>0</v>
          </cell>
          <cell r="ANL7">
            <v>0</v>
          </cell>
          <cell r="AOB7">
            <v>0</v>
          </cell>
          <cell r="AOC7">
            <v>0</v>
          </cell>
          <cell r="AOD7">
            <v>0</v>
          </cell>
          <cell r="AOE7">
            <v>0</v>
          </cell>
          <cell r="AOF7">
            <v>0</v>
          </cell>
          <cell r="AOG7">
            <v>0</v>
          </cell>
          <cell r="AOH7">
            <v>0</v>
          </cell>
          <cell r="AOI7">
            <v>0</v>
          </cell>
          <cell r="AOJ7">
            <v>0</v>
          </cell>
          <cell r="AOK7">
            <v>0</v>
          </cell>
          <cell r="AOL7">
            <v>0</v>
          </cell>
          <cell r="AOM7">
            <v>0</v>
          </cell>
          <cell r="AON7">
            <v>0</v>
          </cell>
          <cell r="AOO7">
            <v>0</v>
          </cell>
          <cell r="AOP7">
            <v>0</v>
          </cell>
          <cell r="APF7">
            <v>0</v>
          </cell>
          <cell r="APG7">
            <v>0</v>
          </cell>
          <cell r="APH7">
            <v>0</v>
          </cell>
          <cell r="API7">
            <v>0</v>
          </cell>
          <cell r="APJ7">
            <v>0</v>
          </cell>
          <cell r="APK7">
            <v>0</v>
          </cell>
          <cell r="APL7">
            <v>0</v>
          </cell>
          <cell r="APM7">
            <v>0</v>
          </cell>
          <cell r="APN7">
            <v>0</v>
          </cell>
          <cell r="APO7">
            <v>0</v>
          </cell>
          <cell r="APP7">
            <v>0</v>
          </cell>
          <cell r="APQ7">
            <v>0</v>
          </cell>
          <cell r="APR7">
            <v>0</v>
          </cell>
          <cell r="APS7">
            <v>0</v>
          </cell>
          <cell r="APT7">
            <v>0</v>
          </cell>
          <cell r="AQJ7">
            <v>0</v>
          </cell>
          <cell r="AQK7">
            <v>0</v>
          </cell>
          <cell r="AQL7">
            <v>0</v>
          </cell>
          <cell r="AQM7">
            <v>0</v>
          </cell>
          <cell r="AQN7">
            <v>0</v>
          </cell>
          <cell r="AQO7">
            <v>0</v>
          </cell>
          <cell r="AQP7">
            <v>0</v>
          </cell>
          <cell r="AQQ7">
            <v>0</v>
          </cell>
          <cell r="AQR7">
            <v>0</v>
          </cell>
          <cell r="AQS7">
            <v>0</v>
          </cell>
          <cell r="AQT7">
            <v>0</v>
          </cell>
          <cell r="AQU7">
            <v>0</v>
          </cell>
          <cell r="AQV7">
            <v>0</v>
          </cell>
          <cell r="AQW7">
            <v>0</v>
          </cell>
          <cell r="AQX7">
            <v>0</v>
          </cell>
          <cell r="ARN7">
            <v>0</v>
          </cell>
          <cell r="ARO7">
            <v>0</v>
          </cell>
          <cell r="ARP7">
            <v>0</v>
          </cell>
          <cell r="ARQ7">
            <v>0</v>
          </cell>
          <cell r="ARR7">
            <v>0</v>
          </cell>
          <cell r="ARS7">
            <v>0</v>
          </cell>
          <cell r="ART7">
            <v>0</v>
          </cell>
          <cell r="ARU7">
            <v>0</v>
          </cell>
          <cell r="ARV7">
            <v>0</v>
          </cell>
          <cell r="ARW7">
            <v>0</v>
          </cell>
          <cell r="ARX7">
            <v>0</v>
          </cell>
          <cell r="ARY7">
            <v>0</v>
          </cell>
          <cell r="ARZ7">
            <v>0</v>
          </cell>
          <cell r="ASA7">
            <v>0</v>
          </cell>
          <cell r="ASB7">
            <v>0</v>
          </cell>
          <cell r="ASR7">
            <v>0</v>
          </cell>
          <cell r="ASS7">
            <v>0</v>
          </cell>
          <cell r="AST7">
            <v>0</v>
          </cell>
          <cell r="ASU7">
            <v>0</v>
          </cell>
          <cell r="ASV7">
            <v>0</v>
          </cell>
          <cell r="ASW7">
            <v>0</v>
          </cell>
          <cell r="ASX7">
            <v>0</v>
          </cell>
          <cell r="ASY7">
            <v>0</v>
          </cell>
          <cell r="ASZ7">
            <v>0</v>
          </cell>
          <cell r="ATA7">
            <v>0</v>
          </cell>
          <cell r="ATB7">
            <v>0</v>
          </cell>
          <cell r="ATC7">
            <v>0</v>
          </cell>
          <cell r="ATD7">
            <v>0</v>
          </cell>
          <cell r="ATE7">
            <v>0</v>
          </cell>
          <cell r="ATF7">
            <v>0</v>
          </cell>
          <cell r="ATV7">
            <v>0</v>
          </cell>
          <cell r="ATW7">
            <v>0</v>
          </cell>
          <cell r="ATX7">
            <v>0</v>
          </cell>
          <cell r="ATY7">
            <v>0</v>
          </cell>
          <cell r="ATZ7">
            <v>0</v>
          </cell>
          <cell r="AUA7">
            <v>0</v>
          </cell>
          <cell r="AUB7">
            <v>0</v>
          </cell>
          <cell r="AUC7">
            <v>0</v>
          </cell>
          <cell r="AUD7">
            <v>0</v>
          </cell>
          <cell r="AUE7">
            <v>0</v>
          </cell>
          <cell r="AUF7">
            <v>0</v>
          </cell>
          <cell r="AUG7">
            <v>0</v>
          </cell>
          <cell r="AUH7">
            <v>0</v>
          </cell>
          <cell r="AUI7">
            <v>0</v>
          </cell>
          <cell r="AUJ7">
            <v>0</v>
          </cell>
          <cell r="AUZ7">
            <v>0</v>
          </cell>
          <cell r="AVA7">
            <v>0</v>
          </cell>
          <cell r="AVB7">
            <v>0</v>
          </cell>
          <cell r="AVC7">
            <v>0</v>
          </cell>
          <cell r="AVD7">
            <v>0</v>
          </cell>
          <cell r="AVE7">
            <v>0</v>
          </cell>
          <cell r="AVF7">
            <v>0</v>
          </cell>
          <cell r="AVG7">
            <v>0</v>
          </cell>
          <cell r="AVH7">
            <v>0</v>
          </cell>
          <cell r="AVI7">
            <v>0</v>
          </cell>
          <cell r="AVJ7">
            <v>0</v>
          </cell>
          <cell r="AVK7">
            <v>0</v>
          </cell>
          <cell r="AVL7">
            <v>0</v>
          </cell>
          <cell r="AVM7">
            <v>0</v>
          </cell>
          <cell r="AVN7">
            <v>0</v>
          </cell>
          <cell r="AWH7">
            <v>0</v>
          </cell>
          <cell r="AWM7">
            <v>0</v>
          </cell>
          <cell r="AWN7">
            <v>0</v>
          </cell>
          <cell r="AWO7">
            <v>0</v>
          </cell>
          <cell r="AWP7">
            <v>0</v>
          </cell>
          <cell r="AWQ7">
            <v>0</v>
          </cell>
          <cell r="AWR7">
            <v>0</v>
          </cell>
          <cell r="AXL7">
            <v>0</v>
          </cell>
          <cell r="AXQ7">
            <v>0</v>
          </cell>
          <cell r="AXR7">
            <v>0</v>
          </cell>
          <cell r="AXS7">
            <v>0</v>
          </cell>
          <cell r="AXT7">
            <v>0</v>
          </cell>
          <cell r="AXU7">
            <v>0</v>
          </cell>
          <cell r="AXV7">
            <v>0</v>
          </cell>
          <cell r="AXW7">
            <v>161015095.51879999</v>
          </cell>
          <cell r="AXX7">
            <v>147206000</v>
          </cell>
          <cell r="AXY7">
            <v>156780000</v>
          </cell>
          <cell r="AXZ7">
            <v>180438000</v>
          </cell>
          <cell r="AYA7">
            <v>645439095.51880002</v>
          </cell>
          <cell r="AYB7">
            <v>7247376</v>
          </cell>
          <cell r="AYC7">
            <v>24463600</v>
          </cell>
          <cell r="AYD7">
            <v>30300625</v>
          </cell>
          <cell r="AYE7">
            <v>32888399</v>
          </cell>
          <cell r="AYF7">
            <v>94900000</v>
          </cell>
          <cell r="AYG7">
            <v>168262471.51879999</v>
          </cell>
          <cell r="AYH7">
            <v>171669600</v>
          </cell>
          <cell r="AYI7">
            <v>187080625</v>
          </cell>
          <cell r="AYJ7">
            <v>213326399</v>
          </cell>
          <cell r="AYK7">
            <v>740339095.51880002</v>
          </cell>
          <cell r="AYL7">
            <v>161015095.51879999</v>
          </cell>
          <cell r="AYM7">
            <v>147206000</v>
          </cell>
          <cell r="AYN7">
            <v>156780000</v>
          </cell>
          <cell r="AYO7">
            <v>180438000</v>
          </cell>
          <cell r="AYP7">
            <v>645439095.51880002</v>
          </cell>
          <cell r="AYQ7">
            <v>7247376</v>
          </cell>
          <cell r="AYR7">
            <v>24463600</v>
          </cell>
          <cell r="AYS7">
            <v>30300625</v>
          </cell>
          <cell r="AYT7">
            <v>32888399</v>
          </cell>
          <cell r="AYU7">
            <v>94900000</v>
          </cell>
          <cell r="AYV7">
            <v>168262471.51879999</v>
          </cell>
          <cell r="AYW7">
            <v>171669600</v>
          </cell>
          <cell r="AYX7">
            <v>187080625</v>
          </cell>
          <cell r="AYY7">
            <v>213326399</v>
          </cell>
          <cell r="AYZ7">
            <v>740339095.51880002</v>
          </cell>
          <cell r="AZA7">
            <v>2150000</v>
          </cell>
          <cell r="AZB7">
            <v>2400000</v>
          </cell>
          <cell r="AZC7">
            <v>2400000</v>
          </cell>
          <cell r="AZD7">
            <v>2550000</v>
          </cell>
          <cell r="AZE7">
            <v>9500000</v>
          </cell>
          <cell r="AZG7">
            <v>0</v>
          </cell>
          <cell r="AZH7">
            <v>0</v>
          </cell>
          <cell r="AZI7">
            <v>0</v>
          </cell>
          <cell r="AZJ7">
            <v>0</v>
          </cell>
          <cell r="AZK7">
            <v>2150000</v>
          </cell>
          <cell r="AZL7">
            <v>2400000</v>
          </cell>
          <cell r="AZM7">
            <v>2400000</v>
          </cell>
          <cell r="AZN7">
            <v>2550000</v>
          </cell>
          <cell r="AZO7">
            <v>9500000</v>
          </cell>
          <cell r="AZP7">
            <v>2150000</v>
          </cell>
          <cell r="AZQ7">
            <v>2400000</v>
          </cell>
          <cell r="AZR7">
            <v>2400000</v>
          </cell>
          <cell r="AZS7">
            <v>2550000</v>
          </cell>
          <cell r="AZT7">
            <v>9500000</v>
          </cell>
          <cell r="AZU7">
            <v>0</v>
          </cell>
          <cell r="AZV7">
            <v>0</v>
          </cell>
          <cell r="AZW7">
            <v>0</v>
          </cell>
          <cell r="AZX7">
            <v>0</v>
          </cell>
          <cell r="AZY7">
            <v>0</v>
          </cell>
          <cell r="AZZ7">
            <v>2150000</v>
          </cell>
          <cell r="BAA7">
            <v>2400000</v>
          </cell>
          <cell r="BAB7">
            <v>2400000</v>
          </cell>
          <cell r="BAC7">
            <v>2550000</v>
          </cell>
          <cell r="BAD7">
            <v>9500000</v>
          </cell>
          <cell r="BAE7">
            <v>9000000</v>
          </cell>
          <cell r="BAF7">
            <v>18500000</v>
          </cell>
          <cell r="BAG7">
            <v>20500000</v>
          </cell>
          <cell r="BAH7">
            <v>22000000</v>
          </cell>
          <cell r="BAI7">
            <v>70000000</v>
          </cell>
          <cell r="BAK7">
            <v>0</v>
          </cell>
          <cell r="BAL7">
            <v>0</v>
          </cell>
          <cell r="BAM7">
            <v>0</v>
          </cell>
          <cell r="BAN7">
            <v>0</v>
          </cell>
          <cell r="BAO7">
            <v>9000000</v>
          </cell>
          <cell r="BAP7">
            <v>18500000</v>
          </cell>
          <cell r="BAQ7">
            <v>20500000</v>
          </cell>
          <cell r="BAR7">
            <v>22000000</v>
          </cell>
          <cell r="BAS7">
            <v>70000000</v>
          </cell>
          <cell r="BAT7">
            <v>9000000</v>
          </cell>
          <cell r="BAU7">
            <v>18500000</v>
          </cell>
          <cell r="BAV7">
            <v>20500000</v>
          </cell>
          <cell r="BAW7">
            <v>22000000</v>
          </cell>
          <cell r="BAX7">
            <v>70000000</v>
          </cell>
          <cell r="BAY7">
            <v>0</v>
          </cell>
          <cell r="BAZ7">
            <v>0</v>
          </cell>
          <cell r="BBA7">
            <v>0</v>
          </cell>
          <cell r="BBB7">
            <v>0</v>
          </cell>
          <cell r="BBC7">
            <v>0</v>
          </cell>
          <cell r="BBD7">
            <v>9000000</v>
          </cell>
          <cell r="BBE7">
            <v>18500000</v>
          </cell>
          <cell r="BBF7">
            <v>20500000</v>
          </cell>
          <cell r="BBG7">
            <v>22000000</v>
          </cell>
          <cell r="BBH7">
            <v>70000000</v>
          </cell>
          <cell r="BBI7">
            <v>0</v>
          </cell>
          <cell r="BBJ7">
            <v>0</v>
          </cell>
          <cell r="BBK7">
            <v>0</v>
          </cell>
          <cell r="BBL7">
            <v>0</v>
          </cell>
          <cell r="BBM7">
            <v>0</v>
          </cell>
          <cell r="BBO7">
            <v>0</v>
          </cell>
          <cell r="BBP7">
            <v>0</v>
          </cell>
          <cell r="BBQ7">
            <v>0</v>
          </cell>
          <cell r="BBR7">
            <v>0</v>
          </cell>
          <cell r="BBS7">
            <v>0</v>
          </cell>
          <cell r="BBT7">
            <v>0</v>
          </cell>
          <cell r="BBU7">
            <v>0</v>
          </cell>
          <cell r="BBV7">
            <v>0</v>
          </cell>
          <cell r="BBW7">
            <v>0</v>
          </cell>
          <cell r="BBX7">
            <v>0</v>
          </cell>
          <cell r="BBY7">
            <v>0</v>
          </cell>
          <cell r="BBZ7">
            <v>0</v>
          </cell>
          <cell r="BCA7">
            <v>0</v>
          </cell>
          <cell r="BCB7">
            <v>0</v>
          </cell>
          <cell r="BCC7">
            <v>0</v>
          </cell>
          <cell r="BCD7">
            <v>0</v>
          </cell>
          <cell r="BCE7">
            <v>0</v>
          </cell>
          <cell r="BCF7">
            <v>0</v>
          </cell>
          <cell r="BCG7">
            <v>0</v>
          </cell>
          <cell r="BCH7">
            <v>0</v>
          </cell>
          <cell r="BCI7">
            <v>0</v>
          </cell>
          <cell r="BCJ7">
            <v>0</v>
          </cell>
          <cell r="BCK7">
            <v>0</v>
          </cell>
          <cell r="BCL7">
            <v>0</v>
          </cell>
          <cell r="BCM7">
            <v>0</v>
          </cell>
          <cell r="BCN7">
            <v>0</v>
          </cell>
          <cell r="BCO7">
            <v>0</v>
          </cell>
          <cell r="BCP7">
            <v>0</v>
          </cell>
          <cell r="BCQ7">
            <v>0</v>
          </cell>
          <cell r="BCS7">
            <v>0</v>
          </cell>
          <cell r="BCT7">
            <v>0</v>
          </cell>
          <cell r="BCU7">
            <v>0</v>
          </cell>
          <cell r="BCV7">
            <v>0</v>
          </cell>
          <cell r="BCW7">
            <v>0</v>
          </cell>
          <cell r="BCX7">
            <v>0</v>
          </cell>
          <cell r="BCY7">
            <v>0</v>
          </cell>
          <cell r="BCZ7">
            <v>0</v>
          </cell>
          <cell r="BDA7">
            <v>0</v>
          </cell>
          <cell r="BDB7">
            <v>0</v>
          </cell>
          <cell r="BDC7">
            <v>0</v>
          </cell>
          <cell r="BDD7">
            <v>0</v>
          </cell>
          <cell r="BDE7">
            <v>0</v>
          </cell>
          <cell r="BDF7">
            <v>0</v>
          </cell>
          <cell r="BDG7">
            <v>0</v>
          </cell>
          <cell r="BDH7">
            <v>0</v>
          </cell>
          <cell r="BDI7">
            <v>0</v>
          </cell>
          <cell r="BDJ7">
            <v>0</v>
          </cell>
          <cell r="BDK7">
            <v>0</v>
          </cell>
          <cell r="BDL7">
            <v>0</v>
          </cell>
          <cell r="BDM7">
            <v>0</v>
          </cell>
          <cell r="BDN7">
            <v>0</v>
          </cell>
          <cell r="BDO7">
            <v>0</v>
          </cell>
          <cell r="BDP7">
            <v>0</v>
          </cell>
          <cell r="BDQ7">
            <v>0</v>
          </cell>
          <cell r="BDR7">
            <v>0</v>
          </cell>
          <cell r="BDS7">
            <v>0</v>
          </cell>
          <cell r="BDT7">
            <v>0</v>
          </cell>
          <cell r="BDU7">
            <v>0</v>
          </cell>
          <cell r="BDW7">
            <v>0</v>
          </cell>
          <cell r="BDX7">
            <v>0</v>
          </cell>
          <cell r="BDY7">
            <v>0</v>
          </cell>
          <cell r="BDZ7">
            <v>0</v>
          </cell>
          <cell r="BEA7">
            <v>0</v>
          </cell>
          <cell r="BEB7">
            <v>0</v>
          </cell>
          <cell r="BEC7">
            <v>0</v>
          </cell>
          <cell r="BED7">
            <v>0</v>
          </cell>
          <cell r="BEE7">
            <v>0</v>
          </cell>
          <cell r="BEF7">
            <v>0</v>
          </cell>
          <cell r="BEG7">
            <v>0</v>
          </cell>
          <cell r="BEH7">
            <v>0</v>
          </cell>
          <cell r="BEI7">
            <v>0</v>
          </cell>
          <cell r="BEJ7">
            <v>0</v>
          </cell>
          <cell r="BEK7">
            <v>0</v>
          </cell>
          <cell r="BEL7">
            <v>0</v>
          </cell>
          <cell r="BEM7">
            <v>0</v>
          </cell>
          <cell r="BEN7">
            <v>0</v>
          </cell>
          <cell r="BEO7">
            <v>0</v>
          </cell>
          <cell r="BEP7">
            <v>0</v>
          </cell>
          <cell r="BEQ7">
            <v>0</v>
          </cell>
          <cell r="BER7">
            <v>0</v>
          </cell>
          <cell r="BES7">
            <v>0</v>
          </cell>
          <cell r="BET7">
            <v>0</v>
          </cell>
          <cell r="BEU7">
            <v>172165095.51879999</v>
          </cell>
          <cell r="BEV7">
            <v>168106000</v>
          </cell>
          <cell r="BEW7">
            <v>179680000</v>
          </cell>
          <cell r="BEX7">
            <v>204988000</v>
          </cell>
          <cell r="BEY7">
            <v>724939095.51880002</v>
          </cell>
          <cell r="BEZ7">
            <v>7247376</v>
          </cell>
          <cell r="BFA7">
            <v>24463600</v>
          </cell>
          <cell r="BFB7">
            <v>30300625</v>
          </cell>
          <cell r="BFC7">
            <v>32888399</v>
          </cell>
          <cell r="BFD7">
            <v>94900000</v>
          </cell>
          <cell r="BFE7">
            <v>179412471.51879999</v>
          </cell>
          <cell r="BFF7">
            <v>192569600</v>
          </cell>
          <cell r="BFG7">
            <v>209980625</v>
          </cell>
          <cell r="BFH7">
            <v>237876399</v>
          </cell>
          <cell r="BFI7">
            <v>819839095.51880002</v>
          </cell>
          <cell r="BFJ7">
            <v>172165095.51879999</v>
          </cell>
          <cell r="BFK7">
            <v>168106000</v>
          </cell>
          <cell r="BFL7">
            <v>179680000</v>
          </cell>
          <cell r="BFM7">
            <v>204988000</v>
          </cell>
          <cell r="BFN7">
            <v>724939095.51880002</v>
          </cell>
          <cell r="BFO7">
            <v>7247376</v>
          </cell>
          <cell r="BFP7">
            <v>24463600</v>
          </cell>
          <cell r="BFQ7">
            <v>30300625</v>
          </cell>
          <cell r="BFR7">
            <v>32888399</v>
          </cell>
          <cell r="BFS7">
            <v>94900000</v>
          </cell>
          <cell r="BFT7">
            <v>179412471.51879999</v>
          </cell>
          <cell r="BFU7">
            <v>192569600</v>
          </cell>
          <cell r="BFV7">
            <v>209980625</v>
          </cell>
          <cell r="BFW7">
            <v>237876399</v>
          </cell>
          <cell r="BFX7">
            <v>819839095.51880002</v>
          </cell>
          <cell r="BFY7">
            <v>0</v>
          </cell>
          <cell r="BFZ7">
            <v>0</v>
          </cell>
        </row>
        <row r="8">
          <cell r="G8">
            <v>1.2609727528822221</v>
          </cell>
          <cell r="L8">
            <v>0.55000000000000004</v>
          </cell>
          <cell r="Q8">
            <v>1.1480144650411215</v>
          </cell>
          <cell r="V8">
            <v>1.2609727528822221</v>
          </cell>
          <cell r="AA8">
            <v>0.55000000000000004</v>
          </cell>
          <cell r="AF8">
            <v>1.1480144650411215</v>
          </cell>
          <cell r="AK8">
            <v>0.97499999999999998</v>
          </cell>
          <cell r="AP8">
            <v>0.55384615384615388</v>
          </cell>
          <cell r="AU8">
            <v>0.8716981132075472</v>
          </cell>
          <cell r="AZ8">
            <v>0.97499999999999998</v>
          </cell>
          <cell r="BE8">
            <v>0.55384615384615388</v>
          </cell>
          <cell r="BJ8">
            <v>0.8716981132075472</v>
          </cell>
          <cell r="BO8">
            <v>0.85</v>
          </cell>
          <cell r="BT8">
            <v>0.55333333333333334</v>
          </cell>
          <cell r="BY8">
            <v>0.76909090909090905</v>
          </cell>
          <cell r="CD8">
            <v>0.85</v>
          </cell>
          <cell r="CI8">
            <v>0.55333333333333334</v>
          </cell>
          <cell r="CN8">
            <v>0.76909090909090905</v>
          </cell>
          <cell r="CS8">
            <v>0.9375</v>
          </cell>
          <cell r="CX8">
            <v>0.56666666666666665</v>
          </cell>
          <cell r="DC8">
            <v>0.87894736842105259</v>
          </cell>
          <cell r="DH8">
            <v>0.9375</v>
          </cell>
          <cell r="DM8">
            <v>0.56666666666666665</v>
          </cell>
          <cell r="DR8">
            <v>0.87894736842105259</v>
          </cell>
          <cell r="DW8">
            <v>1</v>
          </cell>
          <cell r="EB8">
            <v>0.56000000000000005</v>
          </cell>
          <cell r="EG8">
            <v>0.87058823529411766</v>
          </cell>
          <cell r="EL8">
            <v>1</v>
          </cell>
          <cell r="EQ8">
            <v>0.56000000000000005</v>
          </cell>
          <cell r="EV8">
            <v>0.87058823529411766</v>
          </cell>
          <cell r="FA8">
            <v>1.0909090909090908</v>
          </cell>
          <cell r="FF8">
            <v>0.56666666666666665</v>
          </cell>
          <cell r="FK8">
            <v>0.97857142857142854</v>
          </cell>
          <cell r="FP8">
            <v>1.0909090909090908</v>
          </cell>
          <cell r="FU8">
            <v>0.56666666666666665</v>
          </cell>
          <cell r="FZ8">
            <v>0.97857142857142854</v>
          </cell>
          <cell r="GE8">
            <v>1.05</v>
          </cell>
          <cell r="GJ8">
            <v>0.56666666666666665</v>
          </cell>
          <cell r="GO8">
            <v>0.76</v>
          </cell>
          <cell r="GT8">
            <v>1.05</v>
          </cell>
          <cell r="GY8">
            <v>0.56666666666666665</v>
          </cell>
          <cell r="HD8">
            <v>0.76</v>
          </cell>
          <cell r="HI8">
            <v>1.0909090909090908</v>
          </cell>
          <cell r="HN8">
            <v>0.55555555555555558</v>
          </cell>
          <cell r="HS8">
            <v>0.93548387096774188</v>
          </cell>
          <cell r="HX8">
            <v>1.0909090909090908</v>
          </cell>
          <cell r="IC8">
            <v>0.55555555555555558</v>
          </cell>
          <cell r="IH8">
            <v>0.93548387096774188</v>
          </cell>
          <cell r="IM8">
            <v>0.8</v>
          </cell>
          <cell r="IR8">
            <v>0.56000000000000005</v>
          </cell>
          <cell r="IW8">
            <v>0.74</v>
          </cell>
          <cell r="JB8">
            <v>0.8</v>
          </cell>
          <cell r="JG8">
            <v>0.56000000000000005</v>
          </cell>
          <cell r="JL8">
            <v>0.74</v>
          </cell>
          <cell r="JQ8">
            <v>1.1304347826086956</v>
          </cell>
          <cell r="JV8">
            <v>0.56000000000000005</v>
          </cell>
          <cell r="KA8">
            <v>1.0285714285714285</v>
          </cell>
          <cell r="KF8">
            <v>1.1304347826086956</v>
          </cell>
          <cell r="KK8">
            <v>0.56000000000000005</v>
          </cell>
          <cell r="KP8">
            <v>1.0285714285714285</v>
          </cell>
          <cell r="KU8">
            <v>0.84</v>
          </cell>
          <cell r="KZ8" t="str">
            <v/>
          </cell>
          <cell r="LE8">
            <v>0.84</v>
          </cell>
          <cell r="LJ8">
            <v>0.84</v>
          </cell>
          <cell r="LO8" t="str">
            <v/>
          </cell>
          <cell r="LT8">
            <v>0.84</v>
          </cell>
          <cell r="LY8">
            <v>1</v>
          </cell>
          <cell r="MD8" t="str">
            <v/>
          </cell>
          <cell r="MI8">
            <v>1</v>
          </cell>
          <cell r="MN8">
            <v>1</v>
          </cell>
          <cell r="MS8" t="str">
            <v/>
          </cell>
          <cell r="MX8">
            <v>1</v>
          </cell>
          <cell r="NC8">
            <v>0.88571428571428568</v>
          </cell>
          <cell r="NH8">
            <v>0.55384615384615388</v>
          </cell>
          <cell r="NM8">
            <v>0.79583333333333328</v>
          </cell>
          <cell r="NR8">
            <v>0.88571428571428568</v>
          </cell>
          <cell r="NW8">
            <v>0.55384615384615388</v>
          </cell>
          <cell r="OB8">
            <v>0.79583333333333328</v>
          </cell>
          <cell r="OG8">
            <v>0.90909090909090906</v>
          </cell>
          <cell r="OL8">
            <v>0.55555555555555558</v>
          </cell>
          <cell r="OQ8">
            <v>0.80645161290322576</v>
          </cell>
          <cell r="OV8">
            <v>0.90909090909090906</v>
          </cell>
          <cell r="PA8">
            <v>0.55555555555555558</v>
          </cell>
          <cell r="PF8">
            <v>0.80645161290322576</v>
          </cell>
          <cell r="PK8">
            <v>1.1538461538461537</v>
          </cell>
          <cell r="PP8">
            <v>0.55000000000000004</v>
          </cell>
          <cell r="PU8">
            <v>1.0117647058823529</v>
          </cell>
          <cell r="PZ8">
            <v>1.1538461538461537</v>
          </cell>
          <cell r="QE8">
            <v>0.55000000000000004</v>
          </cell>
          <cell r="QJ8">
            <v>1.0117647058823529</v>
          </cell>
          <cell r="QO8">
            <v>0.83333333333333337</v>
          </cell>
          <cell r="QT8">
            <v>0.55555555555555558</v>
          </cell>
          <cell r="QY8">
            <v>0.7142857142857143</v>
          </cell>
          <cell r="RD8">
            <v>0.83333333333333337</v>
          </cell>
          <cell r="RI8">
            <v>0.55555555555555558</v>
          </cell>
          <cell r="RN8">
            <v>0.7142857142857143</v>
          </cell>
          <cell r="RS8">
            <v>0.77272727272727271</v>
          </cell>
          <cell r="RX8">
            <v>0.55454545454545456</v>
          </cell>
          <cell r="SC8">
            <v>0.7</v>
          </cell>
          <cell r="SH8">
            <v>0.77272727272727271</v>
          </cell>
          <cell r="SM8">
            <v>0.55454545454545456</v>
          </cell>
          <cell r="SR8">
            <v>0.7</v>
          </cell>
          <cell r="SW8">
            <v>1.125</v>
          </cell>
          <cell r="TB8">
            <v>0.55714285714285716</v>
          </cell>
          <cell r="TG8">
            <v>0.95217391304347831</v>
          </cell>
          <cell r="TL8">
            <v>1.125</v>
          </cell>
          <cell r="TQ8">
            <v>0.55714285714285716</v>
          </cell>
          <cell r="TV8">
            <v>0.95217391304347831</v>
          </cell>
          <cell r="UA8">
            <v>0.94</v>
          </cell>
          <cell r="UF8" t="str">
            <v/>
          </cell>
          <cell r="UK8">
            <v>0.94</v>
          </cell>
          <cell r="UP8">
            <v>0.94</v>
          </cell>
          <cell r="UU8" t="str">
            <v/>
          </cell>
          <cell r="UZ8">
            <v>0.94</v>
          </cell>
          <cell r="VE8">
            <v>1.02</v>
          </cell>
          <cell r="VJ8" t="str">
            <v/>
          </cell>
          <cell r="VO8">
            <v>1.02</v>
          </cell>
          <cell r="VT8">
            <v>1.02</v>
          </cell>
          <cell r="VY8" t="str">
            <v/>
          </cell>
          <cell r="WD8">
            <v>1.02</v>
          </cell>
          <cell r="WI8">
            <v>0.82499999999999996</v>
          </cell>
          <cell r="WN8">
            <v>0.56666666666666665</v>
          </cell>
          <cell r="WS8">
            <v>0.75454545454545452</v>
          </cell>
          <cell r="WX8">
            <v>0.82499999999999996</v>
          </cell>
          <cell r="XC8">
            <v>0.56666666666666665</v>
          </cell>
          <cell r="XH8">
            <v>0.75454545454545452</v>
          </cell>
          <cell r="XM8">
            <v>1.1399999999999999</v>
          </cell>
          <cell r="XR8">
            <v>0.55000000000000004</v>
          </cell>
          <cell r="XW8">
            <v>0.87777777777777777</v>
          </cell>
          <cell r="YB8">
            <v>1.1399999999999999</v>
          </cell>
          <cell r="YG8">
            <v>0.55000000000000004</v>
          </cell>
          <cell r="YL8">
            <v>0.87777777777777777</v>
          </cell>
          <cell r="YQ8">
            <v>0.9</v>
          </cell>
          <cell r="YV8" t="str">
            <v/>
          </cell>
          <cell r="ZA8">
            <v>0.9</v>
          </cell>
          <cell r="ZF8">
            <v>0.9</v>
          </cell>
          <cell r="ZK8" t="str">
            <v/>
          </cell>
          <cell r="ZP8">
            <v>0.9</v>
          </cell>
          <cell r="ZU8">
            <v>1.125</v>
          </cell>
          <cell r="ZZ8" t="str">
            <v/>
          </cell>
          <cell r="AAE8">
            <v>1.125</v>
          </cell>
          <cell r="AAJ8">
            <v>1.125</v>
          </cell>
          <cell r="AAO8" t="str">
            <v/>
          </cell>
          <cell r="AAT8">
            <v>1.125</v>
          </cell>
          <cell r="AAY8">
            <v>0.93333333333333335</v>
          </cell>
          <cell r="ABD8">
            <v>0.55000000000000004</v>
          </cell>
          <cell r="ABI8">
            <v>0.78</v>
          </cell>
          <cell r="ABN8">
            <v>0.93333333333333335</v>
          </cell>
          <cell r="ABS8">
            <v>0.55000000000000004</v>
          </cell>
          <cell r="ABX8">
            <v>0.78</v>
          </cell>
          <cell r="ACC8">
            <v>1.125</v>
          </cell>
          <cell r="ACH8">
            <v>0.55714285714285716</v>
          </cell>
          <cell r="ACM8">
            <v>0.95217391304347831</v>
          </cell>
          <cell r="ACR8">
            <v>1.125</v>
          </cell>
          <cell r="ACW8">
            <v>0.55714285714285716</v>
          </cell>
          <cell r="ADB8">
            <v>0.95217391304347831</v>
          </cell>
          <cell r="ADG8">
            <v>0.7</v>
          </cell>
          <cell r="ADL8" t="str">
            <v/>
          </cell>
          <cell r="ADQ8">
            <v>0.7</v>
          </cell>
          <cell r="ADV8">
            <v>0.7</v>
          </cell>
          <cell r="AEA8" t="str">
            <v/>
          </cell>
          <cell r="AEF8">
            <v>0.7</v>
          </cell>
          <cell r="AEK8">
            <v>0.84615384615384615</v>
          </cell>
          <cell r="AEP8" t="str">
            <v/>
          </cell>
          <cell r="AEU8">
            <v>0.84615384615384615</v>
          </cell>
          <cell r="AEZ8">
            <v>0.84615384615384615</v>
          </cell>
          <cell r="AFE8" t="str">
            <v/>
          </cell>
          <cell r="AFJ8">
            <v>0.84615384615384615</v>
          </cell>
          <cell r="AFO8">
            <v>0.8</v>
          </cell>
          <cell r="AFT8" t="str">
            <v/>
          </cell>
          <cell r="AFY8">
            <v>0.8</v>
          </cell>
          <cell r="AGD8">
            <v>0.8</v>
          </cell>
          <cell r="AGI8" t="str">
            <v/>
          </cell>
          <cell r="AGN8">
            <v>0.8</v>
          </cell>
          <cell r="AGS8">
            <v>0.8666666666666667</v>
          </cell>
          <cell r="AGX8">
            <v>0.55000000000000004</v>
          </cell>
          <cell r="AHC8">
            <v>0.8</v>
          </cell>
          <cell r="AHH8">
            <v>0.8666666666666667</v>
          </cell>
          <cell r="AHM8">
            <v>0.55000000000000004</v>
          </cell>
          <cell r="AHR8">
            <v>0.8</v>
          </cell>
          <cell r="AHW8">
            <v>0.71666666666666667</v>
          </cell>
          <cell r="AIB8">
            <v>0.56666666666666665</v>
          </cell>
          <cell r="AIG8">
            <v>0.66666666666666663</v>
          </cell>
          <cell r="AIL8">
            <v>0.71666666666666667</v>
          </cell>
          <cell r="AIQ8">
            <v>0.56666666666666665</v>
          </cell>
          <cell r="AIV8">
            <v>0.66666666666666663</v>
          </cell>
          <cell r="AJA8">
            <v>0.73333333333333328</v>
          </cell>
          <cell r="AJF8" t="str">
            <v/>
          </cell>
          <cell r="AJK8">
            <v>0.73333333333333328</v>
          </cell>
          <cell r="AJP8">
            <v>0.73333333333333328</v>
          </cell>
          <cell r="AJU8" t="str">
            <v/>
          </cell>
          <cell r="AJZ8">
            <v>0.73333333333333328</v>
          </cell>
          <cell r="AKE8">
            <v>0.8666666666666667</v>
          </cell>
          <cell r="AKJ8" t="str">
            <v/>
          </cell>
          <cell r="AKO8">
            <v>0.8666666666666667</v>
          </cell>
          <cell r="AKT8">
            <v>0.8666666666666667</v>
          </cell>
          <cell r="AKY8" t="str">
            <v/>
          </cell>
          <cell r="ALD8">
            <v>0.8666666666666667</v>
          </cell>
          <cell r="ALI8" t="str">
            <v/>
          </cell>
          <cell r="ALS8" t="str">
            <v/>
          </cell>
          <cell r="ALX8" t="str">
            <v/>
          </cell>
          <cell r="AMC8" t="str">
            <v/>
          </cell>
          <cell r="AMH8" t="str">
            <v/>
          </cell>
          <cell r="ANB8" t="str">
            <v/>
          </cell>
          <cell r="ANG8" t="str">
            <v/>
          </cell>
          <cell r="ANL8" t="str">
            <v/>
          </cell>
          <cell r="AOF8" t="str">
            <v/>
          </cell>
          <cell r="AOK8" t="str">
            <v/>
          </cell>
          <cell r="AOP8" t="str">
            <v/>
          </cell>
          <cell r="APJ8" t="str">
            <v/>
          </cell>
          <cell r="APO8" t="str">
            <v/>
          </cell>
          <cell r="APT8" t="str">
            <v/>
          </cell>
          <cell r="AQN8" t="str">
            <v/>
          </cell>
          <cell r="AQS8" t="str">
            <v/>
          </cell>
          <cell r="AQX8" t="str">
            <v/>
          </cell>
          <cell r="ARR8" t="str">
            <v/>
          </cell>
          <cell r="ARW8" t="str">
            <v/>
          </cell>
          <cell r="ASB8" t="str">
            <v/>
          </cell>
          <cell r="ASV8" t="str">
            <v/>
          </cell>
          <cell r="ATA8" t="str">
            <v/>
          </cell>
          <cell r="ATF8" t="str">
            <v/>
          </cell>
          <cell r="ATZ8" t="str">
            <v/>
          </cell>
          <cell r="AUE8" t="str">
            <v/>
          </cell>
          <cell r="AUJ8" t="str">
            <v/>
          </cell>
          <cell r="AVD8" t="str">
            <v/>
          </cell>
          <cell r="AVI8" t="str">
            <v/>
          </cell>
          <cell r="AVN8" t="str">
            <v/>
          </cell>
          <cell r="AWH8" t="str">
            <v/>
          </cell>
          <cell r="AWM8" t="str">
            <v/>
          </cell>
          <cell r="AWR8" t="str">
            <v/>
          </cell>
          <cell r="AXL8" t="str">
            <v/>
          </cell>
          <cell r="AXQ8" t="str">
            <v/>
          </cell>
          <cell r="AXV8" t="str">
            <v/>
          </cell>
          <cell r="AXW8">
            <v>0</v>
          </cell>
          <cell r="AXX8">
            <v>0</v>
          </cell>
          <cell r="AXY8">
            <v>0</v>
          </cell>
          <cell r="AXZ8">
            <v>0</v>
          </cell>
          <cell r="AYA8">
            <v>31.243258184841569</v>
          </cell>
          <cell r="AYB8">
            <v>0</v>
          </cell>
          <cell r="AYC8">
            <v>0</v>
          </cell>
          <cell r="AYD8">
            <v>0</v>
          </cell>
          <cell r="AYE8">
            <v>0</v>
          </cell>
          <cell r="AYF8">
            <v>12.25985680985681</v>
          </cell>
          <cell r="AYG8">
            <v>0</v>
          </cell>
          <cell r="AYH8">
            <v>0</v>
          </cell>
          <cell r="AYI8">
            <v>0</v>
          </cell>
          <cell r="AYJ8">
            <v>0</v>
          </cell>
          <cell r="AYK8">
            <v>28.563792756800677</v>
          </cell>
          <cell r="AYL8">
            <v>0</v>
          </cell>
          <cell r="AYM8">
            <v>0</v>
          </cell>
          <cell r="AYN8">
            <v>0</v>
          </cell>
          <cell r="AYO8">
            <v>0</v>
          </cell>
          <cell r="AYP8">
            <v>31.243258184841569</v>
          </cell>
          <cell r="AYQ8">
            <v>0</v>
          </cell>
          <cell r="AYR8">
            <v>0</v>
          </cell>
          <cell r="AYS8">
            <v>0</v>
          </cell>
          <cell r="AYT8">
            <v>0</v>
          </cell>
          <cell r="AYU8">
            <v>12.25985680985681</v>
          </cell>
          <cell r="AYV8">
            <v>0</v>
          </cell>
          <cell r="AYW8">
            <v>0</v>
          </cell>
          <cell r="AYX8">
            <v>0</v>
          </cell>
          <cell r="AYY8">
            <v>0</v>
          </cell>
          <cell r="AYZ8">
            <v>28.563792756800677</v>
          </cell>
          <cell r="AZE8">
            <v>1</v>
          </cell>
          <cell r="AZJ8" t="str">
            <v/>
          </cell>
          <cell r="AZO8">
            <v>1</v>
          </cell>
          <cell r="AZT8">
            <v>1</v>
          </cell>
          <cell r="AZY8" t="str">
            <v/>
          </cell>
          <cell r="BAD8">
            <v>1</v>
          </cell>
          <cell r="BAI8">
            <v>1</v>
          </cell>
          <cell r="BAN8" t="str">
            <v/>
          </cell>
          <cell r="BAS8">
            <v>1</v>
          </cell>
          <cell r="BAX8">
            <v>1</v>
          </cell>
          <cell r="BBC8" t="str">
            <v/>
          </cell>
          <cell r="BBH8">
            <v>1</v>
          </cell>
          <cell r="BBM8" t="str">
            <v/>
          </cell>
          <cell r="BBR8" t="str">
            <v/>
          </cell>
          <cell r="BBW8" t="str">
            <v/>
          </cell>
          <cell r="BCB8" t="str">
            <v/>
          </cell>
          <cell r="BCG8" t="str">
            <v/>
          </cell>
          <cell r="BCL8" t="str">
            <v/>
          </cell>
          <cell r="BCQ8" t="str">
            <v/>
          </cell>
          <cell r="BCV8" t="str">
            <v/>
          </cell>
          <cell r="BDA8" t="str">
            <v/>
          </cell>
          <cell r="BDF8" t="str">
            <v/>
          </cell>
          <cell r="BDK8" t="str">
            <v/>
          </cell>
          <cell r="BDP8" t="str">
            <v/>
          </cell>
          <cell r="BDU8" t="str">
            <v/>
          </cell>
          <cell r="BDZ8" t="str">
            <v/>
          </cell>
          <cell r="BEE8" t="str">
            <v/>
          </cell>
          <cell r="BEJ8" t="str">
            <v/>
          </cell>
          <cell r="BEO8" t="str">
            <v/>
          </cell>
          <cell r="BET8" t="str">
            <v/>
          </cell>
          <cell r="BEU8">
            <v>0</v>
          </cell>
          <cell r="BEV8">
            <v>0</v>
          </cell>
          <cell r="BEW8">
            <v>0</v>
          </cell>
          <cell r="BEX8">
            <v>28.563792756800677</v>
          </cell>
          <cell r="BFJ8">
            <v>0</v>
          </cell>
          <cell r="BFK8">
            <v>0</v>
          </cell>
          <cell r="BFL8">
            <v>0</v>
          </cell>
          <cell r="BFM8">
            <v>28.563792756800677</v>
          </cell>
        </row>
        <row r="9">
          <cell r="B9" t="str">
            <v>费用：</v>
          </cell>
          <cell r="AXW9">
            <v>0</v>
          </cell>
          <cell r="AXX9">
            <v>0</v>
          </cell>
          <cell r="AXY9">
            <v>0</v>
          </cell>
          <cell r="AXZ9">
            <v>0</v>
          </cell>
          <cell r="AYA9">
            <v>0</v>
          </cell>
          <cell r="AYB9">
            <v>0</v>
          </cell>
          <cell r="AYC9">
            <v>0</v>
          </cell>
          <cell r="AYD9">
            <v>0</v>
          </cell>
          <cell r="AYE9">
            <v>0</v>
          </cell>
          <cell r="AYF9">
            <v>0</v>
          </cell>
          <cell r="AYG9">
            <v>0</v>
          </cell>
          <cell r="AYH9">
            <v>0</v>
          </cell>
          <cell r="AYI9">
            <v>0</v>
          </cell>
          <cell r="AYJ9">
            <v>0</v>
          </cell>
          <cell r="AYK9">
            <v>0</v>
          </cell>
          <cell r="AYL9">
            <v>0</v>
          </cell>
          <cell r="AYM9">
            <v>0</v>
          </cell>
          <cell r="AYN9">
            <v>0</v>
          </cell>
          <cell r="AYO9">
            <v>0</v>
          </cell>
          <cell r="AYP9">
            <v>0</v>
          </cell>
          <cell r="AYQ9">
            <v>0</v>
          </cell>
          <cell r="AYR9">
            <v>0</v>
          </cell>
          <cell r="AYS9">
            <v>0</v>
          </cell>
          <cell r="AYT9">
            <v>0</v>
          </cell>
          <cell r="AYU9">
            <v>0</v>
          </cell>
          <cell r="AYV9">
            <v>0</v>
          </cell>
          <cell r="AYW9">
            <v>0</v>
          </cell>
          <cell r="AYX9">
            <v>0</v>
          </cell>
          <cell r="AYY9">
            <v>0</v>
          </cell>
          <cell r="AYZ9">
            <v>0</v>
          </cell>
          <cell r="BEU9">
            <v>0</v>
          </cell>
          <cell r="BEV9">
            <v>0</v>
          </cell>
          <cell r="BEW9">
            <v>0</v>
          </cell>
          <cell r="BEX9">
            <v>0</v>
          </cell>
          <cell r="BEY9">
            <v>0</v>
          </cell>
          <cell r="BEZ9">
            <v>0</v>
          </cell>
          <cell r="BFA9">
            <v>0</v>
          </cell>
          <cell r="BFB9">
            <v>0</v>
          </cell>
          <cell r="BFC9">
            <v>0</v>
          </cell>
          <cell r="BFD9">
            <v>0</v>
          </cell>
          <cell r="BFE9">
            <v>0</v>
          </cell>
          <cell r="BFF9">
            <v>0</v>
          </cell>
          <cell r="BFG9">
            <v>0</v>
          </cell>
          <cell r="BFH9">
            <v>0</v>
          </cell>
          <cell r="BFI9">
            <v>0</v>
          </cell>
          <cell r="BFJ9">
            <v>0</v>
          </cell>
          <cell r="BFK9">
            <v>0</v>
          </cell>
          <cell r="BFL9">
            <v>0</v>
          </cell>
          <cell r="BFM9">
            <v>0</v>
          </cell>
          <cell r="BFN9">
            <v>0</v>
          </cell>
          <cell r="BFO9">
            <v>0</v>
          </cell>
          <cell r="BFP9">
            <v>0</v>
          </cell>
          <cell r="BFQ9">
            <v>0</v>
          </cell>
          <cell r="BFR9">
            <v>0</v>
          </cell>
          <cell r="BFS9">
            <v>0</v>
          </cell>
          <cell r="BFT9">
            <v>0</v>
          </cell>
          <cell r="BFU9">
            <v>0</v>
          </cell>
          <cell r="BFV9">
            <v>0</v>
          </cell>
          <cell r="BFW9">
            <v>0</v>
          </cell>
          <cell r="BFX9">
            <v>0</v>
          </cell>
          <cell r="BFY9">
            <v>0</v>
          </cell>
        </row>
        <row r="10">
          <cell r="B10" t="str">
            <v>工资福利</v>
          </cell>
          <cell r="C10">
            <v>8152000</v>
          </cell>
          <cell r="D10">
            <v>8645760.0000000019</v>
          </cell>
          <cell r="E10">
            <v>8733715</v>
          </cell>
          <cell r="F10">
            <v>8733715</v>
          </cell>
          <cell r="G10">
            <v>34265190</v>
          </cell>
          <cell r="H10">
            <v>1147500</v>
          </cell>
          <cell r="I10">
            <v>1447500</v>
          </cell>
          <cell r="J10">
            <v>1680000</v>
          </cell>
          <cell r="K10">
            <v>1732500</v>
          </cell>
          <cell r="L10">
            <v>6007500</v>
          </cell>
          <cell r="M10">
            <v>9299500</v>
          </cell>
          <cell r="N10">
            <v>10093260.000000002</v>
          </cell>
          <cell r="O10">
            <v>10413715</v>
          </cell>
          <cell r="P10">
            <v>10466215</v>
          </cell>
          <cell r="Q10">
            <v>40272690</v>
          </cell>
          <cell r="R10">
            <v>8152000</v>
          </cell>
          <cell r="S10">
            <v>8645760.0000000019</v>
          </cell>
          <cell r="T10">
            <v>8733715</v>
          </cell>
          <cell r="U10">
            <v>8733715</v>
          </cell>
          <cell r="V10">
            <v>34265190</v>
          </cell>
          <cell r="W10">
            <v>1147500</v>
          </cell>
          <cell r="X10">
            <v>1447500</v>
          </cell>
          <cell r="Y10">
            <v>1680000</v>
          </cell>
          <cell r="Z10">
            <v>1732500</v>
          </cell>
          <cell r="AA10">
            <v>6007500</v>
          </cell>
          <cell r="AB10">
            <v>9299500</v>
          </cell>
          <cell r="AC10">
            <v>10093260.000000002</v>
          </cell>
          <cell r="AD10">
            <v>10413715</v>
          </cell>
          <cell r="AE10">
            <v>10466215</v>
          </cell>
          <cell r="AF10">
            <v>40272690</v>
          </cell>
          <cell r="AG10">
            <v>2214900</v>
          </cell>
          <cell r="AH10">
            <v>2452800</v>
          </cell>
          <cell r="AI10">
            <v>2945600</v>
          </cell>
          <cell r="AJ10">
            <v>3124799.9999999995</v>
          </cell>
          <cell r="AK10">
            <v>10738100</v>
          </cell>
          <cell r="AL10">
            <v>444000</v>
          </cell>
          <cell r="AM10">
            <v>846000</v>
          </cell>
          <cell r="AN10">
            <v>846000</v>
          </cell>
          <cell r="AO10">
            <v>846000</v>
          </cell>
          <cell r="AP10">
            <v>2982000</v>
          </cell>
          <cell r="AQ10">
            <v>2658900</v>
          </cell>
          <cell r="AR10">
            <v>3298800</v>
          </cell>
          <cell r="AS10">
            <v>3791600</v>
          </cell>
          <cell r="AT10">
            <v>3970799.9999999995</v>
          </cell>
          <cell r="AU10">
            <v>13720100</v>
          </cell>
          <cell r="AV10">
            <v>2214900</v>
          </cell>
          <cell r="AW10">
            <v>2452800</v>
          </cell>
          <cell r="AX10">
            <v>2945600</v>
          </cell>
          <cell r="AY10">
            <v>3124799.9999999995</v>
          </cell>
          <cell r="AZ10">
            <v>10738100</v>
          </cell>
          <cell r="BA10">
            <v>444000</v>
          </cell>
          <cell r="BB10">
            <v>846000</v>
          </cell>
          <cell r="BC10">
            <v>846000</v>
          </cell>
          <cell r="BD10">
            <v>846000</v>
          </cell>
          <cell r="BE10">
            <v>2982000</v>
          </cell>
          <cell r="BF10">
            <v>2658900</v>
          </cell>
          <cell r="BG10">
            <v>3298800</v>
          </cell>
          <cell r="BH10">
            <v>3791600</v>
          </cell>
          <cell r="BI10">
            <v>3970799.9999999995</v>
          </cell>
          <cell r="BJ10">
            <v>13720100</v>
          </cell>
          <cell r="BK10">
            <v>1824900.0000000002</v>
          </cell>
          <cell r="BL10">
            <v>1974140.0000000002</v>
          </cell>
          <cell r="BM10">
            <v>2147600</v>
          </cell>
          <cell r="BN10">
            <v>2271500</v>
          </cell>
          <cell r="BO10">
            <v>8218140</v>
          </cell>
          <cell r="BP10">
            <v>310800</v>
          </cell>
          <cell r="BQ10">
            <v>710400</v>
          </cell>
          <cell r="BR10">
            <v>1154400</v>
          </cell>
          <cell r="BS10">
            <v>1287600</v>
          </cell>
          <cell r="BT10">
            <v>3463200</v>
          </cell>
          <cell r="BU10">
            <v>2135700</v>
          </cell>
          <cell r="BV10">
            <v>2684540</v>
          </cell>
          <cell r="BW10">
            <v>3302000</v>
          </cell>
          <cell r="BX10">
            <v>3559100</v>
          </cell>
          <cell r="BY10">
            <v>11681340</v>
          </cell>
          <cell r="BZ10">
            <v>1824900.0000000002</v>
          </cell>
          <cell r="CA10">
            <v>1974140.0000000002</v>
          </cell>
          <cell r="CB10">
            <v>2147600</v>
          </cell>
          <cell r="CC10">
            <v>2271500</v>
          </cell>
          <cell r="CD10">
            <v>8218140</v>
          </cell>
          <cell r="CE10">
            <v>310800</v>
          </cell>
          <cell r="CF10">
            <v>710400</v>
          </cell>
          <cell r="CG10">
            <v>1154400</v>
          </cell>
          <cell r="CH10">
            <v>1287600</v>
          </cell>
          <cell r="CI10">
            <v>3463200</v>
          </cell>
          <cell r="CJ10">
            <v>2135700</v>
          </cell>
          <cell r="CK10">
            <v>2684540</v>
          </cell>
          <cell r="CL10">
            <v>3302000</v>
          </cell>
          <cell r="CM10">
            <v>3559100</v>
          </cell>
          <cell r="CN10">
            <v>11681340</v>
          </cell>
          <cell r="CO10">
            <v>944699.99999999988</v>
          </cell>
          <cell r="CP10">
            <v>1001000</v>
          </cell>
          <cell r="CQ10">
            <v>1008000</v>
          </cell>
          <cell r="CR10">
            <v>1008000</v>
          </cell>
          <cell r="CS10">
            <v>3961700</v>
          </cell>
          <cell r="CT10">
            <v>180000</v>
          </cell>
          <cell r="CU10">
            <v>555000</v>
          </cell>
          <cell r="CV10">
            <v>555000</v>
          </cell>
          <cell r="CW10">
            <v>555000</v>
          </cell>
          <cell r="CX10">
            <v>1845000</v>
          </cell>
          <cell r="CY10">
            <v>1124700</v>
          </cell>
          <cell r="CZ10">
            <v>1556000</v>
          </cell>
          <cell r="DA10">
            <v>1563000</v>
          </cell>
          <cell r="DB10">
            <v>1563000</v>
          </cell>
          <cell r="DC10">
            <v>5806700</v>
          </cell>
          <cell r="DD10">
            <v>944699.99999999988</v>
          </cell>
          <cell r="DE10">
            <v>1001000</v>
          </cell>
          <cell r="DF10">
            <v>1008000</v>
          </cell>
          <cell r="DG10">
            <v>1008000</v>
          </cell>
          <cell r="DH10">
            <v>3961700</v>
          </cell>
          <cell r="DI10">
            <v>180000</v>
          </cell>
          <cell r="DJ10">
            <v>555000</v>
          </cell>
          <cell r="DK10">
            <v>555000</v>
          </cell>
          <cell r="DL10">
            <v>555000</v>
          </cell>
          <cell r="DM10">
            <v>1845000</v>
          </cell>
          <cell r="DN10">
            <v>1124700</v>
          </cell>
          <cell r="DO10">
            <v>1556000</v>
          </cell>
          <cell r="DP10">
            <v>1563000</v>
          </cell>
          <cell r="DQ10">
            <v>1563000</v>
          </cell>
          <cell r="DR10">
            <v>5806700</v>
          </cell>
          <cell r="DS10">
            <v>874800</v>
          </cell>
          <cell r="DT10">
            <v>957110</v>
          </cell>
          <cell r="DU10">
            <v>990989.99999999988</v>
          </cell>
          <cell r="DV10">
            <v>990989.99999999988</v>
          </cell>
          <cell r="DW10">
            <v>3813890</v>
          </cell>
          <cell r="DX10">
            <v>200000</v>
          </cell>
          <cell r="DY10">
            <v>390000</v>
          </cell>
          <cell r="DZ10">
            <v>535000</v>
          </cell>
          <cell r="EA10">
            <v>570000</v>
          </cell>
          <cell r="EB10">
            <v>1695000</v>
          </cell>
          <cell r="EC10">
            <v>1074800</v>
          </cell>
          <cell r="ED10">
            <v>1347110</v>
          </cell>
          <cell r="EE10">
            <v>1525990</v>
          </cell>
          <cell r="EF10">
            <v>1560990</v>
          </cell>
          <cell r="EG10">
            <v>5508890</v>
          </cell>
          <cell r="EH10">
            <v>874800</v>
          </cell>
          <cell r="EI10">
            <v>957110</v>
          </cell>
          <cell r="EJ10">
            <v>990989.99999999988</v>
          </cell>
          <cell r="EK10">
            <v>990989.99999999988</v>
          </cell>
          <cell r="EL10">
            <v>3813890</v>
          </cell>
          <cell r="EM10">
            <v>200000</v>
          </cell>
          <cell r="EN10">
            <v>390000</v>
          </cell>
          <cell r="EO10">
            <v>535000</v>
          </cell>
          <cell r="EP10">
            <v>570000</v>
          </cell>
          <cell r="EQ10">
            <v>1695000</v>
          </cell>
          <cell r="ER10">
            <v>1074800</v>
          </cell>
          <cell r="ES10">
            <v>1347110</v>
          </cell>
          <cell r="ET10">
            <v>1525990</v>
          </cell>
          <cell r="EU10">
            <v>1560990</v>
          </cell>
          <cell r="EV10">
            <v>5508890</v>
          </cell>
          <cell r="EW10">
            <v>687300</v>
          </cell>
          <cell r="EX10">
            <v>792960.00000000023</v>
          </cell>
          <cell r="EY10">
            <v>867299.99999999988</v>
          </cell>
          <cell r="EZ10">
            <v>867300.00000000012</v>
          </cell>
          <cell r="FA10">
            <v>3214860</v>
          </cell>
          <cell r="FB10">
            <v>225000</v>
          </cell>
          <cell r="FC10">
            <v>285000</v>
          </cell>
          <cell r="FD10">
            <v>300000</v>
          </cell>
          <cell r="FE10">
            <v>300000</v>
          </cell>
          <cell r="FF10">
            <v>1110000</v>
          </cell>
          <cell r="FG10">
            <v>912300</v>
          </cell>
          <cell r="FH10">
            <v>1077960.0000000002</v>
          </cell>
          <cell r="FI10">
            <v>1167300</v>
          </cell>
          <cell r="FJ10">
            <v>1167300</v>
          </cell>
          <cell r="FK10">
            <v>4324860</v>
          </cell>
          <cell r="FL10">
            <v>687300</v>
          </cell>
          <cell r="FM10">
            <v>792960.00000000023</v>
          </cell>
          <cell r="FN10">
            <v>867299.99999999988</v>
          </cell>
          <cell r="FO10">
            <v>867300.00000000012</v>
          </cell>
          <cell r="FP10">
            <v>3214860</v>
          </cell>
          <cell r="FQ10">
            <v>225000</v>
          </cell>
          <cell r="FR10">
            <v>285000</v>
          </cell>
          <cell r="FS10">
            <v>300000</v>
          </cell>
          <cell r="FT10">
            <v>300000</v>
          </cell>
          <cell r="FU10">
            <v>1110000</v>
          </cell>
          <cell r="FV10">
            <v>912300</v>
          </cell>
          <cell r="FW10">
            <v>1077960.0000000002</v>
          </cell>
          <cell r="FX10">
            <v>1167300</v>
          </cell>
          <cell r="FY10">
            <v>1167300</v>
          </cell>
          <cell r="FZ10">
            <v>4324860</v>
          </cell>
          <cell r="GA10">
            <v>489600</v>
          </cell>
          <cell r="GB10">
            <v>512295</v>
          </cell>
          <cell r="GC10">
            <v>512295.00000000006</v>
          </cell>
          <cell r="GD10">
            <v>512295.00000000012</v>
          </cell>
          <cell r="GE10">
            <v>2026485</v>
          </cell>
          <cell r="GF10">
            <v>220000</v>
          </cell>
          <cell r="GG10">
            <v>555000</v>
          </cell>
          <cell r="GH10">
            <v>555000</v>
          </cell>
          <cell r="GI10">
            <v>555000</v>
          </cell>
          <cell r="GJ10">
            <v>1885000</v>
          </cell>
          <cell r="GK10">
            <v>709600</v>
          </cell>
          <cell r="GL10">
            <v>1067295</v>
          </cell>
          <cell r="GM10">
            <v>1067295</v>
          </cell>
          <cell r="GN10">
            <v>1067295</v>
          </cell>
          <cell r="GO10">
            <v>3911485</v>
          </cell>
          <cell r="GP10">
            <v>489600</v>
          </cell>
          <cell r="GQ10">
            <v>512295</v>
          </cell>
          <cell r="GR10">
            <v>512295.00000000006</v>
          </cell>
          <cell r="GS10">
            <v>512295.00000000012</v>
          </cell>
          <cell r="GT10">
            <v>2026485</v>
          </cell>
          <cell r="GU10">
            <v>220000</v>
          </cell>
          <cell r="GV10">
            <v>555000</v>
          </cell>
          <cell r="GW10">
            <v>555000</v>
          </cell>
          <cell r="GX10">
            <v>555000</v>
          </cell>
          <cell r="GY10">
            <v>1885000</v>
          </cell>
          <cell r="GZ10">
            <v>709600</v>
          </cell>
          <cell r="HA10">
            <v>1067295</v>
          </cell>
          <cell r="HB10">
            <v>1067295</v>
          </cell>
          <cell r="HC10">
            <v>1067295</v>
          </cell>
          <cell r="HD10">
            <v>3911485</v>
          </cell>
          <cell r="HE10">
            <v>1562400</v>
          </cell>
          <cell r="HF10">
            <v>1741670</v>
          </cell>
          <cell r="HG10">
            <v>1838970.0000000005</v>
          </cell>
          <cell r="HH10">
            <v>1838970</v>
          </cell>
          <cell r="HI10">
            <v>6982010</v>
          </cell>
          <cell r="HJ10">
            <v>819500</v>
          </cell>
          <cell r="HK10">
            <v>880000</v>
          </cell>
          <cell r="HL10">
            <v>957000</v>
          </cell>
          <cell r="HM10">
            <v>957000</v>
          </cell>
          <cell r="HN10">
            <v>3613500</v>
          </cell>
          <cell r="HO10">
            <v>2381900</v>
          </cell>
          <cell r="HP10">
            <v>2621670</v>
          </cell>
          <cell r="HQ10">
            <v>2795970.0000000005</v>
          </cell>
          <cell r="HR10">
            <v>2795970</v>
          </cell>
          <cell r="HS10">
            <v>10595510</v>
          </cell>
          <cell r="HT10">
            <v>1562400</v>
          </cell>
          <cell r="HU10">
            <v>1741670</v>
          </cell>
          <cell r="HV10">
            <v>1838970.0000000005</v>
          </cell>
          <cell r="HW10">
            <v>1838970</v>
          </cell>
          <cell r="HX10">
            <v>6982010</v>
          </cell>
          <cell r="HY10">
            <v>819500</v>
          </cell>
          <cell r="HZ10">
            <v>880000</v>
          </cell>
          <cell r="IA10">
            <v>957000</v>
          </cell>
          <cell r="IB10">
            <v>957000</v>
          </cell>
          <cell r="IC10">
            <v>3613500</v>
          </cell>
          <cell r="ID10">
            <v>2381900</v>
          </cell>
          <cell r="IE10">
            <v>2621670</v>
          </cell>
          <cell r="IF10">
            <v>2795970.0000000005</v>
          </cell>
          <cell r="IG10">
            <v>2795970</v>
          </cell>
          <cell r="IH10">
            <v>10595510</v>
          </cell>
          <cell r="II10">
            <v>1062600</v>
          </cell>
          <cell r="IJ10">
            <v>1110900</v>
          </cell>
          <cell r="IK10">
            <v>1110900</v>
          </cell>
          <cell r="IL10">
            <v>1110899.9999999998</v>
          </cell>
          <cell r="IM10">
            <v>4395300</v>
          </cell>
          <cell r="IN10">
            <v>300000</v>
          </cell>
          <cell r="IO10">
            <v>430000</v>
          </cell>
          <cell r="IP10">
            <v>545000</v>
          </cell>
          <cell r="IQ10">
            <v>570000</v>
          </cell>
          <cell r="IR10">
            <v>1845000</v>
          </cell>
          <cell r="IS10">
            <v>1362600</v>
          </cell>
          <cell r="IT10">
            <v>1540900</v>
          </cell>
          <cell r="IU10">
            <v>1655900</v>
          </cell>
          <cell r="IV10">
            <v>1680899.9999999998</v>
          </cell>
          <cell r="IW10">
            <v>6240300</v>
          </cell>
          <cell r="IX10">
            <v>1062600</v>
          </cell>
          <cell r="IY10">
            <v>1110900</v>
          </cell>
          <cell r="IZ10">
            <v>1110900</v>
          </cell>
          <cell r="JA10">
            <v>1110899.9999999998</v>
          </cell>
          <cell r="JB10">
            <v>4395300</v>
          </cell>
          <cell r="JC10">
            <v>300000</v>
          </cell>
          <cell r="JD10">
            <v>430000</v>
          </cell>
          <cell r="JE10">
            <v>545000</v>
          </cell>
          <cell r="JF10">
            <v>570000</v>
          </cell>
          <cell r="JG10">
            <v>1845000</v>
          </cell>
          <cell r="JH10">
            <v>1362600</v>
          </cell>
          <cell r="JI10">
            <v>1540900</v>
          </cell>
          <cell r="JJ10">
            <v>1655900</v>
          </cell>
          <cell r="JK10">
            <v>1680899.9999999998</v>
          </cell>
          <cell r="JL10">
            <v>6240300</v>
          </cell>
          <cell r="JM10">
            <v>1507500</v>
          </cell>
          <cell r="JN10">
            <v>1575840</v>
          </cell>
          <cell r="JO10">
            <v>1575840.0000000002</v>
          </cell>
          <cell r="JP10">
            <v>1575840</v>
          </cell>
          <cell r="JQ10">
            <v>6235020</v>
          </cell>
          <cell r="JR10">
            <v>610000</v>
          </cell>
          <cell r="JS10">
            <v>670000</v>
          </cell>
          <cell r="JT10">
            <v>690000</v>
          </cell>
          <cell r="JU10">
            <v>690000</v>
          </cell>
          <cell r="JV10">
            <v>2660000</v>
          </cell>
          <cell r="JW10">
            <v>2117500</v>
          </cell>
          <cell r="JX10">
            <v>2245840</v>
          </cell>
          <cell r="JY10">
            <v>2265840</v>
          </cell>
          <cell r="JZ10">
            <v>2265840</v>
          </cell>
          <cell r="KA10">
            <v>8895020</v>
          </cell>
          <cell r="KB10">
            <v>1507500</v>
          </cell>
          <cell r="KC10">
            <v>1575840</v>
          </cell>
          <cell r="KD10">
            <v>1575840.0000000002</v>
          </cell>
          <cell r="KE10">
            <v>1575840</v>
          </cell>
          <cell r="KF10">
            <v>6235020</v>
          </cell>
          <cell r="KG10">
            <v>610000</v>
          </cell>
          <cell r="KH10">
            <v>670000</v>
          </cell>
          <cell r="KI10">
            <v>690000</v>
          </cell>
          <cell r="KJ10">
            <v>690000</v>
          </cell>
          <cell r="KK10">
            <v>2660000</v>
          </cell>
          <cell r="KL10">
            <v>2117500</v>
          </cell>
          <cell r="KM10">
            <v>2245840</v>
          </cell>
          <cell r="KN10">
            <v>2265840</v>
          </cell>
          <cell r="KO10">
            <v>2265840</v>
          </cell>
          <cell r="KP10">
            <v>8895020</v>
          </cell>
          <cell r="KQ10">
            <v>416100</v>
          </cell>
          <cell r="KR10">
            <v>434910</v>
          </cell>
          <cell r="KS10">
            <v>434910</v>
          </cell>
          <cell r="KT10">
            <v>434910</v>
          </cell>
          <cell r="KU10">
            <v>1720830</v>
          </cell>
          <cell r="KV10">
            <v>25000</v>
          </cell>
          <cell r="KW10">
            <v>130000</v>
          </cell>
          <cell r="KX10">
            <v>150000</v>
          </cell>
          <cell r="KY10">
            <v>150000</v>
          </cell>
          <cell r="KZ10">
            <v>455000</v>
          </cell>
          <cell r="LA10">
            <v>441100</v>
          </cell>
          <cell r="LB10">
            <v>564910</v>
          </cell>
          <cell r="LC10">
            <v>584910</v>
          </cell>
          <cell r="LD10">
            <v>584910</v>
          </cell>
          <cell r="LE10">
            <v>2175830</v>
          </cell>
          <cell r="LF10">
            <v>416100</v>
          </cell>
          <cell r="LG10">
            <v>434910</v>
          </cell>
          <cell r="LH10">
            <v>434910</v>
          </cell>
          <cell r="LI10">
            <v>434910</v>
          </cell>
          <cell r="LJ10">
            <v>1720830</v>
          </cell>
          <cell r="LK10">
            <v>25000</v>
          </cell>
          <cell r="LL10">
            <v>130000</v>
          </cell>
          <cell r="LM10">
            <v>150000</v>
          </cell>
          <cell r="LN10">
            <v>150000</v>
          </cell>
          <cell r="LO10">
            <v>455000</v>
          </cell>
          <cell r="LP10">
            <v>441100</v>
          </cell>
          <cell r="LQ10">
            <v>564910</v>
          </cell>
          <cell r="LR10">
            <v>584910</v>
          </cell>
          <cell r="LS10">
            <v>584910</v>
          </cell>
          <cell r="LT10">
            <v>2175830</v>
          </cell>
          <cell r="LU10">
            <v>697199.99999999988</v>
          </cell>
          <cell r="LV10">
            <v>798560</v>
          </cell>
          <cell r="LW10">
            <v>859320</v>
          </cell>
          <cell r="LX10">
            <v>859320.00000000012</v>
          </cell>
          <cell r="LY10">
            <v>3214400</v>
          </cell>
          <cell r="LZ10">
            <v>120000</v>
          </cell>
          <cell r="MA10">
            <v>120000</v>
          </cell>
          <cell r="MB10">
            <v>120000</v>
          </cell>
          <cell r="MC10">
            <v>120000</v>
          </cell>
          <cell r="MD10">
            <v>480000</v>
          </cell>
          <cell r="ME10">
            <v>817199.99999999988</v>
          </cell>
          <cell r="MF10">
            <v>918560</v>
          </cell>
          <cell r="MG10">
            <v>979320</v>
          </cell>
          <cell r="MH10">
            <v>979320.00000000012</v>
          </cell>
          <cell r="MI10">
            <v>3694400</v>
          </cell>
          <cell r="MJ10">
            <v>697199.99999999988</v>
          </cell>
          <cell r="MK10">
            <v>798560</v>
          </cell>
          <cell r="ML10">
            <v>859320</v>
          </cell>
          <cell r="MM10">
            <v>859320.00000000012</v>
          </cell>
          <cell r="MN10">
            <v>3214400</v>
          </cell>
          <cell r="MO10">
            <v>120000</v>
          </cell>
          <cell r="MP10">
            <v>120000</v>
          </cell>
          <cell r="MQ10">
            <v>120000</v>
          </cell>
          <cell r="MR10">
            <v>120000</v>
          </cell>
          <cell r="MS10">
            <v>480000</v>
          </cell>
          <cell r="MT10">
            <v>817199.99999999988</v>
          </cell>
          <cell r="MU10">
            <v>918560</v>
          </cell>
          <cell r="MV10">
            <v>979320</v>
          </cell>
          <cell r="MW10">
            <v>979320.00000000012</v>
          </cell>
          <cell r="MX10">
            <v>3694400</v>
          </cell>
          <cell r="MY10">
            <v>2818800</v>
          </cell>
          <cell r="MZ10">
            <v>2984520</v>
          </cell>
          <cell r="NA10">
            <v>3018435.0000000005</v>
          </cell>
          <cell r="NB10">
            <v>3018435</v>
          </cell>
          <cell r="NC10">
            <v>11840190</v>
          </cell>
          <cell r="ND10">
            <v>365000</v>
          </cell>
          <cell r="NE10">
            <v>876000</v>
          </cell>
          <cell r="NF10">
            <v>1029300</v>
          </cell>
          <cell r="NG10">
            <v>1029300</v>
          </cell>
          <cell r="NH10">
            <v>3299600</v>
          </cell>
          <cell r="NI10">
            <v>3183800</v>
          </cell>
          <cell r="NJ10">
            <v>3860520</v>
          </cell>
          <cell r="NK10">
            <v>4047735.0000000005</v>
          </cell>
          <cell r="NL10">
            <v>4047735</v>
          </cell>
          <cell r="NM10">
            <v>15139790</v>
          </cell>
          <cell r="NN10">
            <v>2818800</v>
          </cell>
          <cell r="NO10">
            <v>2984520</v>
          </cell>
          <cell r="NP10">
            <v>3018435.0000000005</v>
          </cell>
          <cell r="NQ10">
            <v>3018435</v>
          </cell>
          <cell r="NR10">
            <v>11840190</v>
          </cell>
          <cell r="NS10">
            <v>365000</v>
          </cell>
          <cell r="NT10">
            <v>876000</v>
          </cell>
          <cell r="NU10">
            <v>1029300</v>
          </cell>
          <cell r="NV10">
            <v>1029300</v>
          </cell>
          <cell r="NW10">
            <v>3299600</v>
          </cell>
          <cell r="NX10">
            <v>3183800</v>
          </cell>
          <cell r="NY10">
            <v>3860520</v>
          </cell>
          <cell r="NZ10">
            <v>4047735.0000000005</v>
          </cell>
          <cell r="OA10">
            <v>4047735</v>
          </cell>
          <cell r="OB10">
            <v>15139790</v>
          </cell>
          <cell r="OC10">
            <v>1138800</v>
          </cell>
          <cell r="OD10">
            <v>1258950</v>
          </cell>
          <cell r="OE10">
            <v>1419180</v>
          </cell>
          <cell r="OF10">
            <v>1464959.9999999995</v>
          </cell>
          <cell r="OG10">
            <v>5281890</v>
          </cell>
          <cell r="OH10">
            <v>390500</v>
          </cell>
          <cell r="OI10">
            <v>616000</v>
          </cell>
          <cell r="OJ10">
            <v>819500</v>
          </cell>
          <cell r="OK10">
            <v>891000</v>
          </cell>
          <cell r="OL10">
            <v>2717000</v>
          </cell>
          <cell r="OM10">
            <v>1529300</v>
          </cell>
          <cell r="ON10">
            <v>1874950</v>
          </cell>
          <cell r="OO10">
            <v>2238680</v>
          </cell>
          <cell r="OP10">
            <v>2355959.9999999995</v>
          </cell>
          <cell r="OQ10">
            <v>7998890</v>
          </cell>
          <cell r="OR10">
            <v>1138800</v>
          </cell>
          <cell r="OS10">
            <v>1258950</v>
          </cell>
          <cell r="OT10">
            <v>1419180</v>
          </cell>
          <cell r="OU10">
            <v>1464959.9999999995</v>
          </cell>
          <cell r="OV10">
            <v>5281890</v>
          </cell>
          <cell r="OW10">
            <v>390500</v>
          </cell>
          <cell r="OX10">
            <v>616000</v>
          </cell>
          <cell r="OY10">
            <v>819500</v>
          </cell>
          <cell r="OZ10">
            <v>891000</v>
          </cell>
          <cell r="PA10">
            <v>2717000</v>
          </cell>
          <cell r="PB10">
            <v>1529300</v>
          </cell>
          <cell r="PC10">
            <v>1874950</v>
          </cell>
          <cell r="PD10">
            <v>2238680</v>
          </cell>
          <cell r="PE10">
            <v>2355959.9999999995</v>
          </cell>
          <cell r="PF10">
            <v>7998890</v>
          </cell>
          <cell r="PG10">
            <v>924000.00000000012</v>
          </cell>
          <cell r="PH10">
            <v>965999.99999999977</v>
          </cell>
          <cell r="PI10">
            <v>965999.99999999988</v>
          </cell>
          <cell r="PJ10">
            <v>965999.99999999988</v>
          </cell>
          <cell r="PK10">
            <v>3822000</v>
          </cell>
          <cell r="PL10">
            <v>255000</v>
          </cell>
          <cell r="PM10">
            <v>555000</v>
          </cell>
          <cell r="PN10">
            <v>555000</v>
          </cell>
          <cell r="PO10">
            <v>555000</v>
          </cell>
          <cell r="PP10">
            <v>1920000</v>
          </cell>
          <cell r="PQ10">
            <v>1179000</v>
          </cell>
          <cell r="PR10">
            <v>1520999.9999999998</v>
          </cell>
          <cell r="PS10">
            <v>1521000</v>
          </cell>
          <cell r="PT10">
            <v>1521000</v>
          </cell>
          <cell r="PU10">
            <v>5742000</v>
          </cell>
          <cell r="PV10">
            <v>924000.00000000012</v>
          </cell>
          <cell r="PW10">
            <v>965999.99999999977</v>
          </cell>
          <cell r="PX10">
            <v>965999.99999999988</v>
          </cell>
          <cell r="PY10">
            <v>965999.99999999988</v>
          </cell>
          <cell r="PZ10">
            <v>3822000</v>
          </cell>
          <cell r="QA10">
            <v>255000</v>
          </cell>
          <cell r="QB10">
            <v>555000</v>
          </cell>
          <cell r="QC10">
            <v>555000</v>
          </cell>
          <cell r="QD10">
            <v>555000</v>
          </cell>
          <cell r="QE10">
            <v>1920000</v>
          </cell>
          <cell r="QF10">
            <v>1179000</v>
          </cell>
          <cell r="QG10">
            <v>1520999.9999999998</v>
          </cell>
          <cell r="QH10">
            <v>1521000</v>
          </cell>
          <cell r="QI10">
            <v>1521000</v>
          </cell>
          <cell r="QJ10">
            <v>5742000</v>
          </cell>
          <cell r="QK10">
            <v>1140000</v>
          </cell>
          <cell r="QL10">
            <v>1193010.0000000002</v>
          </cell>
          <cell r="QM10">
            <v>1193010</v>
          </cell>
          <cell r="QN10">
            <v>1193010</v>
          </cell>
          <cell r="QO10">
            <v>4719030</v>
          </cell>
          <cell r="QP10">
            <v>319000</v>
          </cell>
          <cell r="QQ10">
            <v>610500</v>
          </cell>
          <cell r="QR10">
            <v>610500</v>
          </cell>
          <cell r="QS10">
            <v>610500</v>
          </cell>
          <cell r="QT10">
            <v>2150500</v>
          </cell>
          <cell r="QU10">
            <v>1459000</v>
          </cell>
          <cell r="QV10">
            <v>1803510.0000000002</v>
          </cell>
          <cell r="QW10">
            <v>1803510</v>
          </cell>
          <cell r="QX10">
            <v>1803510</v>
          </cell>
          <cell r="QY10">
            <v>6869530</v>
          </cell>
          <cell r="QZ10">
            <v>1140000</v>
          </cell>
          <cell r="RA10">
            <v>1193010.0000000002</v>
          </cell>
          <cell r="RB10">
            <v>1193010</v>
          </cell>
          <cell r="RC10">
            <v>1193010</v>
          </cell>
          <cell r="RD10">
            <v>4719030</v>
          </cell>
          <cell r="RE10">
            <v>319000</v>
          </cell>
          <cell r="RF10">
            <v>610500</v>
          </cell>
          <cell r="RG10">
            <v>610500</v>
          </cell>
          <cell r="RH10">
            <v>610500</v>
          </cell>
          <cell r="RI10">
            <v>2150500</v>
          </cell>
          <cell r="RJ10">
            <v>1459000</v>
          </cell>
          <cell r="RK10">
            <v>1803510.0000000002</v>
          </cell>
          <cell r="RL10">
            <v>1803510</v>
          </cell>
          <cell r="RM10">
            <v>1803510</v>
          </cell>
          <cell r="RN10">
            <v>6869530</v>
          </cell>
          <cell r="RO10">
            <v>1377000</v>
          </cell>
          <cell r="RP10">
            <v>1196985</v>
          </cell>
          <cell r="RQ10">
            <v>1432360</v>
          </cell>
          <cell r="RR10">
            <v>1407679.9999999995</v>
          </cell>
          <cell r="RS10">
            <v>5414025</v>
          </cell>
          <cell r="RT10">
            <v>203500</v>
          </cell>
          <cell r="RU10">
            <v>610500</v>
          </cell>
          <cell r="RV10">
            <v>610500</v>
          </cell>
          <cell r="RW10">
            <v>610500</v>
          </cell>
          <cell r="RX10">
            <v>2035000</v>
          </cell>
          <cell r="RY10">
            <v>1580500</v>
          </cell>
          <cell r="RZ10">
            <v>1807485</v>
          </cell>
          <cell r="SA10">
            <v>2042860</v>
          </cell>
          <cell r="SB10">
            <v>2018179.9999999995</v>
          </cell>
          <cell r="SC10">
            <v>7449025</v>
          </cell>
          <cell r="SD10">
            <v>1377000</v>
          </cell>
          <cell r="SE10">
            <v>1196985</v>
          </cell>
          <cell r="SF10">
            <v>1432360</v>
          </cell>
          <cell r="SG10">
            <v>1407679.9999999995</v>
          </cell>
          <cell r="SH10">
            <v>5414025</v>
          </cell>
          <cell r="SI10">
            <v>203500</v>
          </cell>
          <cell r="SJ10">
            <v>610500</v>
          </cell>
          <cell r="SK10">
            <v>610500</v>
          </cell>
          <cell r="SL10">
            <v>610500</v>
          </cell>
          <cell r="SM10">
            <v>2035000</v>
          </cell>
          <cell r="SN10">
            <v>1580500</v>
          </cell>
          <cell r="SO10">
            <v>1807485</v>
          </cell>
          <cell r="SP10">
            <v>2042860</v>
          </cell>
          <cell r="SQ10">
            <v>2018179.9999999995</v>
          </cell>
          <cell r="SR10">
            <v>7449025</v>
          </cell>
          <cell r="SS10">
            <v>1137600</v>
          </cell>
          <cell r="ST10">
            <v>1189440</v>
          </cell>
          <cell r="SU10">
            <v>1189440</v>
          </cell>
          <cell r="SV10">
            <v>1189440</v>
          </cell>
          <cell r="SW10">
            <v>4705920</v>
          </cell>
          <cell r="SX10">
            <v>405000</v>
          </cell>
          <cell r="SY10">
            <v>705000</v>
          </cell>
          <cell r="SZ10">
            <v>705000</v>
          </cell>
          <cell r="TA10">
            <v>705000</v>
          </cell>
          <cell r="TB10">
            <v>2520000</v>
          </cell>
          <cell r="TC10">
            <v>1542600</v>
          </cell>
          <cell r="TD10">
            <v>1894440</v>
          </cell>
          <cell r="TE10">
            <v>1894440</v>
          </cell>
          <cell r="TF10">
            <v>1894440</v>
          </cell>
          <cell r="TG10">
            <v>7225920</v>
          </cell>
          <cell r="TH10">
            <v>1137600</v>
          </cell>
          <cell r="TI10">
            <v>1189440</v>
          </cell>
          <cell r="TJ10">
            <v>1189440</v>
          </cell>
          <cell r="TK10">
            <v>1189440</v>
          </cell>
          <cell r="TL10">
            <v>4705920</v>
          </cell>
          <cell r="TM10">
            <v>405000</v>
          </cell>
          <cell r="TN10">
            <v>705000</v>
          </cell>
          <cell r="TO10">
            <v>705000</v>
          </cell>
          <cell r="TP10">
            <v>705000</v>
          </cell>
          <cell r="TQ10">
            <v>2520000</v>
          </cell>
          <cell r="TR10">
            <v>1542600</v>
          </cell>
          <cell r="TS10">
            <v>1894440</v>
          </cell>
          <cell r="TT10">
            <v>1894440</v>
          </cell>
          <cell r="TU10">
            <v>1894440</v>
          </cell>
          <cell r="TV10">
            <v>7225920</v>
          </cell>
          <cell r="TW10">
            <v>467400.00000000006</v>
          </cell>
          <cell r="TX10">
            <v>488774.99999999994</v>
          </cell>
          <cell r="TY10">
            <v>488775.00000000006</v>
          </cell>
          <cell r="TZ10">
            <v>488775.00000000012</v>
          </cell>
          <cell r="UA10">
            <v>1933725</v>
          </cell>
          <cell r="UB10">
            <v>105000</v>
          </cell>
          <cell r="UC10">
            <v>140000</v>
          </cell>
          <cell r="UD10">
            <v>150000</v>
          </cell>
          <cell r="UE10">
            <v>150000</v>
          </cell>
          <cell r="UF10">
            <v>545000</v>
          </cell>
          <cell r="UG10">
            <v>572400</v>
          </cell>
          <cell r="UH10">
            <v>628775</v>
          </cell>
          <cell r="UI10">
            <v>638775</v>
          </cell>
          <cell r="UJ10">
            <v>638775.00000000012</v>
          </cell>
          <cell r="UK10">
            <v>2478725</v>
          </cell>
          <cell r="UL10">
            <v>467400.00000000006</v>
          </cell>
          <cell r="UM10">
            <v>488774.99999999994</v>
          </cell>
          <cell r="UN10">
            <v>488775.00000000006</v>
          </cell>
          <cell r="UO10">
            <v>488775.00000000012</v>
          </cell>
          <cell r="UP10">
            <v>1933725</v>
          </cell>
          <cell r="UQ10">
            <v>105000</v>
          </cell>
          <cell r="UR10">
            <v>140000</v>
          </cell>
          <cell r="US10">
            <v>150000</v>
          </cell>
          <cell r="UT10">
            <v>150000</v>
          </cell>
          <cell r="UU10">
            <v>545000</v>
          </cell>
          <cell r="UV10">
            <v>572400</v>
          </cell>
          <cell r="UW10">
            <v>628775</v>
          </cell>
          <cell r="UX10">
            <v>638775</v>
          </cell>
          <cell r="UY10">
            <v>638775.00000000012</v>
          </cell>
          <cell r="UZ10">
            <v>2478725</v>
          </cell>
          <cell r="VA10">
            <v>426600.00000000006</v>
          </cell>
          <cell r="VB10">
            <v>446040</v>
          </cell>
          <cell r="VC10">
            <v>446040</v>
          </cell>
          <cell r="VD10">
            <v>446040</v>
          </cell>
          <cell r="VE10">
            <v>1764720</v>
          </cell>
          <cell r="VF10">
            <v>25000</v>
          </cell>
          <cell r="VG10">
            <v>130000</v>
          </cell>
          <cell r="VH10">
            <v>150000</v>
          </cell>
          <cell r="VI10">
            <v>150000</v>
          </cell>
          <cell r="VJ10">
            <v>455000</v>
          </cell>
          <cell r="VK10">
            <v>451600.00000000006</v>
          </cell>
          <cell r="VL10">
            <v>576040</v>
          </cell>
          <cell r="VM10">
            <v>596040</v>
          </cell>
          <cell r="VN10">
            <v>596040</v>
          </cell>
          <cell r="VO10">
            <v>2219720</v>
          </cell>
          <cell r="VP10">
            <v>426600.00000000006</v>
          </cell>
          <cell r="VQ10">
            <v>446040</v>
          </cell>
          <cell r="VR10">
            <v>446040</v>
          </cell>
          <cell r="VS10">
            <v>446040</v>
          </cell>
          <cell r="VT10">
            <v>1764720</v>
          </cell>
          <cell r="VU10">
            <v>25000</v>
          </cell>
          <cell r="VV10">
            <v>130000</v>
          </cell>
          <cell r="VW10">
            <v>150000</v>
          </cell>
          <cell r="VX10">
            <v>150000</v>
          </cell>
          <cell r="VY10">
            <v>455000</v>
          </cell>
          <cell r="VZ10">
            <v>451600.00000000006</v>
          </cell>
          <cell r="WA10">
            <v>576040</v>
          </cell>
          <cell r="WB10">
            <v>596040</v>
          </cell>
          <cell r="WC10">
            <v>596040</v>
          </cell>
          <cell r="WD10">
            <v>2219720</v>
          </cell>
          <cell r="WE10">
            <v>562800</v>
          </cell>
          <cell r="WF10">
            <v>588000</v>
          </cell>
          <cell r="WG10">
            <v>588000</v>
          </cell>
          <cell r="WH10">
            <v>588000</v>
          </cell>
          <cell r="WI10">
            <v>2326800</v>
          </cell>
          <cell r="WJ10">
            <v>77475</v>
          </cell>
          <cell r="WK10">
            <v>418365</v>
          </cell>
          <cell r="WL10">
            <v>433860</v>
          </cell>
          <cell r="WM10">
            <v>433860</v>
          </cell>
          <cell r="WN10">
            <v>1363560</v>
          </cell>
          <cell r="WO10">
            <v>640275</v>
          </cell>
          <cell r="WP10">
            <v>1006365</v>
          </cell>
          <cell r="WQ10">
            <v>1021860</v>
          </cell>
          <cell r="WR10">
            <v>1021860</v>
          </cell>
          <cell r="WS10">
            <v>3690360</v>
          </cell>
          <cell r="WT10">
            <v>562800</v>
          </cell>
          <cell r="WU10">
            <v>588000</v>
          </cell>
          <cell r="WV10">
            <v>588000</v>
          </cell>
          <cell r="WW10">
            <v>588000</v>
          </cell>
          <cell r="WX10">
            <v>2326800</v>
          </cell>
          <cell r="WY10">
            <v>77475</v>
          </cell>
          <cell r="WZ10">
            <v>418365</v>
          </cell>
          <cell r="XA10">
            <v>433860</v>
          </cell>
          <cell r="XB10">
            <v>433860</v>
          </cell>
          <cell r="XC10">
            <v>1363560</v>
          </cell>
          <cell r="XD10">
            <v>640275</v>
          </cell>
          <cell r="XE10">
            <v>1006365</v>
          </cell>
          <cell r="XF10">
            <v>1021860</v>
          </cell>
          <cell r="XG10">
            <v>1021860</v>
          </cell>
          <cell r="XH10">
            <v>3690360</v>
          </cell>
          <cell r="XI10">
            <v>372000</v>
          </cell>
          <cell r="XJ10">
            <v>388500</v>
          </cell>
          <cell r="XK10">
            <v>388499.99999999988</v>
          </cell>
          <cell r="XL10">
            <v>388500</v>
          </cell>
          <cell r="XM10">
            <v>1537500</v>
          </cell>
          <cell r="XN10">
            <v>390000</v>
          </cell>
          <cell r="XO10">
            <v>455000</v>
          </cell>
          <cell r="XP10">
            <v>465000</v>
          </cell>
          <cell r="XQ10">
            <v>465000</v>
          </cell>
          <cell r="XR10">
            <v>1775000</v>
          </cell>
          <cell r="XS10">
            <v>762000</v>
          </cell>
          <cell r="XT10">
            <v>843500</v>
          </cell>
          <cell r="XU10">
            <v>853499.99999999988</v>
          </cell>
          <cell r="XV10">
            <v>853500</v>
          </cell>
          <cell r="XW10">
            <v>3312500</v>
          </cell>
          <cell r="XX10">
            <v>372000</v>
          </cell>
          <cell r="XY10">
            <v>388500</v>
          </cell>
          <cell r="XZ10">
            <v>388499.99999999988</v>
          </cell>
          <cell r="YA10">
            <v>388500</v>
          </cell>
          <cell r="YB10">
            <v>1537500</v>
          </cell>
          <cell r="YC10">
            <v>390000</v>
          </cell>
          <cell r="YD10">
            <v>455000</v>
          </cell>
          <cell r="YE10">
            <v>465000</v>
          </cell>
          <cell r="YF10">
            <v>465000</v>
          </cell>
          <cell r="YG10">
            <v>1775000</v>
          </cell>
          <cell r="YH10">
            <v>762000</v>
          </cell>
          <cell r="YI10">
            <v>843500</v>
          </cell>
          <cell r="YJ10">
            <v>853499.99999999988</v>
          </cell>
          <cell r="YK10">
            <v>853500</v>
          </cell>
          <cell r="YL10">
            <v>3312500</v>
          </cell>
          <cell r="YM10">
            <v>486000</v>
          </cell>
          <cell r="YN10">
            <v>508200</v>
          </cell>
          <cell r="YO10">
            <v>508200.00000000006</v>
          </cell>
          <cell r="YP10">
            <v>508199.99999999994</v>
          </cell>
          <cell r="YQ10">
            <v>2010600</v>
          </cell>
          <cell r="YR10">
            <v>48000</v>
          </cell>
          <cell r="YS10">
            <v>96000</v>
          </cell>
          <cell r="YT10">
            <v>120000</v>
          </cell>
          <cell r="YU10">
            <v>120000</v>
          </cell>
          <cell r="YV10">
            <v>384000</v>
          </cell>
          <cell r="YW10">
            <v>534000</v>
          </cell>
          <cell r="YX10">
            <v>604200</v>
          </cell>
          <cell r="YY10">
            <v>628200</v>
          </cell>
          <cell r="YZ10">
            <v>628200</v>
          </cell>
          <cell r="ZA10">
            <v>2394600</v>
          </cell>
          <cell r="ZB10">
            <v>486000</v>
          </cell>
          <cell r="ZC10">
            <v>508200</v>
          </cell>
          <cell r="ZD10">
            <v>508200.00000000006</v>
          </cell>
          <cell r="ZE10">
            <v>508199.99999999994</v>
          </cell>
          <cell r="ZF10">
            <v>2010600</v>
          </cell>
          <cell r="ZG10">
            <v>48000</v>
          </cell>
          <cell r="ZH10">
            <v>96000</v>
          </cell>
          <cell r="ZI10">
            <v>120000</v>
          </cell>
          <cell r="ZJ10">
            <v>120000</v>
          </cell>
          <cell r="ZK10">
            <v>384000</v>
          </cell>
          <cell r="ZL10">
            <v>534000</v>
          </cell>
          <cell r="ZM10">
            <v>604200</v>
          </cell>
          <cell r="ZN10">
            <v>628200</v>
          </cell>
          <cell r="ZO10">
            <v>628200</v>
          </cell>
          <cell r="ZP10">
            <v>2394600</v>
          </cell>
          <cell r="ZQ10">
            <v>638400</v>
          </cell>
          <cell r="ZR10">
            <v>667380</v>
          </cell>
          <cell r="ZS10">
            <v>667380</v>
          </cell>
          <cell r="ZT10">
            <v>667379.99999999988</v>
          </cell>
          <cell r="ZU10">
            <v>2640540</v>
          </cell>
          <cell r="ZV10">
            <v>150000</v>
          </cell>
          <cell r="ZW10">
            <v>150000</v>
          </cell>
          <cell r="ZX10">
            <v>150000</v>
          </cell>
          <cell r="ZY10">
            <v>150000</v>
          </cell>
          <cell r="ZZ10">
            <v>600000</v>
          </cell>
          <cell r="AAA10">
            <v>788400</v>
          </cell>
          <cell r="AAB10">
            <v>817380</v>
          </cell>
          <cell r="AAC10">
            <v>817380</v>
          </cell>
          <cell r="AAD10">
            <v>817379.99999999988</v>
          </cell>
          <cell r="AAE10">
            <v>3240540</v>
          </cell>
          <cell r="AAF10">
            <v>638400</v>
          </cell>
          <cell r="AAG10">
            <v>667380</v>
          </cell>
          <cell r="AAH10">
            <v>667380</v>
          </cell>
          <cell r="AAI10">
            <v>667379.99999999988</v>
          </cell>
          <cell r="AAJ10">
            <v>2640540</v>
          </cell>
          <cell r="AAK10">
            <v>150000</v>
          </cell>
          <cell r="AAL10">
            <v>150000</v>
          </cell>
          <cell r="AAM10">
            <v>150000</v>
          </cell>
          <cell r="AAN10">
            <v>150000</v>
          </cell>
          <cell r="AAO10">
            <v>600000</v>
          </cell>
          <cell r="AAP10">
            <v>788400</v>
          </cell>
          <cell r="AAQ10">
            <v>817380</v>
          </cell>
          <cell r="AAR10">
            <v>817380</v>
          </cell>
          <cell r="AAS10">
            <v>817379.99999999988</v>
          </cell>
          <cell r="AAT10">
            <v>3240540</v>
          </cell>
          <cell r="AAU10">
            <v>535800</v>
          </cell>
          <cell r="AAV10">
            <v>560595</v>
          </cell>
          <cell r="AAW10">
            <v>560595</v>
          </cell>
          <cell r="AAX10">
            <v>560594.99999999988</v>
          </cell>
          <cell r="AAY10">
            <v>2217585</v>
          </cell>
          <cell r="AAZ10">
            <v>145000</v>
          </cell>
          <cell r="ABA10">
            <v>220000</v>
          </cell>
          <cell r="ABB10">
            <v>275000</v>
          </cell>
          <cell r="ABC10">
            <v>300000</v>
          </cell>
          <cell r="ABD10">
            <v>940000</v>
          </cell>
          <cell r="ABE10">
            <v>680800</v>
          </cell>
          <cell r="ABF10">
            <v>780595</v>
          </cell>
          <cell r="ABG10">
            <v>835595</v>
          </cell>
          <cell r="ABH10">
            <v>860594.99999999988</v>
          </cell>
          <cell r="ABI10">
            <v>3157585</v>
          </cell>
          <cell r="ABJ10">
            <v>535800</v>
          </cell>
          <cell r="ABK10">
            <v>560595</v>
          </cell>
          <cell r="ABL10">
            <v>560595</v>
          </cell>
          <cell r="ABM10">
            <v>560594.99999999988</v>
          </cell>
          <cell r="ABN10">
            <v>2217585</v>
          </cell>
          <cell r="ABO10">
            <v>145000</v>
          </cell>
          <cell r="ABP10">
            <v>220000</v>
          </cell>
          <cell r="ABQ10">
            <v>275000</v>
          </cell>
          <cell r="ABR10">
            <v>300000</v>
          </cell>
          <cell r="ABS10">
            <v>940000</v>
          </cell>
          <cell r="ABT10">
            <v>680800</v>
          </cell>
          <cell r="ABU10">
            <v>780595</v>
          </cell>
          <cell r="ABV10">
            <v>835595</v>
          </cell>
          <cell r="ABW10">
            <v>860594.99999999988</v>
          </cell>
          <cell r="ABX10">
            <v>3157585</v>
          </cell>
          <cell r="ABY10">
            <v>1007400</v>
          </cell>
          <cell r="ABZ10">
            <v>1075830</v>
          </cell>
          <cell r="ACA10">
            <v>1098720</v>
          </cell>
          <cell r="ACB10">
            <v>1098720</v>
          </cell>
          <cell r="ACC10">
            <v>4280670</v>
          </cell>
          <cell r="ACD10">
            <v>615000</v>
          </cell>
          <cell r="ACE10">
            <v>670000</v>
          </cell>
          <cell r="ACF10">
            <v>690000</v>
          </cell>
          <cell r="ACG10">
            <v>690000</v>
          </cell>
          <cell r="ACH10">
            <v>2665000</v>
          </cell>
          <cell r="ACI10">
            <v>1622400</v>
          </cell>
          <cell r="ACJ10">
            <v>1745830</v>
          </cell>
          <cell r="ACK10">
            <v>1788720</v>
          </cell>
          <cell r="ACL10">
            <v>1788720</v>
          </cell>
          <cell r="ACM10">
            <v>6945670</v>
          </cell>
          <cell r="ACN10">
            <v>1007400</v>
          </cell>
          <cell r="ACO10">
            <v>1075830</v>
          </cell>
          <cell r="ACP10">
            <v>1098720</v>
          </cell>
          <cell r="ACQ10">
            <v>1098720</v>
          </cell>
          <cell r="ACR10">
            <v>4280670</v>
          </cell>
          <cell r="ACS10">
            <v>615000</v>
          </cell>
          <cell r="ACT10">
            <v>670000</v>
          </cell>
          <cell r="ACU10">
            <v>690000</v>
          </cell>
          <cell r="ACV10">
            <v>690000</v>
          </cell>
          <cell r="ACW10">
            <v>2665000</v>
          </cell>
          <cell r="ACX10">
            <v>1622400</v>
          </cell>
          <cell r="ACY10">
            <v>1745830</v>
          </cell>
          <cell r="ACZ10">
            <v>1788720</v>
          </cell>
          <cell r="ADA10">
            <v>1788720</v>
          </cell>
          <cell r="ADB10">
            <v>6945670</v>
          </cell>
          <cell r="ADC10">
            <v>433499.99999999994</v>
          </cell>
          <cell r="ADD10">
            <v>580059.99999999988</v>
          </cell>
          <cell r="ADE10">
            <v>606730</v>
          </cell>
          <cell r="ADF10">
            <v>606730</v>
          </cell>
          <cell r="ADG10">
            <v>2227020</v>
          </cell>
          <cell r="ADH10">
            <v>150000</v>
          </cell>
          <cell r="ADI10">
            <v>150000</v>
          </cell>
          <cell r="ADJ10">
            <v>150000</v>
          </cell>
          <cell r="ADK10">
            <v>150000</v>
          </cell>
          <cell r="ADL10">
            <v>600000</v>
          </cell>
          <cell r="ADM10">
            <v>583500</v>
          </cell>
          <cell r="ADN10">
            <v>730059.99999999988</v>
          </cell>
          <cell r="ADO10">
            <v>756730</v>
          </cell>
          <cell r="ADP10">
            <v>756730</v>
          </cell>
          <cell r="ADQ10">
            <v>2827020</v>
          </cell>
          <cell r="ADR10">
            <v>433499.99999999994</v>
          </cell>
          <cell r="ADS10">
            <v>580059.99999999988</v>
          </cell>
          <cell r="ADT10">
            <v>606730</v>
          </cell>
          <cell r="ADU10">
            <v>606730</v>
          </cell>
          <cell r="ADV10">
            <v>2227020</v>
          </cell>
          <cell r="ADW10">
            <v>150000</v>
          </cell>
          <cell r="ADX10">
            <v>150000</v>
          </cell>
          <cell r="ADY10">
            <v>150000</v>
          </cell>
          <cell r="ADZ10">
            <v>150000</v>
          </cell>
          <cell r="AEA10">
            <v>600000</v>
          </cell>
          <cell r="AEB10">
            <v>583500</v>
          </cell>
          <cell r="AEC10">
            <v>730059.99999999988</v>
          </cell>
          <cell r="AED10">
            <v>756730</v>
          </cell>
          <cell r="AEE10">
            <v>756730</v>
          </cell>
          <cell r="AEF10">
            <v>2827020</v>
          </cell>
          <cell r="AEG10">
            <v>1029599.9999999999</v>
          </cell>
          <cell r="AEH10">
            <v>1076985</v>
          </cell>
          <cell r="AEI10">
            <v>1076985</v>
          </cell>
          <cell r="AEJ10">
            <v>1076985</v>
          </cell>
          <cell r="AEK10">
            <v>4260555</v>
          </cell>
          <cell r="AEL10">
            <v>150000</v>
          </cell>
          <cell r="AEM10">
            <v>150000</v>
          </cell>
          <cell r="AEN10">
            <v>150000</v>
          </cell>
          <cell r="AEO10">
            <v>150000</v>
          </cell>
          <cell r="AEP10">
            <v>600000</v>
          </cell>
          <cell r="AEQ10">
            <v>1179600</v>
          </cell>
          <cell r="AER10">
            <v>1226985</v>
          </cell>
          <cell r="AES10">
            <v>1226985</v>
          </cell>
          <cell r="AET10">
            <v>1226985</v>
          </cell>
          <cell r="AEU10">
            <v>4860555</v>
          </cell>
          <cell r="AEV10">
            <v>1029599.9999999999</v>
          </cell>
          <cell r="AEW10">
            <v>1076985</v>
          </cell>
          <cell r="AEX10">
            <v>1076985</v>
          </cell>
          <cell r="AEY10">
            <v>1076985</v>
          </cell>
          <cell r="AEZ10">
            <v>4260555</v>
          </cell>
          <cell r="AFA10">
            <v>150000</v>
          </cell>
          <cell r="AFB10">
            <v>150000</v>
          </cell>
          <cell r="AFC10">
            <v>150000</v>
          </cell>
          <cell r="AFD10">
            <v>150000</v>
          </cell>
          <cell r="AFE10">
            <v>600000</v>
          </cell>
          <cell r="AFF10">
            <v>1179600</v>
          </cell>
          <cell r="AFG10">
            <v>1226985</v>
          </cell>
          <cell r="AFH10">
            <v>1226985</v>
          </cell>
          <cell r="AFI10">
            <v>1226985</v>
          </cell>
          <cell r="AFJ10">
            <v>4860555</v>
          </cell>
          <cell r="AFK10">
            <v>706800</v>
          </cell>
          <cell r="AFL10">
            <v>738885.00000000012</v>
          </cell>
          <cell r="AFM10">
            <v>738885.00000000012</v>
          </cell>
          <cell r="AFN10">
            <v>738885</v>
          </cell>
          <cell r="AFO10">
            <v>2923455</v>
          </cell>
          <cell r="AFP10">
            <v>150000</v>
          </cell>
          <cell r="AFQ10">
            <v>150000</v>
          </cell>
          <cell r="AFR10">
            <v>150000</v>
          </cell>
          <cell r="AFS10">
            <v>150000</v>
          </cell>
          <cell r="AFT10">
            <v>600000</v>
          </cell>
          <cell r="AFU10">
            <v>856800</v>
          </cell>
          <cell r="AFV10">
            <v>888885.00000000012</v>
          </cell>
          <cell r="AFW10">
            <v>888885.00000000012</v>
          </cell>
          <cell r="AFX10">
            <v>888885</v>
          </cell>
          <cell r="AFY10">
            <v>3523455</v>
          </cell>
          <cell r="AFZ10">
            <v>706800</v>
          </cell>
          <cell r="AGA10">
            <v>738885.00000000012</v>
          </cell>
          <cell r="AGB10">
            <v>738885.00000000012</v>
          </cell>
          <cell r="AGC10">
            <v>738885</v>
          </cell>
          <cell r="AGD10">
            <v>2923455</v>
          </cell>
          <cell r="AGE10">
            <v>150000</v>
          </cell>
          <cell r="AGF10">
            <v>150000</v>
          </cell>
          <cell r="AGG10">
            <v>150000</v>
          </cell>
          <cell r="AGH10">
            <v>150000</v>
          </cell>
          <cell r="AGI10">
            <v>600000</v>
          </cell>
          <cell r="AGJ10">
            <v>856800</v>
          </cell>
          <cell r="AGK10">
            <v>888885.00000000012</v>
          </cell>
          <cell r="AGL10">
            <v>888885.00000000012</v>
          </cell>
          <cell r="AGM10">
            <v>888885</v>
          </cell>
          <cell r="AGN10">
            <v>3523455</v>
          </cell>
          <cell r="AGO10">
            <v>917999.99999999988</v>
          </cell>
          <cell r="AGP10">
            <v>959175</v>
          </cell>
          <cell r="AGQ10">
            <v>959175</v>
          </cell>
          <cell r="AGR10">
            <v>959175.00000000012</v>
          </cell>
          <cell r="AGS10">
            <v>3795525</v>
          </cell>
          <cell r="AGT10">
            <v>370000</v>
          </cell>
          <cell r="AGU10">
            <v>485000</v>
          </cell>
          <cell r="AGV10">
            <v>545000</v>
          </cell>
          <cell r="AGW10">
            <v>570000</v>
          </cell>
          <cell r="AGX10">
            <v>1970000</v>
          </cell>
          <cell r="AGY10">
            <v>1288000</v>
          </cell>
          <cell r="AGZ10">
            <v>1444175</v>
          </cell>
          <cell r="AHA10">
            <v>1504175</v>
          </cell>
          <cell r="AHB10">
            <v>1529175</v>
          </cell>
          <cell r="AHC10">
            <v>5765525</v>
          </cell>
          <cell r="AHD10">
            <v>917999.99999999988</v>
          </cell>
          <cell r="AHE10">
            <v>959175</v>
          </cell>
          <cell r="AHF10">
            <v>959175</v>
          </cell>
          <cell r="AHG10">
            <v>959175.00000000012</v>
          </cell>
          <cell r="AHH10">
            <v>3795525</v>
          </cell>
          <cell r="AHI10">
            <v>370000</v>
          </cell>
          <cell r="AHJ10">
            <v>485000</v>
          </cell>
          <cell r="AHK10">
            <v>545000</v>
          </cell>
          <cell r="AHL10">
            <v>570000</v>
          </cell>
          <cell r="AHM10">
            <v>1970000</v>
          </cell>
          <cell r="AHN10">
            <v>1288000</v>
          </cell>
          <cell r="AHO10">
            <v>1444175</v>
          </cell>
          <cell r="AHP10">
            <v>1504175</v>
          </cell>
          <cell r="AHQ10">
            <v>1529175</v>
          </cell>
          <cell r="AHR10">
            <v>5765525</v>
          </cell>
          <cell r="AHS10">
            <v>405000</v>
          </cell>
          <cell r="AHT10">
            <v>470400.00000000006</v>
          </cell>
          <cell r="AHU10">
            <v>517440.00000000006</v>
          </cell>
          <cell r="AHV10">
            <v>517440</v>
          </cell>
          <cell r="AHW10">
            <v>1910280</v>
          </cell>
          <cell r="AHX10">
            <v>163744</v>
          </cell>
          <cell r="AHY10">
            <v>421056</v>
          </cell>
          <cell r="AHZ10">
            <v>421056</v>
          </cell>
          <cell r="AIA10">
            <v>421056</v>
          </cell>
          <cell r="AIB10">
            <v>1426912</v>
          </cell>
          <cell r="AIC10">
            <v>568744</v>
          </cell>
          <cell r="AID10">
            <v>891456</v>
          </cell>
          <cell r="AIE10">
            <v>938496</v>
          </cell>
          <cell r="AIF10">
            <v>938496</v>
          </cell>
          <cell r="AIG10">
            <v>3337192</v>
          </cell>
          <cell r="AIH10">
            <v>405000</v>
          </cell>
          <cell r="AII10">
            <v>470400.00000000006</v>
          </cell>
          <cell r="AIJ10">
            <v>517440.00000000006</v>
          </cell>
          <cell r="AIK10">
            <v>517440</v>
          </cell>
          <cell r="AIL10">
            <v>1910280</v>
          </cell>
          <cell r="AIM10">
            <v>163744</v>
          </cell>
          <cell r="AIN10">
            <v>421056</v>
          </cell>
          <cell r="AIO10">
            <v>421056</v>
          </cell>
          <cell r="AIP10">
            <v>421056</v>
          </cell>
          <cell r="AIQ10">
            <v>1426912</v>
          </cell>
          <cell r="AIR10">
            <v>568744</v>
          </cell>
          <cell r="AIS10">
            <v>891456</v>
          </cell>
          <cell r="AIT10">
            <v>938496</v>
          </cell>
          <cell r="AIU10">
            <v>938496</v>
          </cell>
          <cell r="AIV10">
            <v>3337192</v>
          </cell>
          <cell r="AIW10">
            <v>321600</v>
          </cell>
          <cell r="AIX10">
            <v>371000</v>
          </cell>
          <cell r="AIY10">
            <v>399000.00000000006</v>
          </cell>
          <cell r="AIZ10">
            <v>399000.00000000006</v>
          </cell>
          <cell r="AJA10">
            <v>1490600</v>
          </cell>
          <cell r="AJB10">
            <v>135000</v>
          </cell>
          <cell r="AJC10">
            <v>135000</v>
          </cell>
          <cell r="AJD10">
            <v>135000</v>
          </cell>
          <cell r="AJE10">
            <v>135000</v>
          </cell>
          <cell r="AJF10">
            <v>540000</v>
          </cell>
          <cell r="AJG10">
            <v>456600</v>
          </cell>
          <cell r="AJH10">
            <v>506000</v>
          </cell>
          <cell r="AJI10">
            <v>534000</v>
          </cell>
          <cell r="AJJ10">
            <v>534000</v>
          </cell>
          <cell r="AJK10">
            <v>2030600</v>
          </cell>
          <cell r="AJL10">
            <v>321600</v>
          </cell>
          <cell r="AJM10">
            <v>371000</v>
          </cell>
          <cell r="AJN10">
            <v>399000.00000000006</v>
          </cell>
          <cell r="AJO10">
            <v>399000.00000000006</v>
          </cell>
          <cell r="AJP10">
            <v>1490600</v>
          </cell>
          <cell r="AJQ10">
            <v>135000</v>
          </cell>
          <cell r="AJR10">
            <v>135000</v>
          </cell>
          <cell r="AJS10">
            <v>135000</v>
          </cell>
          <cell r="AJT10">
            <v>135000</v>
          </cell>
          <cell r="AJU10">
            <v>540000</v>
          </cell>
          <cell r="AJV10">
            <v>456600</v>
          </cell>
          <cell r="AJW10">
            <v>506000</v>
          </cell>
          <cell r="AJX10">
            <v>534000</v>
          </cell>
          <cell r="AJY10">
            <v>534000</v>
          </cell>
          <cell r="AJZ10">
            <v>2030600</v>
          </cell>
          <cell r="AKA10">
            <v>331500</v>
          </cell>
          <cell r="AKB10">
            <v>366659.99999999994</v>
          </cell>
          <cell r="AKC10">
            <v>387029.99999999994</v>
          </cell>
          <cell r="AKD10">
            <v>387030</v>
          </cell>
          <cell r="AKE10">
            <v>1472220</v>
          </cell>
          <cell r="AKF10">
            <v>135000</v>
          </cell>
          <cell r="AKG10">
            <v>135000</v>
          </cell>
          <cell r="AKH10">
            <v>135000</v>
          </cell>
          <cell r="AKI10">
            <v>135000</v>
          </cell>
          <cell r="AKJ10">
            <v>540000</v>
          </cell>
          <cell r="AKK10">
            <v>466500</v>
          </cell>
          <cell r="AKL10">
            <v>501659.99999999994</v>
          </cell>
          <cell r="AKM10">
            <v>522029.99999999994</v>
          </cell>
          <cell r="AKN10">
            <v>522030</v>
          </cell>
          <cell r="AKO10">
            <v>2012220</v>
          </cell>
          <cell r="AKP10">
            <v>331500</v>
          </cell>
          <cell r="AKQ10">
            <v>366659.99999999994</v>
          </cell>
          <cell r="AKR10">
            <v>387029.99999999994</v>
          </cell>
          <cell r="AKS10">
            <v>387030</v>
          </cell>
          <cell r="AKT10">
            <v>1472220</v>
          </cell>
          <cell r="AKU10">
            <v>135000</v>
          </cell>
          <cell r="AKV10">
            <v>135000</v>
          </cell>
          <cell r="AKW10">
            <v>135000</v>
          </cell>
          <cell r="AKX10">
            <v>135000</v>
          </cell>
          <cell r="AKY10">
            <v>540000</v>
          </cell>
          <cell r="AKZ10">
            <v>466500</v>
          </cell>
          <cell r="ALA10">
            <v>501659.99999999994</v>
          </cell>
          <cell r="ALB10">
            <v>522029.99999999994</v>
          </cell>
          <cell r="ALC10">
            <v>522030</v>
          </cell>
          <cell r="ALD10">
            <v>2012220</v>
          </cell>
          <cell r="ALE10">
            <v>1160045</v>
          </cell>
          <cell r="ALF10">
            <v>1300045</v>
          </cell>
          <cell r="ALG10">
            <v>1300045</v>
          </cell>
          <cell r="ALH10">
            <v>1300045</v>
          </cell>
          <cell r="ALI10">
            <v>5060180</v>
          </cell>
          <cell r="ALO10">
            <v>1160045</v>
          </cell>
          <cell r="ALP10">
            <v>1300045</v>
          </cell>
          <cell r="ALQ10">
            <v>1300045</v>
          </cell>
          <cell r="ALR10">
            <v>1300045</v>
          </cell>
          <cell r="ALS10">
            <v>5060180</v>
          </cell>
          <cell r="ALT10">
            <v>1160045</v>
          </cell>
          <cell r="ALU10">
            <v>1300045</v>
          </cell>
          <cell r="ALV10">
            <v>1300045</v>
          </cell>
          <cell r="ALW10">
            <v>1300045</v>
          </cell>
          <cell r="ALX10">
            <v>5060180</v>
          </cell>
          <cell r="ALY10">
            <v>0</v>
          </cell>
          <cell r="ALZ10">
            <v>0</v>
          </cell>
          <cell r="AMA10">
            <v>0</v>
          </cell>
          <cell r="AMB10">
            <v>0</v>
          </cell>
          <cell r="AMC10">
            <v>0</v>
          </cell>
          <cell r="AMD10">
            <v>1160045</v>
          </cell>
          <cell r="AME10">
            <v>1300045</v>
          </cell>
          <cell r="AMF10">
            <v>1300045</v>
          </cell>
          <cell r="AMG10">
            <v>1300045</v>
          </cell>
          <cell r="AMH10">
            <v>5060180</v>
          </cell>
          <cell r="AMX10">
            <v>0</v>
          </cell>
          <cell r="AMY10">
            <v>0</v>
          </cell>
          <cell r="AMZ10">
            <v>0</v>
          </cell>
          <cell r="ANA10">
            <v>0</v>
          </cell>
          <cell r="ANB10">
            <v>0</v>
          </cell>
          <cell r="ANC10">
            <v>0</v>
          </cell>
          <cell r="AND10">
            <v>0</v>
          </cell>
          <cell r="ANE10">
            <v>0</v>
          </cell>
          <cell r="ANF10">
            <v>0</v>
          </cell>
          <cell r="ANG10">
            <v>0</v>
          </cell>
          <cell r="ANH10">
            <v>0</v>
          </cell>
          <cell r="ANI10">
            <v>0</v>
          </cell>
          <cell r="ANJ10">
            <v>0</v>
          </cell>
          <cell r="ANK10">
            <v>0</v>
          </cell>
          <cell r="ANL10">
            <v>0</v>
          </cell>
          <cell r="AOB10">
            <v>0</v>
          </cell>
          <cell r="AOC10">
            <v>0</v>
          </cell>
          <cell r="AOD10">
            <v>0</v>
          </cell>
          <cell r="AOE10">
            <v>0</v>
          </cell>
          <cell r="AOF10">
            <v>0</v>
          </cell>
          <cell r="AOG10">
            <v>0</v>
          </cell>
          <cell r="AOH10">
            <v>0</v>
          </cell>
          <cell r="AOI10">
            <v>0</v>
          </cell>
          <cell r="AOJ10">
            <v>0</v>
          </cell>
          <cell r="AOK10">
            <v>0</v>
          </cell>
          <cell r="AOL10">
            <v>0</v>
          </cell>
          <cell r="AOM10">
            <v>0</v>
          </cell>
          <cell r="AON10">
            <v>0</v>
          </cell>
          <cell r="AOO10">
            <v>0</v>
          </cell>
          <cell r="AOP10">
            <v>0</v>
          </cell>
          <cell r="APF10">
            <v>0</v>
          </cell>
          <cell r="APG10">
            <v>0</v>
          </cell>
          <cell r="APH10">
            <v>0</v>
          </cell>
          <cell r="API10">
            <v>0</v>
          </cell>
          <cell r="APJ10">
            <v>0</v>
          </cell>
          <cell r="APK10">
            <v>0</v>
          </cell>
          <cell r="APL10">
            <v>0</v>
          </cell>
          <cell r="APM10">
            <v>0</v>
          </cell>
          <cell r="APN10">
            <v>0</v>
          </cell>
          <cell r="APO10">
            <v>0</v>
          </cell>
          <cell r="APP10">
            <v>0</v>
          </cell>
          <cell r="APQ10">
            <v>0</v>
          </cell>
          <cell r="APR10">
            <v>0</v>
          </cell>
          <cell r="APS10">
            <v>0</v>
          </cell>
          <cell r="APT10">
            <v>0</v>
          </cell>
          <cell r="AQJ10">
            <v>0</v>
          </cell>
          <cell r="AQK10">
            <v>0</v>
          </cell>
          <cell r="AQL10">
            <v>0</v>
          </cell>
          <cell r="AQM10">
            <v>0</v>
          </cell>
          <cell r="AQN10">
            <v>0</v>
          </cell>
          <cell r="AQO10">
            <v>0</v>
          </cell>
          <cell r="AQP10">
            <v>0</v>
          </cell>
          <cell r="AQQ10">
            <v>0</v>
          </cell>
          <cell r="AQR10">
            <v>0</v>
          </cell>
          <cell r="AQS10">
            <v>0</v>
          </cell>
          <cell r="AQT10">
            <v>0</v>
          </cell>
          <cell r="AQU10">
            <v>0</v>
          </cell>
          <cell r="AQV10">
            <v>0</v>
          </cell>
          <cell r="AQW10">
            <v>0</v>
          </cell>
          <cell r="AQX10">
            <v>0</v>
          </cell>
          <cell r="ARN10">
            <v>0</v>
          </cell>
          <cell r="ARO10">
            <v>0</v>
          </cell>
          <cell r="ARP10">
            <v>0</v>
          </cell>
          <cell r="ARQ10">
            <v>0</v>
          </cell>
          <cell r="ARR10">
            <v>0</v>
          </cell>
          <cell r="ARS10">
            <v>0</v>
          </cell>
          <cell r="ART10">
            <v>0</v>
          </cell>
          <cell r="ARU10">
            <v>0</v>
          </cell>
          <cell r="ARV10">
            <v>0</v>
          </cell>
          <cell r="ARW10">
            <v>0</v>
          </cell>
          <cell r="ARX10">
            <v>0</v>
          </cell>
          <cell r="ARY10">
            <v>0</v>
          </cell>
          <cell r="ARZ10">
            <v>0</v>
          </cell>
          <cell r="ASA10">
            <v>0</v>
          </cell>
          <cell r="ASB10">
            <v>0</v>
          </cell>
          <cell r="ASR10">
            <v>0</v>
          </cell>
          <cell r="ASS10">
            <v>0</v>
          </cell>
          <cell r="AST10">
            <v>0</v>
          </cell>
          <cell r="ASU10">
            <v>0</v>
          </cell>
          <cell r="ASV10">
            <v>0</v>
          </cell>
          <cell r="ASW10">
            <v>0</v>
          </cell>
          <cell r="ASX10">
            <v>0</v>
          </cell>
          <cell r="ASY10">
            <v>0</v>
          </cell>
          <cell r="ASZ10">
            <v>0</v>
          </cell>
          <cell r="ATA10">
            <v>0</v>
          </cell>
          <cell r="ATB10">
            <v>0</v>
          </cell>
          <cell r="ATC10">
            <v>0</v>
          </cell>
          <cell r="ATD10">
            <v>0</v>
          </cell>
          <cell r="ATE10">
            <v>0</v>
          </cell>
          <cell r="ATF10">
            <v>0</v>
          </cell>
          <cell r="ATV10">
            <v>0</v>
          </cell>
          <cell r="ATW10">
            <v>0</v>
          </cell>
          <cell r="ATX10">
            <v>0</v>
          </cell>
          <cell r="ATY10">
            <v>0</v>
          </cell>
          <cell r="ATZ10">
            <v>0</v>
          </cell>
          <cell r="AUA10">
            <v>0</v>
          </cell>
          <cell r="AUB10">
            <v>0</v>
          </cell>
          <cell r="AUC10">
            <v>0</v>
          </cell>
          <cell r="AUD10">
            <v>0</v>
          </cell>
          <cell r="AUE10">
            <v>0</v>
          </cell>
          <cell r="AUF10">
            <v>0</v>
          </cell>
          <cell r="AUG10">
            <v>0</v>
          </cell>
          <cell r="AUH10">
            <v>0</v>
          </cell>
          <cell r="AUI10">
            <v>0</v>
          </cell>
          <cell r="AUJ10">
            <v>0</v>
          </cell>
          <cell r="AUZ10">
            <v>0</v>
          </cell>
          <cell r="AVA10">
            <v>0</v>
          </cell>
          <cell r="AVB10">
            <v>0</v>
          </cell>
          <cell r="AVC10">
            <v>0</v>
          </cell>
          <cell r="AVD10">
            <v>0</v>
          </cell>
          <cell r="AVE10">
            <v>0</v>
          </cell>
          <cell r="AVF10">
            <v>0</v>
          </cell>
          <cell r="AVG10">
            <v>0</v>
          </cell>
          <cell r="AVH10">
            <v>0</v>
          </cell>
          <cell r="AVI10">
            <v>0</v>
          </cell>
          <cell r="AVJ10">
            <v>0</v>
          </cell>
          <cell r="AVK10">
            <v>0</v>
          </cell>
          <cell r="AVL10">
            <v>0</v>
          </cell>
          <cell r="AVM10">
            <v>0</v>
          </cell>
          <cell r="AVN10">
            <v>0</v>
          </cell>
          <cell r="AWH10">
            <v>0</v>
          </cell>
          <cell r="AWM10">
            <v>0</v>
          </cell>
          <cell r="AWN10">
            <v>0</v>
          </cell>
          <cell r="AWO10">
            <v>0</v>
          </cell>
          <cell r="AWP10">
            <v>0</v>
          </cell>
          <cell r="AWQ10">
            <v>0</v>
          </cell>
          <cell r="AWR10">
            <v>0</v>
          </cell>
          <cell r="AXL10">
            <v>0</v>
          </cell>
          <cell r="AXQ10">
            <v>0</v>
          </cell>
          <cell r="AXR10">
            <v>0</v>
          </cell>
          <cell r="AXS10">
            <v>0</v>
          </cell>
          <cell r="AXT10">
            <v>0</v>
          </cell>
          <cell r="AXU10">
            <v>0</v>
          </cell>
          <cell r="AXV10">
            <v>0</v>
          </cell>
          <cell r="AXW10">
            <v>38772645</v>
          </cell>
          <cell r="AXX10">
            <v>41373380</v>
          </cell>
          <cell r="AXY10">
            <v>42975365</v>
          </cell>
          <cell r="AXZ10">
            <v>43299565</v>
          </cell>
          <cell r="AYA10">
            <v>166420955</v>
          </cell>
          <cell r="AYB10">
            <v>9349019</v>
          </cell>
          <cell r="AYC10">
            <v>14897321</v>
          </cell>
          <cell r="AYD10">
            <v>16537116</v>
          </cell>
          <cell r="AYE10">
            <v>16904316</v>
          </cell>
          <cell r="AYF10">
            <v>57687772</v>
          </cell>
          <cell r="AYG10">
            <v>48121664</v>
          </cell>
          <cell r="AYH10">
            <v>56270701</v>
          </cell>
          <cell r="AYI10">
            <v>59512481</v>
          </cell>
          <cell r="AYJ10">
            <v>60203881</v>
          </cell>
          <cell r="AYK10">
            <v>224108727</v>
          </cell>
          <cell r="AYL10">
            <v>38772645</v>
          </cell>
          <cell r="AYM10">
            <v>41373380</v>
          </cell>
          <cell r="AYN10">
            <v>42975365</v>
          </cell>
          <cell r="AYO10">
            <v>43299565</v>
          </cell>
          <cell r="AYP10">
            <v>166420955</v>
          </cell>
          <cell r="AYQ10">
            <v>9349019</v>
          </cell>
          <cell r="AYR10">
            <v>14897321</v>
          </cell>
          <cell r="AYS10">
            <v>16537116</v>
          </cell>
          <cell r="AYT10">
            <v>16904316</v>
          </cell>
          <cell r="AYU10">
            <v>57687772</v>
          </cell>
          <cell r="AYV10">
            <v>48121664</v>
          </cell>
          <cell r="AYW10">
            <v>56270701</v>
          </cell>
          <cell r="AYX10">
            <v>59512481</v>
          </cell>
          <cell r="AYY10">
            <v>60203881</v>
          </cell>
          <cell r="AYZ10">
            <v>224108727</v>
          </cell>
          <cell r="AZA10">
            <v>423800</v>
          </cell>
          <cell r="AZB10">
            <v>512400</v>
          </cell>
          <cell r="AZC10">
            <v>512400</v>
          </cell>
          <cell r="AZD10">
            <v>512400</v>
          </cell>
          <cell r="AZE10">
            <v>1961000</v>
          </cell>
          <cell r="AZG10">
            <v>0</v>
          </cell>
          <cell r="AZH10">
            <v>0</v>
          </cell>
          <cell r="AZI10">
            <v>0</v>
          </cell>
          <cell r="AZJ10">
            <v>0</v>
          </cell>
          <cell r="AZK10">
            <v>423800</v>
          </cell>
          <cell r="AZL10">
            <v>512400</v>
          </cell>
          <cell r="AZM10">
            <v>512400</v>
          </cell>
          <cell r="AZN10">
            <v>512400</v>
          </cell>
          <cell r="AZO10">
            <v>1961000</v>
          </cell>
          <cell r="AZP10">
            <v>423800</v>
          </cell>
          <cell r="AZQ10">
            <v>512400</v>
          </cell>
          <cell r="AZR10">
            <v>512400</v>
          </cell>
          <cell r="AZS10">
            <v>512400</v>
          </cell>
          <cell r="AZT10">
            <v>1961000</v>
          </cell>
          <cell r="AZU10">
            <v>0</v>
          </cell>
          <cell r="AZV10">
            <v>0</v>
          </cell>
          <cell r="AZW10">
            <v>0</v>
          </cell>
          <cell r="AZX10">
            <v>0</v>
          </cell>
          <cell r="AZY10">
            <v>0</v>
          </cell>
          <cell r="AZZ10">
            <v>423800</v>
          </cell>
          <cell r="BAA10">
            <v>512400</v>
          </cell>
          <cell r="BAB10">
            <v>512400</v>
          </cell>
          <cell r="BAC10">
            <v>512400</v>
          </cell>
          <cell r="BAD10">
            <v>1961000</v>
          </cell>
          <cell r="BAE10">
            <v>4476800</v>
          </cell>
          <cell r="BAF10">
            <v>6569275</v>
          </cell>
          <cell r="BAG10">
            <v>8463875</v>
          </cell>
          <cell r="BAH10">
            <v>8529150</v>
          </cell>
          <cell r="BAI10">
            <v>28039100</v>
          </cell>
          <cell r="BAK10">
            <v>0</v>
          </cell>
          <cell r="BAL10">
            <v>0</v>
          </cell>
          <cell r="BAM10">
            <v>0</v>
          </cell>
          <cell r="BAN10">
            <v>0</v>
          </cell>
          <cell r="BAO10">
            <v>4476800</v>
          </cell>
          <cell r="BAP10">
            <v>6569275</v>
          </cell>
          <cell r="BAQ10">
            <v>8463875</v>
          </cell>
          <cell r="BAR10">
            <v>8529150</v>
          </cell>
          <cell r="BAS10">
            <v>28039100</v>
          </cell>
          <cell r="BAT10">
            <v>4476800</v>
          </cell>
          <cell r="BAU10">
            <v>6569275</v>
          </cell>
          <cell r="BAV10">
            <v>8463875</v>
          </cell>
          <cell r="BAW10">
            <v>8529150</v>
          </cell>
          <cell r="BAX10">
            <v>28039100</v>
          </cell>
          <cell r="BAY10">
            <v>0</v>
          </cell>
          <cell r="BAZ10">
            <v>0</v>
          </cell>
          <cell r="BBA10">
            <v>0</v>
          </cell>
          <cell r="BBB10">
            <v>0</v>
          </cell>
          <cell r="BBC10">
            <v>0</v>
          </cell>
          <cell r="BBD10">
            <v>4476800</v>
          </cell>
          <cell r="BBE10">
            <v>6569275</v>
          </cell>
          <cell r="BBF10">
            <v>8463875</v>
          </cell>
          <cell r="BBG10">
            <v>8529150</v>
          </cell>
          <cell r="BBH10">
            <v>28039100</v>
          </cell>
          <cell r="BBI10">
            <v>0</v>
          </cell>
          <cell r="BBJ10">
            <v>0</v>
          </cell>
          <cell r="BBK10">
            <v>0</v>
          </cell>
          <cell r="BBL10">
            <v>0</v>
          </cell>
          <cell r="BBM10">
            <v>0</v>
          </cell>
          <cell r="BBO10">
            <v>0</v>
          </cell>
          <cell r="BBP10">
            <v>0</v>
          </cell>
          <cell r="BBQ10">
            <v>0</v>
          </cell>
          <cell r="BBR10">
            <v>0</v>
          </cell>
          <cell r="BBS10">
            <v>0</v>
          </cell>
          <cell r="BBT10">
            <v>0</v>
          </cell>
          <cell r="BBU10">
            <v>0</v>
          </cell>
          <cell r="BBV10">
            <v>0</v>
          </cell>
          <cell r="BBW10">
            <v>0</v>
          </cell>
          <cell r="BBX10">
            <v>0</v>
          </cell>
          <cell r="BBY10">
            <v>0</v>
          </cell>
          <cell r="BBZ10">
            <v>0</v>
          </cell>
          <cell r="BCA10">
            <v>0</v>
          </cell>
          <cell r="BCB10">
            <v>0</v>
          </cell>
          <cell r="BCC10">
            <v>0</v>
          </cell>
          <cell r="BCD10">
            <v>0</v>
          </cell>
          <cell r="BCE10">
            <v>0</v>
          </cell>
          <cell r="BCF10">
            <v>0</v>
          </cell>
          <cell r="BCG10">
            <v>0</v>
          </cell>
          <cell r="BCH10">
            <v>0</v>
          </cell>
          <cell r="BCI10">
            <v>0</v>
          </cell>
          <cell r="BCJ10">
            <v>0</v>
          </cell>
          <cell r="BCK10">
            <v>0</v>
          </cell>
          <cell r="BCL10">
            <v>0</v>
          </cell>
          <cell r="BCM10">
            <v>3546000</v>
          </cell>
          <cell r="BCN10">
            <v>5131435</v>
          </cell>
          <cell r="BCO10">
            <v>4640790</v>
          </cell>
          <cell r="BCP10">
            <v>4810575.0000000009</v>
          </cell>
          <cell r="BCQ10">
            <v>18128800</v>
          </cell>
          <cell r="BCS10">
            <v>0</v>
          </cell>
          <cell r="BCT10">
            <v>0</v>
          </cell>
          <cell r="BCU10">
            <v>0</v>
          </cell>
          <cell r="BCV10">
            <v>0</v>
          </cell>
          <cell r="BCW10">
            <v>3546000</v>
          </cell>
          <cell r="BCX10">
            <v>5131435</v>
          </cell>
          <cell r="BCY10">
            <v>4640790</v>
          </cell>
          <cell r="BCZ10">
            <v>4810575.0000000009</v>
          </cell>
          <cell r="BDA10">
            <v>18128800</v>
          </cell>
          <cell r="BDB10">
            <v>3546000</v>
          </cell>
          <cell r="BDC10">
            <v>5131435</v>
          </cell>
          <cell r="BDD10">
            <v>4640790</v>
          </cell>
          <cell r="BDE10">
            <v>4810575.0000000009</v>
          </cell>
          <cell r="BDF10">
            <v>18128800</v>
          </cell>
          <cell r="BDG10">
            <v>0</v>
          </cell>
          <cell r="BDH10">
            <v>0</v>
          </cell>
          <cell r="BDI10">
            <v>0</v>
          </cell>
          <cell r="BDJ10">
            <v>0</v>
          </cell>
          <cell r="BDK10">
            <v>0</v>
          </cell>
          <cell r="BDL10">
            <v>3546000</v>
          </cell>
          <cell r="BDM10">
            <v>5131435</v>
          </cell>
          <cell r="BDN10">
            <v>4640790</v>
          </cell>
          <cell r="BDO10">
            <v>4810575.0000000009</v>
          </cell>
          <cell r="BDP10">
            <v>18128800</v>
          </cell>
          <cell r="BDQ10">
            <v>13683872.699999999</v>
          </cell>
          <cell r="BDR10">
            <v>14690192.602000002</v>
          </cell>
          <cell r="BDS10">
            <v>16624012.602</v>
          </cell>
          <cell r="BDT10">
            <v>19034652.601999998</v>
          </cell>
          <cell r="BDU10">
            <v>64032730.505999997</v>
          </cell>
          <cell r="BDV10">
            <v>0</v>
          </cell>
          <cell r="BDW10">
            <v>0</v>
          </cell>
          <cell r="BDX10">
            <v>0</v>
          </cell>
          <cell r="BDY10">
            <v>0</v>
          </cell>
          <cell r="BDZ10">
            <v>0</v>
          </cell>
          <cell r="BEA10">
            <v>13683872.699999999</v>
          </cell>
          <cell r="BEB10">
            <v>14690192.602000002</v>
          </cell>
          <cell r="BEC10">
            <v>16624012.602</v>
          </cell>
          <cell r="BED10">
            <v>19034652.601999998</v>
          </cell>
          <cell r="BEE10">
            <v>64032730.505999997</v>
          </cell>
          <cell r="BEF10">
            <v>13683872.699999999</v>
          </cell>
          <cell r="BEG10">
            <v>14690192.602000002</v>
          </cell>
          <cell r="BEH10">
            <v>16624012.602</v>
          </cell>
          <cell r="BEI10">
            <v>19034652.601999998</v>
          </cell>
          <cell r="BEJ10">
            <v>64032730.505999997</v>
          </cell>
          <cell r="BEK10">
            <v>0</v>
          </cell>
          <cell r="BEL10">
            <v>0</v>
          </cell>
          <cell r="BEM10">
            <v>0</v>
          </cell>
          <cell r="BEN10">
            <v>0</v>
          </cell>
          <cell r="BEO10">
            <v>0</v>
          </cell>
          <cell r="BEP10">
            <v>13683872.699999999</v>
          </cell>
          <cell r="BEQ10">
            <v>14690192.602000002</v>
          </cell>
          <cell r="BER10">
            <v>16624012.602</v>
          </cell>
          <cell r="BES10">
            <v>19034652.601999998</v>
          </cell>
          <cell r="BET10">
            <v>64032730.505999997</v>
          </cell>
          <cell r="BEU10">
            <v>60903117.700000003</v>
          </cell>
          <cell r="BEV10">
            <v>68276682.601999998</v>
          </cell>
          <cell r="BEW10">
            <v>73216442.601999998</v>
          </cell>
          <cell r="BEX10">
            <v>76186342.601999998</v>
          </cell>
          <cell r="BEY10">
            <v>278582585.50599998</v>
          </cell>
          <cell r="BEZ10">
            <v>9349019</v>
          </cell>
          <cell r="BFA10">
            <v>14897321</v>
          </cell>
          <cell r="BFB10">
            <v>16537116</v>
          </cell>
          <cell r="BFC10">
            <v>16904316</v>
          </cell>
          <cell r="BFD10">
            <v>57687772</v>
          </cell>
          <cell r="BFE10">
            <v>70252136.700000003</v>
          </cell>
          <cell r="BFF10">
            <v>83174003.601999998</v>
          </cell>
          <cell r="BFG10">
            <v>89753558.601999998</v>
          </cell>
          <cell r="BFH10">
            <v>93090658.601999998</v>
          </cell>
          <cell r="BFI10">
            <v>336270357.50599998</v>
          </cell>
          <cell r="BFJ10">
            <v>60903117.700000003</v>
          </cell>
          <cell r="BFK10">
            <v>68276682.601999998</v>
          </cell>
          <cell r="BFL10">
            <v>73216442.601999998</v>
          </cell>
          <cell r="BFM10">
            <v>76186342.601999998</v>
          </cell>
          <cell r="BFN10">
            <v>278582585.50599998</v>
          </cell>
          <cell r="BFO10">
            <v>9349019</v>
          </cell>
          <cell r="BFP10">
            <v>14897321</v>
          </cell>
          <cell r="BFQ10">
            <v>16537116</v>
          </cell>
          <cell r="BFR10">
            <v>16904316</v>
          </cell>
          <cell r="BFS10">
            <v>57687772</v>
          </cell>
          <cell r="BFT10">
            <v>70252136.700000003</v>
          </cell>
          <cell r="BFU10">
            <v>83174003.601999998</v>
          </cell>
          <cell r="BFV10">
            <v>89753558.601999998</v>
          </cell>
          <cell r="BFW10">
            <v>93090658.601999998</v>
          </cell>
          <cell r="BFX10">
            <v>336270357.50599998</v>
          </cell>
          <cell r="BFY10">
            <v>0</v>
          </cell>
          <cell r="BFZ10">
            <v>0</v>
          </cell>
        </row>
        <row r="11">
          <cell r="B11" t="str">
            <v>提成和奖金</v>
          </cell>
          <cell r="C11">
            <v>2710407.8625838198</v>
          </cell>
          <cell r="D11">
            <v>3946041.0054577049</v>
          </cell>
          <cell r="E11">
            <v>4060655.4497636971</v>
          </cell>
          <cell r="F11">
            <v>4275595.9383756807</v>
          </cell>
          <cell r="G11">
            <v>14992700.256180901</v>
          </cell>
          <cell r="H11">
            <v>368016</v>
          </cell>
          <cell r="I11">
            <v>920040</v>
          </cell>
          <cell r="J11">
            <v>1104048</v>
          </cell>
          <cell r="K11">
            <v>1288056</v>
          </cell>
          <cell r="L11">
            <v>3680160</v>
          </cell>
          <cell r="M11">
            <v>3078423.8625838198</v>
          </cell>
          <cell r="N11">
            <v>4866081.0054577049</v>
          </cell>
          <cell r="O11">
            <v>5164703.4497636966</v>
          </cell>
          <cell r="P11">
            <v>5563651.9383756807</v>
          </cell>
          <cell r="Q11">
            <v>18672860.256180901</v>
          </cell>
          <cell r="R11">
            <v>2710407.8625838198</v>
          </cell>
          <cell r="S11">
            <v>3946041.0054577049</v>
          </cell>
          <cell r="T11">
            <v>4060655.4497636971</v>
          </cell>
          <cell r="U11">
            <v>4275595.9383756807</v>
          </cell>
          <cell r="V11">
            <v>14992700.256180901</v>
          </cell>
          <cell r="W11">
            <v>368016</v>
          </cell>
          <cell r="X11">
            <v>920040</v>
          </cell>
          <cell r="Y11">
            <v>1104048</v>
          </cell>
          <cell r="Z11">
            <v>1288056</v>
          </cell>
          <cell r="AA11">
            <v>3680160</v>
          </cell>
          <cell r="AB11">
            <v>3078423.8625838198</v>
          </cell>
          <cell r="AC11">
            <v>4866081.0054577049</v>
          </cell>
          <cell r="AD11">
            <v>5164703.4497636966</v>
          </cell>
          <cell r="AE11">
            <v>5563651.9383756807</v>
          </cell>
          <cell r="AF11">
            <v>18672860.256180901</v>
          </cell>
          <cell r="AG11">
            <v>1159818.6966897198</v>
          </cell>
          <cell r="AH11">
            <v>1509514.1191383824</v>
          </cell>
          <cell r="AI11">
            <v>1563651.2791383823</v>
          </cell>
          <cell r="AJ11">
            <v>1798539.2607708243</v>
          </cell>
          <cell r="AK11">
            <v>6031523.355737308</v>
          </cell>
          <cell r="AL11">
            <v>141696</v>
          </cell>
          <cell r="AM11">
            <v>354240</v>
          </cell>
          <cell r="AN11">
            <v>425088</v>
          </cell>
          <cell r="AO11">
            <v>495935.99999999994</v>
          </cell>
          <cell r="AP11">
            <v>1416960</v>
          </cell>
          <cell r="AQ11">
            <v>1301514.6966897198</v>
          </cell>
          <cell r="AR11">
            <v>1863754.1191383824</v>
          </cell>
          <cell r="AS11">
            <v>1988739.2791383823</v>
          </cell>
          <cell r="AT11">
            <v>2294475.2607708243</v>
          </cell>
          <cell r="AU11">
            <v>7448483.355737308</v>
          </cell>
          <cell r="AV11">
            <v>1159818.6966897198</v>
          </cell>
          <cell r="AW11">
            <v>1509514.1191383824</v>
          </cell>
          <cell r="AX11">
            <v>1563651.2791383823</v>
          </cell>
          <cell r="AY11">
            <v>1798539.2607708243</v>
          </cell>
          <cell r="AZ11">
            <v>6031523.355737308</v>
          </cell>
          <cell r="BA11">
            <v>141696</v>
          </cell>
          <cell r="BB11">
            <v>354240</v>
          </cell>
          <cell r="BC11">
            <v>425088</v>
          </cell>
          <cell r="BD11">
            <v>495935.99999999994</v>
          </cell>
          <cell r="BE11">
            <v>1416960</v>
          </cell>
          <cell r="BF11">
            <v>1301514.6966897198</v>
          </cell>
          <cell r="BG11">
            <v>1863754.1191383824</v>
          </cell>
          <cell r="BH11">
            <v>1988739.2791383823</v>
          </cell>
          <cell r="BI11">
            <v>2294475.2607708243</v>
          </cell>
          <cell r="BJ11">
            <v>7448483.355737308</v>
          </cell>
          <cell r="BK11">
            <v>1168806.210987183</v>
          </cell>
          <cell r="BL11">
            <v>1187658.960987183</v>
          </cell>
          <cell r="BM11">
            <v>1270588.3370007321</v>
          </cell>
          <cell r="BN11">
            <v>1368261.5883521307</v>
          </cell>
          <cell r="BO11">
            <v>4995315.0973272286</v>
          </cell>
          <cell r="BP11">
            <v>163344</v>
          </cell>
          <cell r="BQ11">
            <v>408360</v>
          </cell>
          <cell r="BR11">
            <v>490032</v>
          </cell>
          <cell r="BS11">
            <v>571704</v>
          </cell>
          <cell r="BT11">
            <v>1633440</v>
          </cell>
          <cell r="BU11">
            <v>1332150.210987183</v>
          </cell>
          <cell r="BV11">
            <v>1596018.960987183</v>
          </cell>
          <cell r="BW11">
            <v>1760620.3370007321</v>
          </cell>
          <cell r="BX11">
            <v>1939965.5883521307</v>
          </cell>
          <cell r="BY11">
            <v>6628755.0973272286</v>
          </cell>
          <cell r="BZ11">
            <v>1168806.210987183</v>
          </cell>
          <cell r="CA11">
            <v>1187658.960987183</v>
          </cell>
          <cell r="CB11">
            <v>1270588.3370007321</v>
          </cell>
          <cell r="CC11">
            <v>1368261.5883521307</v>
          </cell>
          <cell r="CD11">
            <v>4995315.0973272286</v>
          </cell>
          <cell r="CE11">
            <v>163344</v>
          </cell>
          <cell r="CF11">
            <v>408360</v>
          </cell>
          <cell r="CG11">
            <v>490032</v>
          </cell>
          <cell r="CH11">
            <v>571704</v>
          </cell>
          <cell r="CI11">
            <v>1633440</v>
          </cell>
          <cell r="CJ11">
            <v>1332150.210987183</v>
          </cell>
          <cell r="CK11">
            <v>1596018.960987183</v>
          </cell>
          <cell r="CL11">
            <v>1760620.3370007321</v>
          </cell>
          <cell r="CM11">
            <v>1939965.5883521307</v>
          </cell>
          <cell r="CN11">
            <v>6628755.0973272286</v>
          </cell>
          <cell r="CO11">
            <v>392920.96544937708</v>
          </cell>
          <cell r="CP11">
            <v>525170.15235561412</v>
          </cell>
          <cell r="CQ11">
            <v>539890.9664563071</v>
          </cell>
          <cell r="CR11">
            <v>637102.23516115802</v>
          </cell>
          <cell r="CS11">
            <v>2095084.3194224562</v>
          </cell>
          <cell r="CT11">
            <v>33456</v>
          </cell>
          <cell r="CU11">
            <v>83640</v>
          </cell>
          <cell r="CV11">
            <v>100368</v>
          </cell>
          <cell r="CW11">
            <v>117095.99999999999</v>
          </cell>
          <cell r="CX11">
            <v>334560</v>
          </cell>
          <cell r="CY11">
            <v>426376.96544937708</v>
          </cell>
          <cell r="CZ11">
            <v>608810.15235561412</v>
          </cell>
          <cell r="DA11">
            <v>640258.9664563071</v>
          </cell>
          <cell r="DB11">
            <v>754198.23516115802</v>
          </cell>
          <cell r="DC11">
            <v>2429644.3194224564</v>
          </cell>
          <cell r="DD11">
            <v>392920.96544937708</v>
          </cell>
          <cell r="DE11">
            <v>525170.15235561412</v>
          </cell>
          <cell r="DF11">
            <v>539890.9664563071</v>
          </cell>
          <cell r="DG11">
            <v>637102.23516115802</v>
          </cell>
          <cell r="DH11">
            <v>2095084.3194224562</v>
          </cell>
          <cell r="DI11">
            <v>33456</v>
          </cell>
          <cell r="DJ11">
            <v>83640</v>
          </cell>
          <cell r="DK11">
            <v>100368</v>
          </cell>
          <cell r="DL11">
            <v>117095.99999999999</v>
          </cell>
          <cell r="DM11">
            <v>334560</v>
          </cell>
          <cell r="DN11">
            <v>426376.96544937708</v>
          </cell>
          <cell r="DO11">
            <v>608810.15235561412</v>
          </cell>
          <cell r="DP11">
            <v>640258.9664563071</v>
          </cell>
          <cell r="DQ11">
            <v>754198.23516115802</v>
          </cell>
          <cell r="DR11">
            <v>2429644.3194224564</v>
          </cell>
          <cell r="DS11">
            <v>368775.16950174753</v>
          </cell>
          <cell r="DT11">
            <v>504450.40938387072</v>
          </cell>
          <cell r="DU11">
            <v>529492.07186422462</v>
          </cell>
          <cell r="DV11">
            <v>529492.07186422462</v>
          </cell>
          <cell r="DW11">
            <v>1932209.7226140676</v>
          </cell>
          <cell r="DX11">
            <v>55104</v>
          </cell>
          <cell r="DY11">
            <v>137760</v>
          </cell>
          <cell r="DZ11">
            <v>165312</v>
          </cell>
          <cell r="EA11">
            <v>192864</v>
          </cell>
          <cell r="EB11">
            <v>551040</v>
          </cell>
          <cell r="EC11">
            <v>423879.16950174753</v>
          </cell>
          <cell r="ED11">
            <v>642210.40938387066</v>
          </cell>
          <cell r="EE11">
            <v>694804.07186422462</v>
          </cell>
          <cell r="EF11">
            <v>722356.07186422462</v>
          </cell>
          <cell r="EG11">
            <v>2483249.7226140671</v>
          </cell>
          <cell r="EH11">
            <v>368775.16950174753</v>
          </cell>
          <cell r="EI11">
            <v>504450.40938387072</v>
          </cell>
          <cell r="EJ11">
            <v>529492.07186422462</v>
          </cell>
          <cell r="EK11">
            <v>529492.07186422462</v>
          </cell>
          <cell r="EL11">
            <v>1932209.7226140676</v>
          </cell>
          <cell r="EM11">
            <v>55104</v>
          </cell>
          <cell r="EN11">
            <v>137760</v>
          </cell>
          <cell r="EO11">
            <v>165312</v>
          </cell>
          <cell r="EP11">
            <v>192864</v>
          </cell>
          <cell r="EQ11">
            <v>551040</v>
          </cell>
          <cell r="ER11">
            <v>423879.16950174753</v>
          </cell>
          <cell r="ES11">
            <v>642210.40938387066</v>
          </cell>
          <cell r="ET11">
            <v>694804.07186422462</v>
          </cell>
          <cell r="EU11">
            <v>722356.07186422462</v>
          </cell>
          <cell r="EV11">
            <v>2483249.7226140671</v>
          </cell>
          <cell r="EW11">
            <v>309375.60624317487</v>
          </cell>
          <cell r="EX11">
            <v>602801.58974881726</v>
          </cell>
          <cell r="EY11">
            <v>590098.92346836592</v>
          </cell>
          <cell r="EZ11">
            <v>467188.57392588316</v>
          </cell>
          <cell r="FA11">
            <v>1969464.6933862413</v>
          </cell>
          <cell r="FB11">
            <v>33456</v>
          </cell>
          <cell r="FC11">
            <v>83640</v>
          </cell>
          <cell r="FD11">
            <v>100368</v>
          </cell>
          <cell r="FE11">
            <v>117095.99999999999</v>
          </cell>
          <cell r="FF11">
            <v>334560</v>
          </cell>
          <cell r="FG11">
            <v>342831.60624317487</v>
          </cell>
          <cell r="FH11">
            <v>686441.58974881726</v>
          </cell>
          <cell r="FI11">
            <v>690466.92346836592</v>
          </cell>
          <cell r="FJ11">
            <v>584284.57392588316</v>
          </cell>
          <cell r="FK11">
            <v>2304024.6933862413</v>
          </cell>
          <cell r="FL11">
            <v>309375.60624317487</v>
          </cell>
          <cell r="FM11">
            <v>602801.58974881726</v>
          </cell>
          <cell r="FN11">
            <v>590098.92346836592</v>
          </cell>
          <cell r="FO11">
            <v>467188.57392588316</v>
          </cell>
          <cell r="FP11">
            <v>1969464.6933862413</v>
          </cell>
          <cell r="FQ11">
            <v>33456</v>
          </cell>
          <cell r="FR11">
            <v>83640</v>
          </cell>
          <cell r="FS11">
            <v>100368</v>
          </cell>
          <cell r="FT11">
            <v>117095.99999999999</v>
          </cell>
          <cell r="FU11">
            <v>334560</v>
          </cell>
          <cell r="FV11">
            <v>342831.60624317487</v>
          </cell>
          <cell r="FW11">
            <v>686441.58974881726</v>
          </cell>
          <cell r="FX11">
            <v>690466.92346836592</v>
          </cell>
          <cell r="FY11">
            <v>584284.57392588316</v>
          </cell>
          <cell r="FZ11">
            <v>2304024.6933862413</v>
          </cell>
          <cell r="GA11">
            <v>92366.517019195031</v>
          </cell>
          <cell r="GB11">
            <v>116685.37138230586</v>
          </cell>
          <cell r="GC11">
            <v>121945.76997308357</v>
          </cell>
          <cell r="GD11">
            <v>127206.16856386128</v>
          </cell>
          <cell r="GE11">
            <v>458203.82693844574</v>
          </cell>
          <cell r="GF11">
            <v>33456</v>
          </cell>
          <cell r="GG11">
            <v>83640</v>
          </cell>
          <cell r="GH11">
            <v>100368</v>
          </cell>
          <cell r="GI11">
            <v>117095.99999999999</v>
          </cell>
          <cell r="GJ11">
            <v>334560</v>
          </cell>
          <cell r="GK11">
            <v>125822.51701919503</v>
          </cell>
          <cell r="GL11">
            <v>200325.37138230586</v>
          </cell>
          <cell r="GM11">
            <v>222313.76997308357</v>
          </cell>
          <cell r="GN11">
            <v>244302.16856386128</v>
          </cell>
          <cell r="GO11">
            <v>792763.8269384458</v>
          </cell>
          <cell r="GP11">
            <v>92366.517019195031</v>
          </cell>
          <cell r="GQ11">
            <v>116685.37138230586</v>
          </cell>
          <cell r="GR11">
            <v>121945.76997308357</v>
          </cell>
          <cell r="GS11">
            <v>127206.16856386128</v>
          </cell>
          <cell r="GT11">
            <v>458203.82693844574</v>
          </cell>
          <cell r="GU11">
            <v>33456</v>
          </cell>
          <cell r="GV11">
            <v>83640</v>
          </cell>
          <cell r="GW11">
            <v>100368</v>
          </cell>
          <cell r="GX11">
            <v>117095.99999999999</v>
          </cell>
          <cell r="GY11">
            <v>334560</v>
          </cell>
          <cell r="GZ11">
            <v>125822.51701919503</v>
          </cell>
          <cell r="HA11">
            <v>200325.37138230586</v>
          </cell>
          <cell r="HB11">
            <v>222313.76997308357</v>
          </cell>
          <cell r="HC11">
            <v>244302.16856386128</v>
          </cell>
          <cell r="HD11">
            <v>792763.8269384458</v>
          </cell>
          <cell r="HE11">
            <v>704463.91648307769</v>
          </cell>
          <cell r="HF11">
            <v>951031.5995377925</v>
          </cell>
          <cell r="HG11">
            <v>988604.08376609406</v>
          </cell>
          <cell r="HH11">
            <v>1161316.7233642056</v>
          </cell>
          <cell r="HI11">
            <v>3805416.3231511698</v>
          </cell>
          <cell r="HJ11">
            <v>98400</v>
          </cell>
          <cell r="HK11">
            <v>246000</v>
          </cell>
          <cell r="HL11">
            <v>295200</v>
          </cell>
          <cell r="HM11">
            <v>344400</v>
          </cell>
          <cell r="HN11">
            <v>984000</v>
          </cell>
          <cell r="HO11">
            <v>802863.91648307769</v>
          </cell>
          <cell r="HP11">
            <v>1197031.5995377926</v>
          </cell>
          <cell r="HQ11">
            <v>1283804.0837660939</v>
          </cell>
          <cell r="HR11">
            <v>1505716.7233642056</v>
          </cell>
          <cell r="HS11">
            <v>4789416.3231511693</v>
          </cell>
          <cell r="HT11">
            <v>704463.91648307769</v>
          </cell>
          <cell r="HU11">
            <v>951031.5995377925</v>
          </cell>
          <cell r="HV11">
            <v>988604.08376609406</v>
          </cell>
          <cell r="HW11">
            <v>1161316.7233642056</v>
          </cell>
          <cell r="HX11">
            <v>3805416.3231511698</v>
          </cell>
          <cell r="HY11">
            <v>98400</v>
          </cell>
          <cell r="HZ11">
            <v>246000</v>
          </cell>
          <cell r="IA11">
            <v>295200</v>
          </cell>
          <cell r="IB11">
            <v>344400</v>
          </cell>
          <cell r="IC11">
            <v>984000</v>
          </cell>
          <cell r="ID11">
            <v>802863.91648307769</v>
          </cell>
          <cell r="IE11">
            <v>1197031.5995377926</v>
          </cell>
          <cell r="IF11">
            <v>1283804.0837660939</v>
          </cell>
          <cell r="IG11">
            <v>1505716.7233642056</v>
          </cell>
          <cell r="IH11">
            <v>4789416.3231511693</v>
          </cell>
          <cell r="II11">
            <v>361146.69017632783</v>
          </cell>
          <cell r="IJ11">
            <v>475771.52793876221</v>
          </cell>
          <cell r="IK11">
            <v>487754.14102347719</v>
          </cell>
          <cell r="IL11">
            <v>571632.43261648179</v>
          </cell>
          <cell r="IM11">
            <v>1896304.791755049</v>
          </cell>
          <cell r="IN11">
            <v>55104</v>
          </cell>
          <cell r="IO11">
            <v>137760</v>
          </cell>
          <cell r="IP11">
            <v>165312</v>
          </cell>
          <cell r="IQ11">
            <v>192864</v>
          </cell>
          <cell r="IR11">
            <v>551040</v>
          </cell>
          <cell r="IS11">
            <v>416250.69017632783</v>
          </cell>
          <cell r="IT11">
            <v>613531.52793876221</v>
          </cell>
          <cell r="IU11">
            <v>653066.14102347719</v>
          </cell>
          <cell r="IV11">
            <v>764496.43261648179</v>
          </cell>
          <cell r="IW11">
            <v>2447344.791755049</v>
          </cell>
          <cell r="IX11">
            <v>361146.69017632783</v>
          </cell>
          <cell r="IY11">
            <v>475771.52793876221</v>
          </cell>
          <cell r="IZ11">
            <v>487754.14102347719</v>
          </cell>
          <cell r="JA11">
            <v>571632.43261648179</v>
          </cell>
          <cell r="JB11">
            <v>1896304.791755049</v>
          </cell>
          <cell r="JC11">
            <v>55104</v>
          </cell>
          <cell r="JD11">
            <v>137760</v>
          </cell>
          <cell r="JE11">
            <v>165312</v>
          </cell>
          <cell r="JF11">
            <v>192864</v>
          </cell>
          <cell r="JG11">
            <v>551040</v>
          </cell>
          <cell r="JH11">
            <v>416250.69017632783</v>
          </cell>
          <cell r="JI11">
            <v>613531.52793876221</v>
          </cell>
          <cell r="JJ11">
            <v>653066.14102347719</v>
          </cell>
          <cell r="JK11">
            <v>764496.43261648179</v>
          </cell>
          <cell r="JL11">
            <v>2447344.791755049</v>
          </cell>
          <cell r="JM11">
            <v>713176.64478485147</v>
          </cell>
          <cell r="JN11">
            <v>1015404.483285955</v>
          </cell>
          <cell r="JO11">
            <v>1113171.2911196563</v>
          </cell>
          <cell r="JP11">
            <v>1015404.483285955</v>
          </cell>
          <cell r="JQ11">
            <v>3857156.9024764178</v>
          </cell>
          <cell r="JR11">
            <v>55104</v>
          </cell>
          <cell r="JS11">
            <v>137760</v>
          </cell>
          <cell r="JT11">
            <v>165312</v>
          </cell>
          <cell r="JU11">
            <v>192864</v>
          </cell>
          <cell r="JV11">
            <v>551040</v>
          </cell>
          <cell r="JW11">
            <v>768280.64478485147</v>
          </cell>
          <cell r="JX11">
            <v>1153164.4832859552</v>
          </cell>
          <cell r="JY11">
            <v>1278483.2911196563</v>
          </cell>
          <cell r="JZ11">
            <v>1208268.4832859552</v>
          </cell>
          <cell r="KA11">
            <v>4408196.9024764178</v>
          </cell>
          <cell r="KB11">
            <v>713176.64478485147</v>
          </cell>
          <cell r="KC11">
            <v>1015404.483285955</v>
          </cell>
          <cell r="KD11">
            <v>1113171.2911196563</v>
          </cell>
          <cell r="KE11">
            <v>1015404.483285955</v>
          </cell>
          <cell r="KF11">
            <v>3857156.9024764178</v>
          </cell>
          <cell r="KG11">
            <v>55104</v>
          </cell>
          <cell r="KH11">
            <v>137760</v>
          </cell>
          <cell r="KI11">
            <v>165312</v>
          </cell>
          <cell r="KJ11">
            <v>192864</v>
          </cell>
          <cell r="KK11">
            <v>551040</v>
          </cell>
          <cell r="KL11">
            <v>768280.64478485147</v>
          </cell>
          <cell r="KM11">
            <v>1153164.4832859552</v>
          </cell>
          <cell r="KN11">
            <v>1278483.2911196563</v>
          </cell>
          <cell r="KO11">
            <v>1208268.4832859552</v>
          </cell>
          <cell r="KP11">
            <v>4408196.9024764178</v>
          </cell>
          <cell r="KQ11">
            <v>128259.91473059173</v>
          </cell>
          <cell r="KR11">
            <v>164555.48984371792</v>
          </cell>
          <cell r="KS11">
            <v>168289.08152295419</v>
          </cell>
          <cell r="KT11">
            <v>194424.22327760793</v>
          </cell>
          <cell r="KU11">
            <v>655528.7093748718</v>
          </cell>
          <cell r="KV11">
            <v>0</v>
          </cell>
          <cell r="KW11">
            <v>0</v>
          </cell>
          <cell r="KX11">
            <v>0</v>
          </cell>
          <cell r="KY11">
            <v>0</v>
          </cell>
          <cell r="KZ11">
            <v>0</v>
          </cell>
          <cell r="LA11">
            <v>128259.91473059173</v>
          </cell>
          <cell r="LB11">
            <v>164555.48984371792</v>
          </cell>
          <cell r="LC11">
            <v>168289.08152295419</v>
          </cell>
          <cell r="LD11">
            <v>194424.22327760793</v>
          </cell>
          <cell r="LE11">
            <v>655528.7093748718</v>
          </cell>
          <cell r="LF11">
            <v>128259.91473059173</v>
          </cell>
          <cell r="LG11">
            <v>164555.48984371792</v>
          </cell>
          <cell r="LH11">
            <v>168289.08152295419</v>
          </cell>
          <cell r="LI11">
            <v>194424.22327760793</v>
          </cell>
          <cell r="LJ11">
            <v>655528.7093748718</v>
          </cell>
          <cell r="LK11">
            <v>0</v>
          </cell>
          <cell r="LL11">
            <v>0</v>
          </cell>
          <cell r="LM11">
            <v>0</v>
          </cell>
          <cell r="LN11">
            <v>0</v>
          </cell>
          <cell r="LO11">
            <v>0</v>
          </cell>
          <cell r="LP11">
            <v>128259.91473059173</v>
          </cell>
          <cell r="LQ11">
            <v>164555.48984371792</v>
          </cell>
          <cell r="LR11">
            <v>168289.08152295419</v>
          </cell>
          <cell r="LS11">
            <v>194424.22327760793</v>
          </cell>
          <cell r="LT11">
            <v>655528.7093748718</v>
          </cell>
          <cell r="LU11">
            <v>228252.09410676136</v>
          </cell>
          <cell r="LV11">
            <v>394841.39599835273</v>
          </cell>
          <cell r="LW11">
            <v>453705.12329554983</v>
          </cell>
          <cell r="LX11">
            <v>504789.61059274699</v>
          </cell>
          <cell r="LY11">
            <v>1581588.2239934108</v>
          </cell>
          <cell r="LZ11">
            <v>0</v>
          </cell>
          <cell r="MA11">
            <v>0</v>
          </cell>
          <cell r="MB11">
            <v>0</v>
          </cell>
          <cell r="MC11">
            <v>0</v>
          </cell>
          <cell r="MD11">
            <v>0</v>
          </cell>
          <cell r="ME11">
            <v>228252.09410676136</v>
          </cell>
          <cell r="MF11">
            <v>394841.39599835273</v>
          </cell>
          <cell r="MG11">
            <v>453705.12329554983</v>
          </cell>
          <cell r="MH11">
            <v>504789.61059274699</v>
          </cell>
          <cell r="MI11">
            <v>1581588.2239934108</v>
          </cell>
          <cell r="MJ11">
            <v>228252.09410676136</v>
          </cell>
          <cell r="MK11">
            <v>394841.39599835273</v>
          </cell>
          <cell r="ML11">
            <v>453705.12329554983</v>
          </cell>
          <cell r="MM11">
            <v>504789.61059274699</v>
          </cell>
          <cell r="MN11">
            <v>1581588.2239934108</v>
          </cell>
          <cell r="MO11">
            <v>0</v>
          </cell>
          <cell r="MP11">
            <v>0</v>
          </cell>
          <cell r="MQ11">
            <v>0</v>
          </cell>
          <cell r="MR11">
            <v>0</v>
          </cell>
          <cell r="MS11">
            <v>0</v>
          </cell>
          <cell r="MT11">
            <v>228252.09410676136</v>
          </cell>
          <cell r="MU11">
            <v>394841.39599835273</v>
          </cell>
          <cell r="MV11">
            <v>453705.12329554983</v>
          </cell>
          <cell r="MW11">
            <v>504789.61059274699</v>
          </cell>
          <cell r="MX11">
            <v>1581588.2239934108</v>
          </cell>
          <cell r="MY11">
            <v>939167.59753539762</v>
          </cell>
          <cell r="MZ11">
            <v>1166429.8781762326</v>
          </cell>
          <cell r="NA11">
            <v>1375193.7838170673</v>
          </cell>
          <cell r="NB11">
            <v>1477343.1741374845</v>
          </cell>
          <cell r="NC11">
            <v>4958134.4336661818</v>
          </cell>
          <cell r="ND11">
            <v>141696</v>
          </cell>
          <cell r="NE11">
            <v>354240</v>
          </cell>
          <cell r="NF11">
            <v>425088</v>
          </cell>
          <cell r="NG11">
            <v>495935.99999999994</v>
          </cell>
          <cell r="NH11">
            <v>1416960</v>
          </cell>
          <cell r="NI11">
            <v>1080863.5975353976</v>
          </cell>
          <cell r="NJ11">
            <v>1520669.8781762326</v>
          </cell>
          <cell r="NK11">
            <v>1800281.7838170673</v>
          </cell>
          <cell r="NL11">
            <v>1973279.1741374845</v>
          </cell>
          <cell r="NM11">
            <v>6375094.4336661818</v>
          </cell>
          <cell r="NN11">
            <v>939167.59753539762</v>
          </cell>
          <cell r="NO11">
            <v>1166429.8781762326</v>
          </cell>
          <cell r="NP11">
            <v>1375193.7838170673</v>
          </cell>
          <cell r="NQ11">
            <v>1477343.1741374845</v>
          </cell>
          <cell r="NR11">
            <v>4958134.4336661818</v>
          </cell>
          <cell r="NS11">
            <v>141696</v>
          </cell>
          <cell r="NT11">
            <v>354240</v>
          </cell>
          <cell r="NU11">
            <v>425088</v>
          </cell>
          <cell r="NV11">
            <v>495935.99999999994</v>
          </cell>
          <cell r="NW11">
            <v>1416960</v>
          </cell>
          <cell r="NX11">
            <v>1080863.5975353976</v>
          </cell>
          <cell r="NY11">
            <v>1520669.8781762326</v>
          </cell>
          <cell r="NZ11">
            <v>1800281.7838170673</v>
          </cell>
          <cell r="OA11">
            <v>1973279.1741374845</v>
          </cell>
          <cell r="OB11">
            <v>6375094.4336661818</v>
          </cell>
          <cell r="OC11">
            <v>504270.72886305826</v>
          </cell>
          <cell r="OD11">
            <v>770406.4730578037</v>
          </cell>
          <cell r="OE11">
            <v>790826.9780578037</v>
          </cell>
          <cell r="OF11">
            <v>1046821.9272525492</v>
          </cell>
          <cell r="OG11">
            <v>3112326.1072312146</v>
          </cell>
          <cell r="OH11">
            <v>98400</v>
          </cell>
          <cell r="OI11">
            <v>246000</v>
          </cell>
          <cell r="OJ11">
            <v>295200</v>
          </cell>
          <cell r="OK11">
            <v>344400</v>
          </cell>
          <cell r="OL11">
            <v>984000</v>
          </cell>
          <cell r="OM11">
            <v>602670.72886305826</v>
          </cell>
          <cell r="ON11">
            <v>1016406.4730578037</v>
          </cell>
          <cell r="OO11">
            <v>1086026.9780578036</v>
          </cell>
          <cell r="OP11">
            <v>1391221.9272525492</v>
          </cell>
          <cell r="OQ11">
            <v>4096326.1072312146</v>
          </cell>
          <cell r="OR11">
            <v>504270.72886305826</v>
          </cell>
          <cell r="OS11">
            <v>770406.4730578037</v>
          </cell>
          <cell r="OT11">
            <v>790826.9780578037</v>
          </cell>
          <cell r="OU11">
            <v>1046821.9272525492</v>
          </cell>
          <cell r="OV11">
            <v>3112326.1072312146</v>
          </cell>
          <cell r="OW11">
            <v>98400</v>
          </cell>
          <cell r="OX11">
            <v>246000</v>
          </cell>
          <cell r="OY11">
            <v>295200</v>
          </cell>
          <cell r="OZ11">
            <v>344400</v>
          </cell>
          <cell r="PA11">
            <v>984000</v>
          </cell>
          <cell r="PB11">
            <v>602670.72886305826</v>
          </cell>
          <cell r="PC11">
            <v>1016406.4730578037</v>
          </cell>
          <cell r="PD11">
            <v>1086026.9780578036</v>
          </cell>
          <cell r="PE11">
            <v>1391221.9272525492</v>
          </cell>
          <cell r="PF11">
            <v>4096326.1072312146</v>
          </cell>
          <cell r="PG11">
            <v>426644.16024077625</v>
          </cell>
          <cell r="PH11">
            <v>492480.77927147521</v>
          </cell>
          <cell r="PI11">
            <v>712260.11571737111</v>
          </cell>
          <cell r="PJ11">
            <v>712260.11571737111</v>
          </cell>
          <cell r="PK11">
            <v>2343645.1709469934</v>
          </cell>
          <cell r="PL11">
            <v>43296</v>
          </cell>
          <cell r="PM11">
            <v>108240</v>
          </cell>
          <cell r="PN11">
            <v>129888</v>
          </cell>
          <cell r="PO11">
            <v>151536</v>
          </cell>
          <cell r="PP11">
            <v>432960</v>
          </cell>
          <cell r="PQ11">
            <v>469940.16024077625</v>
          </cell>
          <cell r="PR11">
            <v>600720.77927147527</v>
          </cell>
          <cell r="PS11">
            <v>842148.11571737111</v>
          </cell>
          <cell r="PT11">
            <v>863796.11571737111</v>
          </cell>
          <cell r="PU11">
            <v>2776605.1709469934</v>
          </cell>
          <cell r="PV11">
            <v>426644.16024077625</v>
          </cell>
          <cell r="PW11">
            <v>492480.77927147521</v>
          </cell>
          <cell r="PX11">
            <v>712260.11571737111</v>
          </cell>
          <cell r="PY11">
            <v>712260.11571737111</v>
          </cell>
          <cell r="PZ11">
            <v>2343645.1709469934</v>
          </cell>
          <cell r="QA11">
            <v>43296</v>
          </cell>
          <cell r="QB11">
            <v>108240</v>
          </cell>
          <cell r="QC11">
            <v>129888</v>
          </cell>
          <cell r="QD11">
            <v>151536</v>
          </cell>
          <cell r="QE11">
            <v>432960</v>
          </cell>
          <cell r="QF11">
            <v>469940.16024077625</v>
          </cell>
          <cell r="QG11">
            <v>600720.77927147527</v>
          </cell>
          <cell r="QH11">
            <v>842148.11571737111</v>
          </cell>
          <cell r="QI11">
            <v>863796.11571737111</v>
          </cell>
          <cell r="QJ11">
            <v>2776605.1709469934</v>
          </cell>
          <cell r="QK11">
            <v>326412.48002974078</v>
          </cell>
          <cell r="QL11">
            <v>416437.12544635014</v>
          </cell>
          <cell r="QM11">
            <v>425601.96382597339</v>
          </cell>
          <cell r="QN11">
            <v>489755.83248333633</v>
          </cell>
          <cell r="QO11">
            <v>1658207.4017854007</v>
          </cell>
          <cell r="QP11">
            <v>98400</v>
          </cell>
          <cell r="QQ11">
            <v>246000</v>
          </cell>
          <cell r="QR11">
            <v>295200</v>
          </cell>
          <cell r="QS11">
            <v>344400</v>
          </cell>
          <cell r="QT11">
            <v>984000</v>
          </cell>
          <cell r="QU11">
            <v>424812.48002974078</v>
          </cell>
          <cell r="QV11">
            <v>662437.12544635008</v>
          </cell>
          <cell r="QW11">
            <v>720801.96382597345</v>
          </cell>
          <cell r="QX11">
            <v>834155.83248333633</v>
          </cell>
          <cell r="QY11">
            <v>2642207.4017854007</v>
          </cell>
          <cell r="QZ11">
            <v>326412.48002974078</v>
          </cell>
          <cell r="RA11">
            <v>416437.12544635014</v>
          </cell>
          <cell r="RB11">
            <v>425601.96382597339</v>
          </cell>
          <cell r="RC11">
            <v>489755.83248333633</v>
          </cell>
          <cell r="RD11">
            <v>1658207.4017854007</v>
          </cell>
          <cell r="RE11">
            <v>98400</v>
          </cell>
          <cell r="RF11">
            <v>246000</v>
          </cell>
          <cell r="RG11">
            <v>295200</v>
          </cell>
          <cell r="RH11">
            <v>344400</v>
          </cell>
          <cell r="RI11">
            <v>984000</v>
          </cell>
          <cell r="RJ11">
            <v>424812.48002974078</v>
          </cell>
          <cell r="RK11">
            <v>662437.12544635008</v>
          </cell>
          <cell r="RL11">
            <v>720801.96382597345</v>
          </cell>
          <cell r="RM11">
            <v>834155.83248333633</v>
          </cell>
          <cell r="RN11">
            <v>2642207.4017854007</v>
          </cell>
          <cell r="RO11">
            <v>756990.87195915508</v>
          </cell>
          <cell r="RP11">
            <v>584855.97950694535</v>
          </cell>
          <cell r="RQ11">
            <v>617104.10450694535</v>
          </cell>
          <cell r="RR11">
            <v>722059.73823305022</v>
          </cell>
          <cell r="RS11">
            <v>2681010.6942060962</v>
          </cell>
          <cell r="RT11">
            <v>120048</v>
          </cell>
          <cell r="RU11">
            <v>300120</v>
          </cell>
          <cell r="RV11">
            <v>360144</v>
          </cell>
          <cell r="RW11">
            <v>420168</v>
          </cell>
          <cell r="RX11">
            <v>1200480</v>
          </cell>
          <cell r="RY11">
            <v>877038.87195915508</v>
          </cell>
          <cell r="RZ11">
            <v>884975.97950694535</v>
          </cell>
          <cell r="SA11">
            <v>977248.10450694535</v>
          </cell>
          <cell r="SB11">
            <v>1142227.7382330503</v>
          </cell>
          <cell r="SC11">
            <v>3881490.6942060962</v>
          </cell>
          <cell r="SD11">
            <v>756990.87195915508</v>
          </cell>
          <cell r="SE11">
            <v>584855.97950694535</v>
          </cell>
          <cell r="SF11">
            <v>617104.10450694535</v>
          </cell>
          <cell r="SG11">
            <v>722059.73823305022</v>
          </cell>
          <cell r="SH11">
            <v>2681010.6942060962</v>
          </cell>
          <cell r="SI11">
            <v>120048</v>
          </cell>
          <cell r="SJ11">
            <v>300120</v>
          </cell>
          <cell r="SK11">
            <v>360144</v>
          </cell>
          <cell r="SL11">
            <v>420168</v>
          </cell>
          <cell r="SM11">
            <v>1200480</v>
          </cell>
          <cell r="SN11">
            <v>877038.87195915508</v>
          </cell>
          <cell r="SO11">
            <v>884975.97950694535</v>
          </cell>
          <cell r="SP11">
            <v>977248.10450694535</v>
          </cell>
          <cell r="SQ11">
            <v>1142227.7382330503</v>
          </cell>
          <cell r="SR11">
            <v>3881490.6942060962</v>
          </cell>
          <cell r="SS11">
            <v>651566.86075659958</v>
          </cell>
          <cell r="ST11">
            <v>766544.37037856516</v>
          </cell>
          <cell r="SU11">
            <v>658779.10075659957</v>
          </cell>
          <cell r="SV11">
            <v>766544.37037856516</v>
          </cell>
          <cell r="SW11">
            <v>2843434.7022703295</v>
          </cell>
          <cell r="SX11">
            <v>76752</v>
          </cell>
          <cell r="SY11">
            <v>191880</v>
          </cell>
          <cell r="SZ11">
            <v>230256</v>
          </cell>
          <cell r="TA11">
            <v>268632</v>
          </cell>
          <cell r="TB11">
            <v>767520</v>
          </cell>
          <cell r="TC11">
            <v>728318.86075659958</v>
          </cell>
          <cell r="TD11">
            <v>958424.37037856516</v>
          </cell>
          <cell r="TE11">
            <v>889035.10075659957</v>
          </cell>
          <cell r="TF11">
            <v>1035176.3703785652</v>
          </cell>
          <cell r="TG11">
            <v>3610954.7022703295</v>
          </cell>
          <cell r="TH11">
            <v>651566.86075659958</v>
          </cell>
          <cell r="TI11">
            <v>766544.37037856516</v>
          </cell>
          <cell r="TJ11">
            <v>658779.10075659957</v>
          </cell>
          <cell r="TK11">
            <v>766544.37037856516</v>
          </cell>
          <cell r="TL11">
            <v>2843434.7022703295</v>
          </cell>
          <cell r="TM11">
            <v>76752</v>
          </cell>
          <cell r="TN11">
            <v>191880</v>
          </cell>
          <cell r="TO11">
            <v>230256</v>
          </cell>
          <cell r="TP11">
            <v>268632</v>
          </cell>
          <cell r="TQ11">
            <v>767520</v>
          </cell>
          <cell r="TR11">
            <v>728318.86075659958</v>
          </cell>
          <cell r="TS11">
            <v>958424.37037856516</v>
          </cell>
          <cell r="TT11">
            <v>889035.10075659957</v>
          </cell>
          <cell r="TU11">
            <v>1035176.3703785652</v>
          </cell>
          <cell r="TV11">
            <v>3610954.7022703295</v>
          </cell>
          <cell r="TW11">
            <v>159209.110003757</v>
          </cell>
          <cell r="TX11">
            <v>198461.92190226243</v>
          </cell>
          <cell r="TY11">
            <v>219045.30012997979</v>
          </cell>
          <cell r="TZ11">
            <v>244774.52291462652</v>
          </cell>
          <cell r="UA11">
            <v>821490.8549506258</v>
          </cell>
          <cell r="UB11">
            <v>0</v>
          </cell>
          <cell r="UC11">
            <v>0</v>
          </cell>
          <cell r="UD11">
            <v>0</v>
          </cell>
          <cell r="UE11">
            <v>0</v>
          </cell>
          <cell r="UF11">
            <v>0</v>
          </cell>
          <cell r="UG11">
            <v>159209.110003757</v>
          </cell>
          <cell r="UH11">
            <v>198461.92190226243</v>
          </cell>
          <cell r="UI11">
            <v>219045.30012997979</v>
          </cell>
          <cell r="UJ11">
            <v>244774.52291462652</v>
          </cell>
          <cell r="UK11">
            <v>821490.8549506258</v>
          </cell>
          <cell r="UL11">
            <v>159209.110003757</v>
          </cell>
          <cell r="UM11">
            <v>198461.92190226243</v>
          </cell>
          <cell r="UN11">
            <v>219045.30012997979</v>
          </cell>
          <cell r="UO11">
            <v>244774.52291462652</v>
          </cell>
          <cell r="UP11">
            <v>821490.8549506258</v>
          </cell>
          <cell r="UQ11">
            <v>0</v>
          </cell>
          <cell r="UR11">
            <v>0</v>
          </cell>
          <cell r="US11">
            <v>0</v>
          </cell>
          <cell r="UT11">
            <v>0</v>
          </cell>
          <cell r="UU11">
            <v>0</v>
          </cell>
          <cell r="UV11">
            <v>159209.110003757</v>
          </cell>
          <cell r="UW11">
            <v>198461.92190226243</v>
          </cell>
          <cell r="UX11">
            <v>219045.30012997979</v>
          </cell>
          <cell r="UY11">
            <v>244774.52291462652</v>
          </cell>
          <cell r="UZ11">
            <v>821490.8549506258</v>
          </cell>
          <cell r="VA11">
            <v>271549.28827158286</v>
          </cell>
          <cell r="VB11">
            <v>171818.12213027998</v>
          </cell>
          <cell r="VC11">
            <v>171818.12213027998</v>
          </cell>
          <cell r="VD11">
            <v>182077.00674441026</v>
          </cell>
          <cell r="VE11">
            <v>797262.53927655309</v>
          </cell>
          <cell r="VF11">
            <v>0</v>
          </cell>
          <cell r="VG11">
            <v>0</v>
          </cell>
          <cell r="VH11">
            <v>0</v>
          </cell>
          <cell r="VI11">
            <v>0</v>
          </cell>
          <cell r="VJ11">
            <v>0</v>
          </cell>
          <cell r="VK11">
            <v>271549.28827158286</v>
          </cell>
          <cell r="VL11">
            <v>171818.12213027998</v>
          </cell>
          <cell r="VM11">
            <v>171818.12213027998</v>
          </cell>
          <cell r="VN11">
            <v>182077.00674441026</v>
          </cell>
          <cell r="VO11">
            <v>797262.53927655309</v>
          </cell>
          <cell r="VP11">
            <v>271549.28827158286</v>
          </cell>
          <cell r="VQ11">
            <v>171818.12213027998</v>
          </cell>
          <cell r="VR11">
            <v>171818.12213027998</v>
          </cell>
          <cell r="VS11">
            <v>182077.00674441026</v>
          </cell>
          <cell r="VT11">
            <v>797262.53927655309</v>
          </cell>
          <cell r="VU11">
            <v>0</v>
          </cell>
          <cell r="VV11">
            <v>0</v>
          </cell>
          <cell r="VW11">
            <v>0</v>
          </cell>
          <cell r="VX11">
            <v>0</v>
          </cell>
          <cell r="VY11">
            <v>0</v>
          </cell>
          <cell r="VZ11">
            <v>271549.28827158286</v>
          </cell>
          <cell r="WA11">
            <v>171818.12213027998</v>
          </cell>
          <cell r="WB11">
            <v>171818.12213027998</v>
          </cell>
          <cell r="WC11">
            <v>182077.00674441026</v>
          </cell>
          <cell r="WD11">
            <v>797262.53927655309</v>
          </cell>
          <cell r="WE11">
            <v>216181.63524743641</v>
          </cell>
          <cell r="WF11">
            <v>259923.35365777393</v>
          </cell>
          <cell r="WG11">
            <v>305292.77936940355</v>
          </cell>
          <cell r="WH11">
            <v>275046.49556165049</v>
          </cell>
          <cell r="WI11">
            <v>1056444.2638362644</v>
          </cell>
          <cell r="WJ11">
            <v>33456</v>
          </cell>
          <cell r="WK11">
            <v>83640</v>
          </cell>
          <cell r="WL11">
            <v>100368</v>
          </cell>
          <cell r="WM11">
            <v>117095.99999999999</v>
          </cell>
          <cell r="WN11">
            <v>334560</v>
          </cell>
          <cell r="WO11">
            <v>249637.63524743641</v>
          </cell>
          <cell r="WP11">
            <v>343563.35365777393</v>
          </cell>
          <cell r="WQ11">
            <v>405660.77936940355</v>
          </cell>
          <cell r="WR11">
            <v>392142.49556165049</v>
          </cell>
          <cell r="WS11">
            <v>1391004.2638362644</v>
          </cell>
          <cell r="WT11">
            <v>216181.63524743641</v>
          </cell>
          <cell r="WU11">
            <v>259923.35365777393</v>
          </cell>
          <cell r="WV11">
            <v>305292.77936940355</v>
          </cell>
          <cell r="WW11">
            <v>275046.49556165049</v>
          </cell>
          <cell r="WX11">
            <v>1056444.2638362644</v>
          </cell>
          <cell r="WY11">
            <v>33456</v>
          </cell>
          <cell r="WZ11">
            <v>83640</v>
          </cell>
          <cell r="XA11">
            <v>100368</v>
          </cell>
          <cell r="XB11">
            <v>117095.99999999999</v>
          </cell>
          <cell r="XC11">
            <v>334560</v>
          </cell>
          <cell r="XD11">
            <v>249637.63524743641</v>
          </cell>
          <cell r="XE11">
            <v>343563.35365777393</v>
          </cell>
          <cell r="XF11">
            <v>405660.77936940355</v>
          </cell>
          <cell r="XG11">
            <v>392142.49556165049</v>
          </cell>
          <cell r="XH11">
            <v>1391004.2638362644</v>
          </cell>
          <cell r="XI11">
            <v>169831.95388915078</v>
          </cell>
          <cell r="XJ11">
            <v>194541.55048899422</v>
          </cell>
          <cell r="XK11">
            <v>248767.17080289972</v>
          </cell>
          <cell r="XL11">
            <v>292360.31654545118</v>
          </cell>
          <cell r="XM11">
            <v>905500.99172649591</v>
          </cell>
          <cell r="XN11">
            <v>43296</v>
          </cell>
          <cell r="XO11">
            <v>108240</v>
          </cell>
          <cell r="XP11">
            <v>129888</v>
          </cell>
          <cell r="XQ11">
            <v>151536</v>
          </cell>
          <cell r="XR11">
            <v>432960</v>
          </cell>
          <cell r="XS11">
            <v>213127.95388915078</v>
          </cell>
          <cell r="XT11">
            <v>302781.55048899422</v>
          </cell>
          <cell r="XU11">
            <v>378655.17080289975</v>
          </cell>
          <cell r="XV11">
            <v>443896.31654545118</v>
          </cell>
          <cell r="XW11">
            <v>1338460.9917264958</v>
          </cell>
          <cell r="XX11">
            <v>169831.95388915078</v>
          </cell>
          <cell r="XY11">
            <v>194541.55048899422</v>
          </cell>
          <cell r="XZ11">
            <v>248767.17080289972</v>
          </cell>
          <cell r="YA11">
            <v>292360.31654545118</v>
          </cell>
          <cell r="YB11">
            <v>905500.99172649591</v>
          </cell>
          <cell r="YC11">
            <v>43296</v>
          </cell>
          <cell r="YD11">
            <v>108240</v>
          </cell>
          <cell r="YE11">
            <v>129888</v>
          </cell>
          <cell r="YF11">
            <v>151536</v>
          </cell>
          <cell r="YG11">
            <v>432960</v>
          </cell>
          <cell r="YH11">
            <v>213127.95388915078</v>
          </cell>
          <cell r="YI11">
            <v>302781.55048899422</v>
          </cell>
          <cell r="YJ11">
            <v>378655.17080289975</v>
          </cell>
          <cell r="YK11">
            <v>443896.31654545118</v>
          </cell>
          <cell r="YL11">
            <v>1338460.9917264958</v>
          </cell>
          <cell r="YM11">
            <v>101236.89200377351</v>
          </cell>
          <cell r="YN11">
            <v>108673.93555974834</v>
          </cell>
          <cell r="YO11">
            <v>138903.74045157217</v>
          </cell>
          <cell r="YP11">
            <v>143222.28400754702</v>
          </cell>
          <cell r="YQ11">
            <v>492036.85202264105</v>
          </cell>
          <cell r="YR11">
            <v>0</v>
          </cell>
          <cell r="YS11">
            <v>0</v>
          </cell>
          <cell r="YT11">
            <v>0</v>
          </cell>
          <cell r="YU11">
            <v>0</v>
          </cell>
          <cell r="YV11">
            <v>0</v>
          </cell>
          <cell r="YW11">
            <v>101236.89200377351</v>
          </cell>
          <cell r="YX11">
            <v>108673.93555974834</v>
          </cell>
          <cell r="YY11">
            <v>138903.74045157217</v>
          </cell>
          <cell r="YZ11">
            <v>143222.28400754702</v>
          </cell>
          <cell r="ZA11">
            <v>492036.85202264105</v>
          </cell>
          <cell r="ZB11">
            <v>101236.89200377351</v>
          </cell>
          <cell r="ZC11">
            <v>108673.93555974834</v>
          </cell>
          <cell r="ZD11">
            <v>138903.74045157217</v>
          </cell>
          <cell r="ZE11">
            <v>143222.28400754702</v>
          </cell>
          <cell r="ZF11">
            <v>492036.85202264105</v>
          </cell>
          <cell r="ZG11">
            <v>0</v>
          </cell>
          <cell r="ZH11">
            <v>0</v>
          </cell>
          <cell r="ZI11">
            <v>0</v>
          </cell>
          <cell r="ZJ11">
            <v>0</v>
          </cell>
          <cell r="ZK11">
            <v>0</v>
          </cell>
          <cell r="ZL11">
            <v>101236.89200377351</v>
          </cell>
          <cell r="ZM11">
            <v>108673.93555974834</v>
          </cell>
          <cell r="ZN11">
            <v>138903.74045157217</v>
          </cell>
          <cell r="ZO11">
            <v>143222.28400754702</v>
          </cell>
          <cell r="ZP11">
            <v>492036.85202264105</v>
          </cell>
          <cell r="ZQ11">
            <v>318516.79447571421</v>
          </cell>
          <cell r="ZR11">
            <v>322644.55447571422</v>
          </cell>
          <cell r="ZS11">
            <v>322644.55447571422</v>
          </cell>
          <cell r="ZT11">
            <v>417390.58825518622</v>
          </cell>
          <cell r="ZU11">
            <v>1381196.4916823287</v>
          </cell>
          <cell r="ZV11">
            <v>0</v>
          </cell>
          <cell r="ZW11">
            <v>0</v>
          </cell>
          <cell r="ZX11">
            <v>0</v>
          </cell>
          <cell r="ZY11">
            <v>0</v>
          </cell>
          <cell r="ZZ11">
            <v>0</v>
          </cell>
          <cell r="AAA11">
            <v>318516.79447571421</v>
          </cell>
          <cell r="AAB11">
            <v>322644.55447571422</v>
          </cell>
          <cell r="AAC11">
            <v>322644.55447571422</v>
          </cell>
          <cell r="AAD11">
            <v>417390.58825518622</v>
          </cell>
          <cell r="AAE11">
            <v>1381196.4916823287</v>
          </cell>
          <cell r="AAF11">
            <v>318516.79447571421</v>
          </cell>
          <cell r="AAG11">
            <v>322644.55447571422</v>
          </cell>
          <cell r="AAH11">
            <v>322644.55447571422</v>
          </cell>
          <cell r="AAI11">
            <v>417390.58825518622</v>
          </cell>
          <cell r="AAJ11">
            <v>1381196.4916823287</v>
          </cell>
          <cell r="AAK11">
            <v>0</v>
          </cell>
          <cell r="AAL11">
            <v>0</v>
          </cell>
          <cell r="AAM11">
            <v>0</v>
          </cell>
          <cell r="AAN11">
            <v>0</v>
          </cell>
          <cell r="AAO11">
            <v>0</v>
          </cell>
          <cell r="AAP11">
            <v>318516.79447571421</v>
          </cell>
          <cell r="AAQ11">
            <v>322644.55447571422</v>
          </cell>
          <cell r="AAR11">
            <v>322644.55447571422</v>
          </cell>
          <cell r="AAS11">
            <v>417390.58825518622</v>
          </cell>
          <cell r="AAT11">
            <v>1381196.4916823287</v>
          </cell>
          <cell r="AAU11">
            <v>133129.49779648817</v>
          </cell>
          <cell r="AAV11">
            <v>136576.85779648816</v>
          </cell>
          <cell r="AAW11">
            <v>145844.57997779647</v>
          </cell>
          <cell r="AAX11">
            <v>164380.02434041313</v>
          </cell>
          <cell r="AAY11">
            <v>579930.9599111859</v>
          </cell>
          <cell r="AAZ11">
            <v>21648</v>
          </cell>
          <cell r="ABA11">
            <v>54120</v>
          </cell>
          <cell r="ABB11">
            <v>64944</v>
          </cell>
          <cell r="ABC11">
            <v>75768</v>
          </cell>
          <cell r="ABD11">
            <v>216480</v>
          </cell>
          <cell r="ABE11">
            <v>154777.49779648817</v>
          </cell>
          <cell r="ABF11">
            <v>190696.85779648816</v>
          </cell>
          <cell r="ABG11">
            <v>210788.57997779647</v>
          </cell>
          <cell r="ABH11">
            <v>240148.02434041313</v>
          </cell>
          <cell r="ABI11">
            <v>796410.9599111859</v>
          </cell>
          <cell r="ABJ11">
            <v>133129.49779648817</v>
          </cell>
          <cell r="ABK11">
            <v>136576.85779648816</v>
          </cell>
          <cell r="ABL11">
            <v>145844.57997779647</v>
          </cell>
          <cell r="ABM11">
            <v>164380.02434041313</v>
          </cell>
          <cell r="ABN11">
            <v>579930.9599111859</v>
          </cell>
          <cell r="ABO11">
            <v>21648</v>
          </cell>
          <cell r="ABP11">
            <v>54120</v>
          </cell>
          <cell r="ABQ11">
            <v>64944</v>
          </cell>
          <cell r="ABR11">
            <v>75768</v>
          </cell>
          <cell r="ABS11">
            <v>216480</v>
          </cell>
          <cell r="ABT11">
            <v>154777.49779648817</v>
          </cell>
          <cell r="ABU11">
            <v>190696.85779648816</v>
          </cell>
          <cell r="ABV11">
            <v>210788.57997779647</v>
          </cell>
          <cell r="ABW11">
            <v>240148.02434041313</v>
          </cell>
          <cell r="ABX11">
            <v>796410.9599111859</v>
          </cell>
          <cell r="ABY11">
            <v>514045.08400330384</v>
          </cell>
          <cell r="ABZ11">
            <v>675823.216845016</v>
          </cell>
          <cell r="ACA11">
            <v>695720.06493853964</v>
          </cell>
          <cell r="ACB11">
            <v>814160.75159320468</v>
          </cell>
          <cell r="ACC11">
            <v>2699749.117380064</v>
          </cell>
          <cell r="ACD11">
            <v>76752</v>
          </cell>
          <cell r="ACE11">
            <v>191880</v>
          </cell>
          <cell r="ACF11">
            <v>230256</v>
          </cell>
          <cell r="ACG11">
            <v>268632</v>
          </cell>
          <cell r="ACH11">
            <v>767520</v>
          </cell>
          <cell r="ACI11">
            <v>590797.0840033039</v>
          </cell>
          <cell r="ACJ11">
            <v>867703.216845016</v>
          </cell>
          <cell r="ACK11">
            <v>925976.06493853964</v>
          </cell>
          <cell r="ACL11">
            <v>1082792.7515932047</v>
          </cell>
          <cell r="ACM11">
            <v>3467269.1173800644</v>
          </cell>
          <cell r="ACN11">
            <v>514045.08400330384</v>
          </cell>
          <cell r="ACO11">
            <v>675823.216845016</v>
          </cell>
          <cell r="ACP11">
            <v>695720.06493853964</v>
          </cell>
          <cell r="ACQ11">
            <v>814160.75159320468</v>
          </cell>
          <cell r="ACR11">
            <v>2699749.117380064</v>
          </cell>
          <cell r="ACS11">
            <v>76752</v>
          </cell>
          <cell r="ACT11">
            <v>191880</v>
          </cell>
          <cell r="ACU11">
            <v>230256</v>
          </cell>
          <cell r="ACV11">
            <v>268632</v>
          </cell>
          <cell r="ACW11">
            <v>767520</v>
          </cell>
          <cell r="ACX11">
            <v>590797.0840033039</v>
          </cell>
          <cell r="ACY11">
            <v>867703.216845016</v>
          </cell>
          <cell r="ACZ11">
            <v>925976.06493853964</v>
          </cell>
          <cell r="ADA11">
            <v>1082792.7515932047</v>
          </cell>
          <cell r="ADB11">
            <v>3467269.1173800644</v>
          </cell>
          <cell r="ADC11">
            <v>107227.3835287587</v>
          </cell>
          <cell r="ADD11">
            <v>145168.20070730729</v>
          </cell>
          <cell r="ADE11">
            <v>175786.2111460632</v>
          </cell>
          <cell r="ADF11">
            <v>162203.72092668523</v>
          </cell>
          <cell r="ADG11">
            <v>590385.5163088144</v>
          </cell>
          <cell r="ADH11">
            <v>0</v>
          </cell>
          <cell r="ADI11">
            <v>0</v>
          </cell>
          <cell r="ADJ11">
            <v>0</v>
          </cell>
          <cell r="ADK11">
            <v>0</v>
          </cell>
          <cell r="ADL11">
            <v>0</v>
          </cell>
          <cell r="ADM11">
            <v>107227.3835287587</v>
          </cell>
          <cell r="ADN11">
            <v>145168.20070730729</v>
          </cell>
          <cell r="ADO11">
            <v>175786.2111460632</v>
          </cell>
          <cell r="ADP11">
            <v>162203.72092668523</v>
          </cell>
          <cell r="ADQ11">
            <v>590385.5163088144</v>
          </cell>
          <cell r="ADR11">
            <v>107227.3835287587</v>
          </cell>
          <cell r="ADS11">
            <v>145168.20070730729</v>
          </cell>
          <cell r="ADT11">
            <v>175786.2111460632</v>
          </cell>
          <cell r="ADU11">
            <v>162203.72092668523</v>
          </cell>
          <cell r="ADV11">
            <v>590385.5163088144</v>
          </cell>
          <cell r="ADW11">
            <v>0</v>
          </cell>
          <cell r="ADX11">
            <v>0</v>
          </cell>
          <cell r="ADY11">
            <v>0</v>
          </cell>
          <cell r="ADZ11">
            <v>0</v>
          </cell>
          <cell r="AEA11">
            <v>0</v>
          </cell>
          <cell r="AEB11">
            <v>107227.3835287587</v>
          </cell>
          <cell r="AEC11">
            <v>145168.20070730729</v>
          </cell>
          <cell r="AED11">
            <v>175786.2111460632</v>
          </cell>
          <cell r="AEE11">
            <v>162203.72092668523</v>
          </cell>
          <cell r="AEF11">
            <v>590385.5163088144</v>
          </cell>
          <cell r="AEG11">
            <v>498479.81977815216</v>
          </cell>
          <cell r="AEH11">
            <v>358237.50476734695</v>
          </cell>
          <cell r="AEI11">
            <v>358237.50476734695</v>
          </cell>
          <cell r="AEJ11">
            <v>539672.82919245923</v>
          </cell>
          <cell r="AEK11">
            <v>1754627.6585053052</v>
          </cell>
          <cell r="AEL11">
            <v>0</v>
          </cell>
          <cell r="AEM11">
            <v>0</v>
          </cell>
          <cell r="AEN11">
            <v>0</v>
          </cell>
          <cell r="AEO11">
            <v>0</v>
          </cell>
          <cell r="AEP11">
            <v>0</v>
          </cell>
          <cell r="AEQ11">
            <v>498479.81977815216</v>
          </cell>
          <cell r="AER11">
            <v>358237.50476734695</v>
          </cell>
          <cell r="AES11">
            <v>358237.50476734695</v>
          </cell>
          <cell r="AET11">
            <v>539672.82919245923</v>
          </cell>
          <cell r="AEU11">
            <v>1754627.6585053052</v>
          </cell>
          <cell r="AEV11">
            <v>498479.81977815216</v>
          </cell>
          <cell r="AEW11">
            <v>358237.50476734695</v>
          </cell>
          <cell r="AEX11">
            <v>358237.50476734695</v>
          </cell>
          <cell r="AEY11">
            <v>539672.82919245923</v>
          </cell>
          <cell r="AEZ11">
            <v>1754627.6585053052</v>
          </cell>
          <cell r="AFA11">
            <v>0</v>
          </cell>
          <cell r="AFB11">
            <v>0</v>
          </cell>
          <cell r="AFC11">
            <v>0</v>
          </cell>
          <cell r="AFD11">
            <v>0</v>
          </cell>
          <cell r="AFE11">
            <v>0</v>
          </cell>
          <cell r="AFF11">
            <v>498479.81977815216</v>
          </cell>
          <cell r="AFG11">
            <v>358237.50476734695</v>
          </cell>
          <cell r="AFH11">
            <v>358237.50476734695</v>
          </cell>
          <cell r="AFI11">
            <v>539672.82919245923</v>
          </cell>
          <cell r="AFJ11">
            <v>1754627.6585053052</v>
          </cell>
          <cell r="AFK11">
            <v>373767.62721995468</v>
          </cell>
          <cell r="AFL11">
            <v>206461.87721995465</v>
          </cell>
          <cell r="AFM11">
            <v>206461.87721995465</v>
          </cell>
          <cell r="AFN11">
            <v>378161.87721995468</v>
          </cell>
          <cell r="AFO11">
            <v>1164853.2588798187</v>
          </cell>
          <cell r="AFP11">
            <v>0</v>
          </cell>
          <cell r="AFQ11">
            <v>0</v>
          </cell>
          <cell r="AFR11">
            <v>0</v>
          </cell>
          <cell r="AFS11">
            <v>0</v>
          </cell>
          <cell r="AFT11">
            <v>0</v>
          </cell>
          <cell r="AFU11">
            <v>373767.62721995468</v>
          </cell>
          <cell r="AFV11">
            <v>206461.87721995465</v>
          </cell>
          <cell r="AFW11">
            <v>206461.87721995465</v>
          </cell>
          <cell r="AFX11">
            <v>378161.87721995468</v>
          </cell>
          <cell r="AFY11">
            <v>1164853.2588798187</v>
          </cell>
          <cell r="AFZ11">
            <v>373767.62721995468</v>
          </cell>
          <cell r="AGA11">
            <v>206461.87721995465</v>
          </cell>
          <cell r="AGB11">
            <v>206461.87721995465</v>
          </cell>
          <cell r="AGC11">
            <v>378161.87721995468</v>
          </cell>
          <cell r="AGD11">
            <v>1164853.2588798187</v>
          </cell>
          <cell r="AGE11">
            <v>0</v>
          </cell>
          <cell r="AGF11">
            <v>0</v>
          </cell>
          <cell r="AGG11">
            <v>0</v>
          </cell>
          <cell r="AGH11">
            <v>0</v>
          </cell>
          <cell r="AGI11">
            <v>0</v>
          </cell>
          <cell r="AGJ11">
            <v>373767.62721995468</v>
          </cell>
          <cell r="AGK11">
            <v>206461.87721995465</v>
          </cell>
          <cell r="AGL11">
            <v>206461.87721995465</v>
          </cell>
          <cell r="AGM11">
            <v>378161.87721995468</v>
          </cell>
          <cell r="AGN11">
            <v>1164853.2588798187</v>
          </cell>
          <cell r="AGO11">
            <v>362522.79572436225</v>
          </cell>
          <cell r="AGP11">
            <v>460850.09169259592</v>
          </cell>
          <cell r="AGQ11">
            <v>471137.47180017742</v>
          </cell>
          <cell r="AGR11">
            <v>687172.4540593893</v>
          </cell>
          <cell r="AGS11">
            <v>1981682.8132765247</v>
          </cell>
          <cell r="AGT11">
            <v>43296</v>
          </cell>
          <cell r="AGU11">
            <v>108240</v>
          </cell>
          <cell r="AGV11">
            <v>129888</v>
          </cell>
          <cell r="AGW11">
            <v>151536</v>
          </cell>
          <cell r="AGX11">
            <v>432960</v>
          </cell>
          <cell r="AGY11">
            <v>405818.79572436225</v>
          </cell>
          <cell r="AGZ11">
            <v>569090.09169259598</v>
          </cell>
          <cell r="AHA11">
            <v>601025.47180017736</v>
          </cell>
          <cell r="AHB11">
            <v>838708.4540593893</v>
          </cell>
          <cell r="AHC11">
            <v>2414642.8132765251</v>
          </cell>
          <cell r="AHD11">
            <v>362522.79572436225</v>
          </cell>
          <cell r="AHE11">
            <v>460850.09169259592</v>
          </cell>
          <cell r="AHF11">
            <v>471137.47180017742</v>
          </cell>
          <cell r="AHG11">
            <v>687172.4540593893</v>
          </cell>
          <cell r="AHH11">
            <v>1981682.8132765247</v>
          </cell>
          <cell r="AHI11">
            <v>43296</v>
          </cell>
          <cell r="AHJ11">
            <v>108240</v>
          </cell>
          <cell r="AHK11">
            <v>129888</v>
          </cell>
          <cell r="AHL11">
            <v>151536</v>
          </cell>
          <cell r="AHM11">
            <v>432960</v>
          </cell>
          <cell r="AHN11">
            <v>405818.79572436225</v>
          </cell>
          <cell r="AHO11">
            <v>569090.09169259598</v>
          </cell>
          <cell r="AHP11">
            <v>601025.47180017736</v>
          </cell>
          <cell r="AHQ11">
            <v>838708.4540593893</v>
          </cell>
          <cell r="AHR11">
            <v>2414642.8132765251</v>
          </cell>
          <cell r="AHS11">
            <v>108222.22642690004</v>
          </cell>
          <cell r="AHT11">
            <v>153730.26203978987</v>
          </cell>
          <cell r="AHU11">
            <v>159683.76203978987</v>
          </cell>
          <cell r="AHV11">
            <v>261442.1099752369</v>
          </cell>
          <cell r="AHW11">
            <v>683078.36048171669</v>
          </cell>
          <cell r="AHX11">
            <v>33456</v>
          </cell>
          <cell r="AHY11">
            <v>83640</v>
          </cell>
          <cell r="AHZ11">
            <v>100368</v>
          </cell>
          <cell r="AIA11">
            <v>117095.99999999999</v>
          </cell>
          <cell r="AIB11">
            <v>334560</v>
          </cell>
          <cell r="AIC11">
            <v>141678.22642690004</v>
          </cell>
          <cell r="AID11">
            <v>237370.26203978987</v>
          </cell>
          <cell r="AIE11">
            <v>260051.76203978987</v>
          </cell>
          <cell r="AIF11">
            <v>378538.10997523688</v>
          </cell>
          <cell r="AIG11">
            <v>1017638.3604817167</v>
          </cell>
          <cell r="AIH11">
            <v>108222.22642690004</v>
          </cell>
          <cell r="AII11">
            <v>153730.26203978987</v>
          </cell>
          <cell r="AIJ11">
            <v>159683.76203978987</v>
          </cell>
          <cell r="AIK11">
            <v>261442.1099752369</v>
          </cell>
          <cell r="AIL11">
            <v>683078.36048171669</v>
          </cell>
          <cell r="AIM11">
            <v>33456</v>
          </cell>
          <cell r="AIN11">
            <v>83640</v>
          </cell>
          <cell r="AIO11">
            <v>100368</v>
          </cell>
          <cell r="AIP11">
            <v>117095.99999999999</v>
          </cell>
          <cell r="AIQ11">
            <v>334560</v>
          </cell>
          <cell r="AIR11">
            <v>141678.22642690004</v>
          </cell>
          <cell r="AIS11">
            <v>237370.26203978987</v>
          </cell>
          <cell r="AIT11">
            <v>260051.76203978987</v>
          </cell>
          <cell r="AIU11">
            <v>378538.10997523688</v>
          </cell>
          <cell r="AIV11">
            <v>1017638.3604817167</v>
          </cell>
          <cell r="AIW11">
            <v>67420.295089330873</v>
          </cell>
          <cell r="AIX11">
            <v>87224.767633996322</v>
          </cell>
          <cell r="AIY11">
            <v>104095.01517866175</v>
          </cell>
          <cell r="AIZ11">
            <v>126258.59441977083</v>
          </cell>
          <cell r="AJA11">
            <v>384998.67232175975</v>
          </cell>
          <cell r="AJB11">
            <v>0</v>
          </cell>
          <cell r="AJC11">
            <v>0</v>
          </cell>
          <cell r="AJD11">
            <v>0</v>
          </cell>
          <cell r="AJE11">
            <v>0</v>
          </cell>
          <cell r="AJF11">
            <v>0</v>
          </cell>
          <cell r="AJG11">
            <v>67420.295089330873</v>
          </cell>
          <cell r="AJH11">
            <v>87224.767633996322</v>
          </cell>
          <cell r="AJI11">
            <v>104095.01517866175</v>
          </cell>
          <cell r="AJJ11">
            <v>126258.59441977083</v>
          </cell>
          <cell r="AJK11">
            <v>384998.67232175975</v>
          </cell>
          <cell r="AJL11">
            <v>67420.295089330873</v>
          </cell>
          <cell r="AJM11">
            <v>87224.767633996322</v>
          </cell>
          <cell r="AJN11">
            <v>104095.01517866175</v>
          </cell>
          <cell r="AJO11">
            <v>126258.59441977083</v>
          </cell>
          <cell r="AJP11">
            <v>384998.67232175975</v>
          </cell>
          <cell r="AJQ11">
            <v>0</v>
          </cell>
          <cell r="AJR11">
            <v>0</v>
          </cell>
          <cell r="AJS11">
            <v>0</v>
          </cell>
          <cell r="AJT11">
            <v>0</v>
          </cell>
          <cell r="AJU11">
            <v>0</v>
          </cell>
          <cell r="AJV11">
            <v>67420.295089330873</v>
          </cell>
          <cell r="AJW11">
            <v>87224.767633996322</v>
          </cell>
          <cell r="AJX11">
            <v>104095.01517866175</v>
          </cell>
          <cell r="AJY11">
            <v>126258.59441977083</v>
          </cell>
          <cell r="AJZ11">
            <v>384998.67232175975</v>
          </cell>
          <cell r="AKA11">
            <v>77579.039649276994</v>
          </cell>
          <cell r="AKB11">
            <v>118342.76929855398</v>
          </cell>
          <cell r="AKC11">
            <v>120902.77429855398</v>
          </cell>
          <cell r="AKD11">
            <v>102837.10447391547</v>
          </cell>
          <cell r="AKE11">
            <v>419661.68772030046</v>
          </cell>
          <cell r="AKF11">
            <v>0</v>
          </cell>
          <cell r="AKG11">
            <v>0</v>
          </cell>
          <cell r="AKH11">
            <v>0</v>
          </cell>
          <cell r="AKI11">
            <v>0</v>
          </cell>
          <cell r="AKJ11">
            <v>0</v>
          </cell>
          <cell r="AKK11">
            <v>77579.039649276994</v>
          </cell>
          <cell r="AKL11">
            <v>118342.76929855398</v>
          </cell>
          <cell r="AKM11">
            <v>120902.77429855398</v>
          </cell>
          <cell r="AKN11">
            <v>102837.10447391547</v>
          </cell>
          <cell r="AKO11">
            <v>419661.68772030046</v>
          </cell>
          <cell r="AKP11">
            <v>77579.039649276994</v>
          </cell>
          <cell r="AKQ11">
            <v>118342.76929855398</v>
          </cell>
          <cell r="AKR11">
            <v>120902.77429855398</v>
          </cell>
          <cell r="AKS11">
            <v>102837.10447391547</v>
          </cell>
          <cell r="AKT11">
            <v>419661.68772030046</v>
          </cell>
          <cell r="AKU11">
            <v>0</v>
          </cell>
          <cell r="AKV11">
            <v>0</v>
          </cell>
          <cell r="AKW11">
            <v>0</v>
          </cell>
          <cell r="AKX11">
            <v>0</v>
          </cell>
          <cell r="AKY11">
            <v>0</v>
          </cell>
          <cell r="AKZ11">
            <v>77579.039649276994</v>
          </cell>
          <cell r="ALA11">
            <v>118342.76929855398</v>
          </cell>
          <cell r="ALB11">
            <v>120902.77429855398</v>
          </cell>
          <cell r="ALC11">
            <v>102837.10447391547</v>
          </cell>
          <cell r="ALD11">
            <v>419661.68772030046</v>
          </cell>
          <cell r="ALE11">
            <v>0</v>
          </cell>
          <cell r="ALF11">
            <v>0</v>
          </cell>
          <cell r="ALG11">
            <v>0</v>
          </cell>
          <cell r="ALH11">
            <v>0</v>
          </cell>
          <cell r="ALI11">
            <v>0</v>
          </cell>
          <cell r="ALO11">
            <v>0</v>
          </cell>
          <cell r="ALP11">
            <v>0</v>
          </cell>
          <cell r="ALQ11">
            <v>0</v>
          </cell>
          <cell r="ALR11">
            <v>0</v>
          </cell>
          <cell r="ALS11">
            <v>0</v>
          </cell>
          <cell r="ALT11">
            <v>0</v>
          </cell>
          <cell r="ALU11">
            <v>0</v>
          </cell>
          <cell r="ALV11">
            <v>0</v>
          </cell>
          <cell r="ALW11">
            <v>0</v>
          </cell>
          <cell r="ALX11">
            <v>0</v>
          </cell>
          <cell r="ALY11">
            <v>0</v>
          </cell>
          <cell r="ALZ11">
            <v>0</v>
          </cell>
          <cell r="AMA11">
            <v>0</v>
          </cell>
          <cell r="AMB11">
            <v>0</v>
          </cell>
          <cell r="AMC11">
            <v>0</v>
          </cell>
          <cell r="AMD11">
            <v>0</v>
          </cell>
          <cell r="AME11">
            <v>0</v>
          </cell>
          <cell r="AMF11">
            <v>0</v>
          </cell>
          <cell r="AMG11">
            <v>0</v>
          </cell>
          <cell r="AMH11">
            <v>0</v>
          </cell>
          <cell r="AMX11">
            <v>0</v>
          </cell>
          <cell r="AMY11">
            <v>0</v>
          </cell>
          <cell r="AMZ11">
            <v>0</v>
          </cell>
          <cell r="ANA11">
            <v>0</v>
          </cell>
          <cell r="ANB11">
            <v>0</v>
          </cell>
          <cell r="ANC11">
            <v>0</v>
          </cell>
          <cell r="AND11">
            <v>0</v>
          </cell>
          <cell r="ANE11">
            <v>0</v>
          </cell>
          <cell r="ANF11">
            <v>0</v>
          </cell>
          <cell r="ANG11">
            <v>0</v>
          </cell>
          <cell r="ANH11">
            <v>0</v>
          </cell>
          <cell r="ANI11">
            <v>0</v>
          </cell>
          <cell r="ANJ11">
            <v>0</v>
          </cell>
          <cell r="ANK11">
            <v>0</v>
          </cell>
          <cell r="ANL11">
            <v>0</v>
          </cell>
          <cell r="AOB11">
            <v>0</v>
          </cell>
          <cell r="AOC11">
            <v>0</v>
          </cell>
          <cell r="AOD11">
            <v>0</v>
          </cell>
          <cell r="AOE11">
            <v>0</v>
          </cell>
          <cell r="AOF11">
            <v>0</v>
          </cell>
          <cell r="AOG11">
            <v>0</v>
          </cell>
          <cell r="AOH11">
            <v>0</v>
          </cell>
          <cell r="AOI11">
            <v>0</v>
          </cell>
          <cell r="AOJ11">
            <v>0</v>
          </cell>
          <cell r="AOK11">
            <v>0</v>
          </cell>
          <cell r="AOL11">
            <v>0</v>
          </cell>
          <cell r="AOM11">
            <v>0</v>
          </cell>
          <cell r="AON11">
            <v>0</v>
          </cell>
          <cell r="AOO11">
            <v>0</v>
          </cell>
          <cell r="AOP11">
            <v>0</v>
          </cell>
          <cell r="APF11">
            <v>0</v>
          </cell>
          <cell r="APG11">
            <v>0</v>
          </cell>
          <cell r="APH11">
            <v>0</v>
          </cell>
          <cell r="API11">
            <v>0</v>
          </cell>
          <cell r="APJ11">
            <v>0</v>
          </cell>
          <cell r="APK11">
            <v>0</v>
          </cell>
          <cell r="APL11">
            <v>0</v>
          </cell>
          <cell r="APM11">
            <v>0</v>
          </cell>
          <cell r="APN11">
            <v>0</v>
          </cell>
          <cell r="APO11">
            <v>0</v>
          </cell>
          <cell r="APP11">
            <v>0</v>
          </cell>
          <cell r="APQ11">
            <v>0</v>
          </cell>
          <cell r="APR11">
            <v>0</v>
          </cell>
          <cell r="APS11">
            <v>0</v>
          </cell>
          <cell r="APT11">
            <v>0</v>
          </cell>
          <cell r="AQJ11">
            <v>0</v>
          </cell>
          <cell r="AQK11">
            <v>0</v>
          </cell>
          <cell r="AQL11">
            <v>0</v>
          </cell>
          <cell r="AQM11">
            <v>0</v>
          </cell>
          <cell r="AQN11">
            <v>0</v>
          </cell>
          <cell r="AQO11">
            <v>0</v>
          </cell>
          <cell r="AQP11">
            <v>0</v>
          </cell>
          <cell r="AQQ11">
            <v>0</v>
          </cell>
          <cell r="AQR11">
            <v>0</v>
          </cell>
          <cell r="AQS11">
            <v>0</v>
          </cell>
          <cell r="AQT11">
            <v>0</v>
          </cell>
          <cell r="AQU11">
            <v>0</v>
          </cell>
          <cell r="AQV11">
            <v>0</v>
          </cell>
          <cell r="AQW11">
            <v>0</v>
          </cell>
          <cell r="AQX11">
            <v>0</v>
          </cell>
          <cell r="ARN11">
            <v>0</v>
          </cell>
          <cell r="ARO11">
            <v>0</v>
          </cell>
          <cell r="ARP11">
            <v>0</v>
          </cell>
          <cell r="ARQ11">
            <v>0</v>
          </cell>
          <cell r="ARR11">
            <v>0</v>
          </cell>
          <cell r="ARS11">
            <v>0</v>
          </cell>
          <cell r="ART11">
            <v>0</v>
          </cell>
          <cell r="ARU11">
            <v>0</v>
          </cell>
          <cell r="ARV11">
            <v>0</v>
          </cell>
          <cell r="ARW11">
            <v>0</v>
          </cell>
          <cell r="ARX11">
            <v>0</v>
          </cell>
          <cell r="ARY11">
            <v>0</v>
          </cell>
          <cell r="ARZ11">
            <v>0</v>
          </cell>
          <cell r="ASA11">
            <v>0</v>
          </cell>
          <cell r="ASB11">
            <v>0</v>
          </cell>
          <cell r="ASR11">
            <v>0</v>
          </cell>
          <cell r="ASS11">
            <v>0</v>
          </cell>
          <cell r="AST11">
            <v>0</v>
          </cell>
          <cell r="ASU11">
            <v>0</v>
          </cell>
          <cell r="ASV11">
            <v>0</v>
          </cell>
          <cell r="ASW11">
            <v>0</v>
          </cell>
          <cell r="ASX11">
            <v>0</v>
          </cell>
          <cell r="ASY11">
            <v>0</v>
          </cell>
          <cell r="ASZ11">
            <v>0</v>
          </cell>
          <cell r="ATA11">
            <v>0</v>
          </cell>
          <cell r="ATB11">
            <v>0</v>
          </cell>
          <cell r="ATC11">
            <v>0</v>
          </cell>
          <cell r="ATD11">
            <v>0</v>
          </cell>
          <cell r="ATE11">
            <v>0</v>
          </cell>
          <cell r="ATF11">
            <v>0</v>
          </cell>
          <cell r="ATV11">
            <v>0</v>
          </cell>
          <cell r="ATW11">
            <v>0</v>
          </cell>
          <cell r="ATX11">
            <v>0</v>
          </cell>
          <cell r="ATY11">
            <v>0</v>
          </cell>
          <cell r="ATZ11">
            <v>0</v>
          </cell>
          <cell r="AUA11">
            <v>0</v>
          </cell>
          <cell r="AUB11">
            <v>0</v>
          </cell>
          <cell r="AUC11">
            <v>0</v>
          </cell>
          <cell r="AUD11">
            <v>0</v>
          </cell>
          <cell r="AUE11">
            <v>0</v>
          </cell>
          <cell r="AUF11">
            <v>0</v>
          </cell>
          <cell r="AUG11">
            <v>0</v>
          </cell>
          <cell r="AUH11">
            <v>0</v>
          </cell>
          <cell r="AUI11">
            <v>0</v>
          </cell>
          <cell r="AUJ11">
            <v>0</v>
          </cell>
          <cell r="AUZ11">
            <v>0</v>
          </cell>
          <cell r="AVA11">
            <v>0</v>
          </cell>
          <cell r="AVB11">
            <v>0</v>
          </cell>
          <cell r="AVC11">
            <v>0</v>
          </cell>
          <cell r="AVD11">
            <v>0</v>
          </cell>
          <cell r="AVE11">
            <v>0</v>
          </cell>
          <cell r="AVF11">
            <v>0</v>
          </cell>
          <cell r="AVG11">
            <v>0</v>
          </cell>
          <cell r="AVH11">
            <v>0</v>
          </cell>
          <cell r="AVI11">
            <v>0</v>
          </cell>
          <cell r="AVJ11">
            <v>0</v>
          </cell>
          <cell r="AVK11">
            <v>0</v>
          </cell>
          <cell r="AVL11">
            <v>0</v>
          </cell>
          <cell r="AVM11">
            <v>0</v>
          </cell>
          <cell r="AVN11">
            <v>0</v>
          </cell>
          <cell r="AWH11">
            <v>0</v>
          </cell>
          <cell r="AWM11">
            <v>0</v>
          </cell>
          <cell r="AWN11">
            <v>0</v>
          </cell>
          <cell r="AWO11">
            <v>0</v>
          </cell>
          <cell r="AWP11">
            <v>0</v>
          </cell>
          <cell r="AWQ11">
            <v>0</v>
          </cell>
          <cell r="AWR11">
            <v>0</v>
          </cell>
          <cell r="AXL11">
            <v>0</v>
          </cell>
          <cell r="AXQ11">
            <v>0</v>
          </cell>
          <cell r="AXR11">
            <v>0</v>
          </cell>
          <cell r="AXS11">
            <v>0</v>
          </cell>
          <cell r="AXT11">
            <v>0</v>
          </cell>
          <cell r="AXU11">
            <v>0</v>
          </cell>
          <cell r="AXV11">
            <v>0</v>
          </cell>
          <cell r="AXW11">
            <v>15421742.431248499</v>
          </cell>
          <cell r="AXX11">
            <v>19189559.697111655</v>
          </cell>
          <cell r="AXY11">
            <v>20311953.493801009</v>
          </cell>
          <cell r="AXZ11">
            <v>22656899.148583017</v>
          </cell>
          <cell r="AYA11">
            <v>77580154.770744175</v>
          </cell>
          <cell r="AYB11">
            <v>1867632</v>
          </cell>
          <cell r="AYC11">
            <v>4669080</v>
          </cell>
          <cell r="AYD11">
            <v>5602896</v>
          </cell>
          <cell r="AYE11">
            <v>6536712</v>
          </cell>
          <cell r="AYF11">
            <v>18676320</v>
          </cell>
          <cell r="AYG11">
            <v>17289374.431248501</v>
          </cell>
          <cell r="AYH11">
            <v>23858639.697111655</v>
          </cell>
          <cell r="AYI11">
            <v>25914849.493801016</v>
          </cell>
          <cell r="AYJ11">
            <v>29193611.148583021</v>
          </cell>
          <cell r="AYK11">
            <v>96256474.770744234</v>
          </cell>
          <cell r="AYL11">
            <v>15421742.431248499</v>
          </cell>
          <cell r="AYM11">
            <v>19189559.697111655</v>
          </cell>
          <cell r="AYN11">
            <v>20311953.493801009</v>
          </cell>
          <cell r="AYO11">
            <v>22656899.148583017</v>
          </cell>
          <cell r="AYP11">
            <v>77580154.770744234</v>
          </cell>
          <cell r="AYQ11">
            <v>1867632</v>
          </cell>
          <cell r="AYR11">
            <v>4669080</v>
          </cell>
          <cell r="AYS11">
            <v>5602896</v>
          </cell>
          <cell r="AYT11">
            <v>6536712</v>
          </cell>
          <cell r="AYU11">
            <v>18676320</v>
          </cell>
          <cell r="AYV11">
            <v>17289374.431248501</v>
          </cell>
          <cell r="AYW11">
            <v>23858639.697111655</v>
          </cell>
          <cell r="AYX11">
            <v>25914849.493801016</v>
          </cell>
          <cell r="AYY11">
            <v>29193611.148583021</v>
          </cell>
          <cell r="AYZ11">
            <v>96256474.770744234</v>
          </cell>
          <cell r="AZA11">
            <v>100000</v>
          </cell>
          <cell r="AZB11">
            <v>100000</v>
          </cell>
          <cell r="AZC11">
            <v>100000</v>
          </cell>
          <cell r="AZD11">
            <v>100000</v>
          </cell>
          <cell r="AZE11">
            <v>400000</v>
          </cell>
          <cell r="AZG11">
            <v>0</v>
          </cell>
          <cell r="AZH11">
            <v>0</v>
          </cell>
          <cell r="AZI11">
            <v>0</v>
          </cell>
          <cell r="AZJ11">
            <v>0</v>
          </cell>
          <cell r="AZK11">
            <v>100000</v>
          </cell>
          <cell r="AZL11">
            <v>100000</v>
          </cell>
          <cell r="AZM11">
            <v>100000</v>
          </cell>
          <cell r="AZN11">
            <v>100000</v>
          </cell>
          <cell r="AZO11">
            <v>400000</v>
          </cell>
          <cell r="AZP11">
            <v>100000</v>
          </cell>
          <cell r="AZQ11">
            <v>100000</v>
          </cell>
          <cell r="AZR11">
            <v>100000</v>
          </cell>
          <cell r="AZS11">
            <v>100000</v>
          </cell>
          <cell r="AZT11">
            <v>400000</v>
          </cell>
          <cell r="AZU11">
            <v>0</v>
          </cell>
          <cell r="AZV11">
            <v>0</v>
          </cell>
          <cell r="AZW11">
            <v>0</v>
          </cell>
          <cell r="AZX11">
            <v>0</v>
          </cell>
          <cell r="AZY11">
            <v>0</v>
          </cell>
          <cell r="AZZ11">
            <v>100000</v>
          </cell>
          <cell r="BAA11">
            <v>100000</v>
          </cell>
          <cell r="BAB11">
            <v>100000</v>
          </cell>
          <cell r="BAC11">
            <v>100000</v>
          </cell>
          <cell r="BAD11">
            <v>400000</v>
          </cell>
          <cell r="BAE11">
            <v>1521960</v>
          </cell>
          <cell r="BAF11">
            <v>2590380</v>
          </cell>
          <cell r="BAG11">
            <v>2871861</v>
          </cell>
          <cell r="BAH11">
            <v>3022917</v>
          </cell>
          <cell r="BAI11">
            <v>10007118</v>
          </cell>
          <cell r="BAK11">
            <v>0</v>
          </cell>
          <cell r="BAL11">
            <v>0</v>
          </cell>
          <cell r="BAM11">
            <v>0</v>
          </cell>
          <cell r="BAN11">
            <v>0</v>
          </cell>
          <cell r="BAO11">
            <v>1521960</v>
          </cell>
          <cell r="BAP11">
            <v>2590380</v>
          </cell>
          <cell r="BAQ11">
            <v>2871861</v>
          </cell>
          <cell r="BAR11">
            <v>3022917</v>
          </cell>
          <cell r="BAS11">
            <v>10007118</v>
          </cell>
          <cell r="BAT11">
            <v>1521960</v>
          </cell>
          <cell r="BAU11">
            <v>2590380</v>
          </cell>
          <cell r="BAV11">
            <v>2871861</v>
          </cell>
          <cell r="BAW11">
            <v>3022917</v>
          </cell>
          <cell r="BAX11">
            <v>10007118</v>
          </cell>
          <cell r="BAY11">
            <v>0</v>
          </cell>
          <cell r="BAZ11">
            <v>0</v>
          </cell>
          <cell r="BBA11">
            <v>0</v>
          </cell>
          <cell r="BBB11">
            <v>0</v>
          </cell>
          <cell r="BBC11">
            <v>0</v>
          </cell>
          <cell r="BBD11">
            <v>1521960</v>
          </cell>
          <cell r="BBE11">
            <v>2590380</v>
          </cell>
          <cell r="BBF11">
            <v>2871861</v>
          </cell>
          <cell r="BBG11">
            <v>3022917</v>
          </cell>
          <cell r="BBH11">
            <v>10007118</v>
          </cell>
          <cell r="BBI11">
            <v>0</v>
          </cell>
          <cell r="BBJ11">
            <v>0</v>
          </cell>
          <cell r="BBK11">
            <v>0</v>
          </cell>
          <cell r="BBL11">
            <v>0</v>
          </cell>
          <cell r="BBM11">
            <v>0</v>
          </cell>
          <cell r="BBO11">
            <v>0</v>
          </cell>
          <cell r="BBP11">
            <v>0</v>
          </cell>
          <cell r="BBQ11">
            <v>0</v>
          </cell>
          <cell r="BBR11">
            <v>0</v>
          </cell>
          <cell r="BBS11">
            <v>0</v>
          </cell>
          <cell r="BBT11">
            <v>0</v>
          </cell>
          <cell r="BBU11">
            <v>0</v>
          </cell>
          <cell r="BBV11">
            <v>0</v>
          </cell>
          <cell r="BBW11">
            <v>0</v>
          </cell>
          <cell r="BBX11">
            <v>0</v>
          </cell>
          <cell r="BBY11">
            <v>0</v>
          </cell>
          <cell r="BBZ11">
            <v>0</v>
          </cell>
          <cell r="BCA11">
            <v>0</v>
          </cell>
          <cell r="BCB11">
            <v>0</v>
          </cell>
          <cell r="BCC11">
            <v>0</v>
          </cell>
          <cell r="BCD11">
            <v>0</v>
          </cell>
          <cell r="BCE11">
            <v>0</v>
          </cell>
          <cell r="BCF11">
            <v>0</v>
          </cell>
          <cell r="BCG11">
            <v>0</v>
          </cell>
          <cell r="BCH11">
            <v>0</v>
          </cell>
          <cell r="BCI11">
            <v>0</v>
          </cell>
          <cell r="BCJ11">
            <v>0</v>
          </cell>
          <cell r="BCK11">
            <v>0</v>
          </cell>
          <cell r="BCL11">
            <v>0</v>
          </cell>
          <cell r="BCM11">
            <v>344198.40000000002</v>
          </cell>
          <cell r="BCN11">
            <v>401768.64</v>
          </cell>
          <cell r="BCO11">
            <v>451301.75999999995</v>
          </cell>
          <cell r="BCP11">
            <v>467812.79999999993</v>
          </cell>
          <cell r="BCQ11">
            <v>1665081.6</v>
          </cell>
          <cell r="BCS11">
            <v>0</v>
          </cell>
          <cell r="BCT11">
            <v>0</v>
          </cell>
          <cell r="BCU11">
            <v>0</v>
          </cell>
          <cell r="BCV11">
            <v>0</v>
          </cell>
          <cell r="BCW11">
            <v>344198.40000000002</v>
          </cell>
          <cell r="BCX11">
            <v>401768.64</v>
          </cell>
          <cell r="BCY11">
            <v>451301.75999999995</v>
          </cell>
          <cell r="BCZ11">
            <v>467812.79999999993</v>
          </cell>
          <cell r="BDA11">
            <v>1665081.6</v>
          </cell>
          <cell r="BDB11">
            <v>344198.40000000002</v>
          </cell>
          <cell r="BDC11">
            <v>401768.64</v>
          </cell>
          <cell r="BDD11">
            <v>451301.75999999995</v>
          </cell>
          <cell r="BDE11">
            <v>467812.79999999993</v>
          </cell>
          <cell r="BDF11">
            <v>1665081.6</v>
          </cell>
          <cell r="BDG11">
            <v>0</v>
          </cell>
          <cell r="BDH11">
            <v>0</v>
          </cell>
          <cell r="BDI11">
            <v>0</v>
          </cell>
          <cell r="BDJ11">
            <v>0</v>
          </cell>
          <cell r="BDK11">
            <v>0</v>
          </cell>
          <cell r="BDL11">
            <v>344198.40000000002</v>
          </cell>
          <cell r="BDM11">
            <v>401768.64</v>
          </cell>
          <cell r="BDN11">
            <v>451301.75999999995</v>
          </cell>
          <cell r="BDO11">
            <v>467812.79999999993</v>
          </cell>
          <cell r="BDP11">
            <v>1665081.6</v>
          </cell>
          <cell r="BDQ11">
            <v>3990872.3200000003</v>
          </cell>
          <cell r="BDR11">
            <v>4214825.7280000001</v>
          </cell>
          <cell r="BDS11">
            <v>4427715.3279999997</v>
          </cell>
          <cell r="BDT11">
            <v>4582544.1280000005</v>
          </cell>
          <cell r="BDU11">
            <v>17215957.504000001</v>
          </cell>
          <cell r="BDV11">
            <v>0</v>
          </cell>
          <cell r="BDW11">
            <v>0</v>
          </cell>
          <cell r="BDX11">
            <v>0</v>
          </cell>
          <cell r="BDY11">
            <v>0</v>
          </cell>
          <cell r="BDZ11">
            <v>0</v>
          </cell>
          <cell r="BEA11">
            <v>3990872.3200000003</v>
          </cell>
          <cell r="BEB11">
            <v>4214825.7280000001</v>
          </cell>
          <cell r="BEC11">
            <v>4427715.3279999997</v>
          </cell>
          <cell r="BED11">
            <v>4582544.1280000005</v>
          </cell>
          <cell r="BEE11">
            <v>17215957.504000001</v>
          </cell>
          <cell r="BEF11">
            <v>3990872.3200000003</v>
          </cell>
          <cell r="BEG11">
            <v>4214825.7280000001</v>
          </cell>
          <cell r="BEH11">
            <v>4427715.3279999997</v>
          </cell>
          <cell r="BEI11">
            <v>4582544.1280000005</v>
          </cell>
          <cell r="BEJ11">
            <v>17215957.504000001</v>
          </cell>
          <cell r="BEK11">
            <v>0</v>
          </cell>
          <cell r="BEL11">
            <v>0</v>
          </cell>
          <cell r="BEM11">
            <v>0</v>
          </cell>
          <cell r="BEN11">
            <v>0</v>
          </cell>
          <cell r="BEO11">
            <v>0</v>
          </cell>
          <cell r="BEP11">
            <v>3990872.3200000003</v>
          </cell>
          <cell r="BEQ11">
            <v>4214825.7280000001</v>
          </cell>
          <cell r="BER11">
            <v>4427715.3279999997</v>
          </cell>
          <cell r="BES11">
            <v>4582544.1280000005</v>
          </cell>
          <cell r="BET11">
            <v>17215957.504000001</v>
          </cell>
          <cell r="BEU11">
            <v>21378773.1512485</v>
          </cell>
          <cell r="BEV11">
            <v>26496534.065111656</v>
          </cell>
          <cell r="BEW11">
            <v>28162831.581801008</v>
          </cell>
          <cell r="BEX11">
            <v>30830173.076583017</v>
          </cell>
          <cell r="BEY11">
            <v>106868311.87474418</v>
          </cell>
          <cell r="BEZ11">
            <v>1867632</v>
          </cell>
          <cell r="BFA11">
            <v>4669080</v>
          </cell>
          <cell r="BFB11">
            <v>5602896</v>
          </cell>
          <cell r="BFC11">
            <v>6536712</v>
          </cell>
          <cell r="BFD11">
            <v>18676320</v>
          </cell>
          <cell r="BFE11">
            <v>23246405.1512485</v>
          </cell>
          <cell r="BFF11">
            <v>31165614.065111656</v>
          </cell>
          <cell r="BFG11">
            <v>33765727.581801012</v>
          </cell>
          <cell r="BFH11">
            <v>37366885.076583013</v>
          </cell>
          <cell r="BFI11">
            <v>125544631.87474418</v>
          </cell>
          <cell r="BFJ11">
            <v>21378773.1512485</v>
          </cell>
          <cell r="BFK11">
            <v>26496534.065111656</v>
          </cell>
          <cell r="BFL11">
            <v>28162831.581801012</v>
          </cell>
          <cell r="BFM11">
            <v>30830173.07658302</v>
          </cell>
          <cell r="BFN11">
            <v>106868311.87474418</v>
          </cell>
          <cell r="BFO11">
            <v>1867632</v>
          </cell>
          <cell r="BFP11">
            <v>4669080</v>
          </cell>
          <cell r="BFQ11">
            <v>5602896</v>
          </cell>
          <cell r="BFR11">
            <v>6536712</v>
          </cell>
          <cell r="BFS11">
            <v>18676320</v>
          </cell>
          <cell r="BFT11">
            <v>23246405.1512485</v>
          </cell>
          <cell r="BFU11">
            <v>31165614.065111656</v>
          </cell>
          <cell r="BFV11">
            <v>33765727.581801012</v>
          </cell>
          <cell r="BFW11">
            <v>37366885.07658302</v>
          </cell>
          <cell r="BFX11">
            <v>125544631.87474418</v>
          </cell>
          <cell r="BFY11">
            <v>0</v>
          </cell>
          <cell r="BFZ11">
            <v>0</v>
          </cell>
        </row>
        <row r="12">
          <cell r="B12" t="str">
            <v>市场推广&amp;活动成本</v>
          </cell>
          <cell r="C12">
            <v>4227206</v>
          </cell>
          <cell r="D12">
            <v>5388106</v>
          </cell>
          <cell r="E12">
            <v>4905306</v>
          </cell>
          <cell r="F12">
            <v>4978406</v>
          </cell>
          <cell r="G12">
            <v>19499024</v>
          </cell>
          <cell r="H12">
            <v>680000</v>
          </cell>
          <cell r="I12">
            <v>918000.00000000012</v>
          </cell>
          <cell r="J12">
            <v>918000.00000000012</v>
          </cell>
          <cell r="K12">
            <v>884000</v>
          </cell>
          <cell r="L12">
            <v>3400000</v>
          </cell>
          <cell r="M12">
            <v>4907206</v>
          </cell>
          <cell r="N12">
            <v>6306106</v>
          </cell>
          <cell r="O12">
            <v>5823306</v>
          </cell>
          <cell r="P12">
            <v>5862406</v>
          </cell>
          <cell r="Q12">
            <v>22899024</v>
          </cell>
          <cell r="R12">
            <v>4227206</v>
          </cell>
          <cell r="S12">
            <v>5388106</v>
          </cell>
          <cell r="T12">
            <v>4905306</v>
          </cell>
          <cell r="U12">
            <v>4978406</v>
          </cell>
          <cell r="V12">
            <v>19499024</v>
          </cell>
          <cell r="W12">
            <v>680000</v>
          </cell>
          <cell r="X12">
            <v>918000.00000000012</v>
          </cell>
          <cell r="Y12">
            <v>918000.00000000012</v>
          </cell>
          <cell r="Z12">
            <v>884000</v>
          </cell>
          <cell r="AA12">
            <v>3400000</v>
          </cell>
          <cell r="AB12">
            <v>4907206</v>
          </cell>
          <cell r="AC12">
            <v>6306106</v>
          </cell>
          <cell r="AD12">
            <v>5823306</v>
          </cell>
          <cell r="AE12">
            <v>5862406</v>
          </cell>
          <cell r="AF12">
            <v>22899024</v>
          </cell>
          <cell r="AG12">
            <v>1840000</v>
          </cell>
          <cell r="AH12">
            <v>2484000</v>
          </cell>
          <cell r="AI12">
            <v>2484000</v>
          </cell>
          <cell r="AJ12">
            <v>2392000</v>
          </cell>
          <cell r="AK12">
            <v>9200000</v>
          </cell>
          <cell r="AL12">
            <v>260000</v>
          </cell>
          <cell r="AM12">
            <v>351000</v>
          </cell>
          <cell r="AN12">
            <v>351000</v>
          </cell>
          <cell r="AO12">
            <v>338000</v>
          </cell>
          <cell r="AP12">
            <v>1300000</v>
          </cell>
          <cell r="AQ12">
            <v>2100000</v>
          </cell>
          <cell r="AR12">
            <v>2835000</v>
          </cell>
          <cell r="AS12">
            <v>2835000</v>
          </cell>
          <cell r="AT12">
            <v>2730000</v>
          </cell>
          <cell r="AU12">
            <v>10500000</v>
          </cell>
          <cell r="AV12">
            <v>1840000</v>
          </cell>
          <cell r="AW12">
            <v>2484000</v>
          </cell>
          <cell r="AX12">
            <v>2484000</v>
          </cell>
          <cell r="AY12">
            <v>2392000</v>
          </cell>
          <cell r="AZ12">
            <v>9200000</v>
          </cell>
          <cell r="BA12">
            <v>260000</v>
          </cell>
          <cell r="BB12">
            <v>351000</v>
          </cell>
          <cell r="BC12">
            <v>351000</v>
          </cell>
          <cell r="BD12">
            <v>338000</v>
          </cell>
          <cell r="BE12">
            <v>1300000</v>
          </cell>
          <cell r="BF12">
            <v>2100000</v>
          </cell>
          <cell r="BG12">
            <v>2835000</v>
          </cell>
          <cell r="BH12">
            <v>2835000</v>
          </cell>
          <cell r="BI12">
            <v>2730000</v>
          </cell>
          <cell r="BJ12">
            <v>10500000</v>
          </cell>
          <cell r="BK12">
            <v>1840000</v>
          </cell>
          <cell r="BL12">
            <v>2484000</v>
          </cell>
          <cell r="BM12">
            <v>2484000</v>
          </cell>
          <cell r="BN12">
            <v>2392000</v>
          </cell>
          <cell r="BO12">
            <v>9200000</v>
          </cell>
          <cell r="BP12">
            <v>300000</v>
          </cell>
          <cell r="BQ12">
            <v>405000</v>
          </cell>
          <cell r="BR12">
            <v>405000</v>
          </cell>
          <cell r="BS12">
            <v>390000</v>
          </cell>
          <cell r="BT12">
            <v>1500000</v>
          </cell>
          <cell r="BU12">
            <v>2140000</v>
          </cell>
          <cell r="BV12">
            <v>2889000</v>
          </cell>
          <cell r="BW12">
            <v>2889000</v>
          </cell>
          <cell r="BX12">
            <v>2782000</v>
          </cell>
          <cell r="BY12">
            <v>10700000</v>
          </cell>
          <cell r="BZ12">
            <v>1840000</v>
          </cell>
          <cell r="CA12">
            <v>2484000</v>
          </cell>
          <cell r="CB12">
            <v>2484000</v>
          </cell>
          <cell r="CC12">
            <v>2392000</v>
          </cell>
          <cell r="CD12">
            <v>9200000</v>
          </cell>
          <cell r="CE12">
            <v>300000</v>
          </cell>
          <cell r="CF12">
            <v>405000</v>
          </cell>
          <cell r="CG12">
            <v>405000</v>
          </cell>
          <cell r="CH12">
            <v>390000</v>
          </cell>
          <cell r="CI12">
            <v>1500000</v>
          </cell>
          <cell r="CJ12">
            <v>2140000</v>
          </cell>
          <cell r="CK12">
            <v>2889000</v>
          </cell>
          <cell r="CL12">
            <v>2889000</v>
          </cell>
          <cell r="CM12">
            <v>2782000</v>
          </cell>
          <cell r="CN12">
            <v>10700000</v>
          </cell>
          <cell r="CO12">
            <v>930600</v>
          </cell>
          <cell r="CP12">
            <v>1000000</v>
          </cell>
          <cell r="CQ12">
            <v>1000000</v>
          </cell>
          <cell r="CR12">
            <v>400000</v>
          </cell>
          <cell r="CS12">
            <v>3330600</v>
          </cell>
          <cell r="CT12">
            <v>60000</v>
          </cell>
          <cell r="CU12">
            <v>81000</v>
          </cell>
          <cell r="CV12">
            <v>81000</v>
          </cell>
          <cell r="CW12">
            <v>78000</v>
          </cell>
          <cell r="CX12">
            <v>300000</v>
          </cell>
          <cell r="CY12">
            <v>990600</v>
          </cell>
          <cell r="CZ12">
            <v>1081000</v>
          </cell>
          <cell r="DA12">
            <v>1081000</v>
          </cell>
          <cell r="DB12">
            <v>478000</v>
          </cell>
          <cell r="DC12">
            <v>3630600</v>
          </cell>
          <cell r="DD12">
            <v>930600</v>
          </cell>
          <cell r="DE12">
            <v>1000000</v>
          </cell>
          <cell r="DF12">
            <v>1000000</v>
          </cell>
          <cell r="DG12">
            <v>400000</v>
          </cell>
          <cell r="DH12">
            <v>3330600</v>
          </cell>
          <cell r="DI12">
            <v>60000</v>
          </cell>
          <cell r="DJ12">
            <v>81000</v>
          </cell>
          <cell r="DK12">
            <v>81000</v>
          </cell>
          <cell r="DL12">
            <v>78000</v>
          </cell>
          <cell r="DM12">
            <v>300000</v>
          </cell>
          <cell r="DN12">
            <v>990600</v>
          </cell>
          <cell r="DO12">
            <v>1081000</v>
          </cell>
          <cell r="DP12">
            <v>1081000</v>
          </cell>
          <cell r="DQ12">
            <v>478000</v>
          </cell>
          <cell r="DR12">
            <v>3630600</v>
          </cell>
          <cell r="DS12">
            <v>600000</v>
          </cell>
          <cell r="DT12">
            <v>700000</v>
          </cell>
          <cell r="DU12">
            <v>700000</v>
          </cell>
          <cell r="DV12">
            <v>760000</v>
          </cell>
          <cell r="DW12">
            <v>2760000</v>
          </cell>
          <cell r="DX12">
            <v>100000</v>
          </cell>
          <cell r="DY12">
            <v>135000</v>
          </cell>
          <cell r="DZ12">
            <v>135000</v>
          </cell>
          <cell r="EA12">
            <v>130000</v>
          </cell>
          <cell r="EB12">
            <v>500000</v>
          </cell>
          <cell r="EC12">
            <v>700000</v>
          </cell>
          <cell r="ED12">
            <v>835000</v>
          </cell>
          <cell r="EE12">
            <v>835000</v>
          </cell>
          <cell r="EF12">
            <v>890000</v>
          </cell>
          <cell r="EG12">
            <v>3260000</v>
          </cell>
          <cell r="EH12">
            <v>600000</v>
          </cell>
          <cell r="EI12">
            <v>700000</v>
          </cell>
          <cell r="EJ12">
            <v>700000</v>
          </cell>
          <cell r="EK12">
            <v>760000</v>
          </cell>
          <cell r="EL12">
            <v>2760000</v>
          </cell>
          <cell r="EM12">
            <v>100000</v>
          </cell>
          <cell r="EN12">
            <v>135000</v>
          </cell>
          <cell r="EO12">
            <v>135000</v>
          </cell>
          <cell r="EP12">
            <v>130000</v>
          </cell>
          <cell r="EQ12">
            <v>500000</v>
          </cell>
          <cell r="ER12">
            <v>700000</v>
          </cell>
          <cell r="ES12">
            <v>835000</v>
          </cell>
          <cell r="ET12">
            <v>835000</v>
          </cell>
          <cell r="EU12">
            <v>890000</v>
          </cell>
          <cell r="EV12">
            <v>3260000</v>
          </cell>
          <cell r="EW12">
            <v>200000</v>
          </cell>
          <cell r="EX12">
            <v>679000</v>
          </cell>
          <cell r="EY12">
            <v>770000</v>
          </cell>
          <cell r="EZ12">
            <v>1000000</v>
          </cell>
          <cell r="FA12">
            <v>2649000</v>
          </cell>
          <cell r="FB12">
            <v>60000</v>
          </cell>
          <cell r="FC12">
            <v>81000</v>
          </cell>
          <cell r="FD12">
            <v>81000</v>
          </cell>
          <cell r="FE12">
            <v>78000</v>
          </cell>
          <cell r="FF12">
            <v>300000</v>
          </cell>
          <cell r="FG12">
            <v>260000</v>
          </cell>
          <cell r="FH12">
            <v>760000</v>
          </cell>
          <cell r="FI12">
            <v>851000</v>
          </cell>
          <cell r="FJ12">
            <v>1078000</v>
          </cell>
          <cell r="FK12">
            <v>2949000</v>
          </cell>
          <cell r="FL12">
            <v>200000</v>
          </cell>
          <cell r="FM12">
            <v>679000</v>
          </cell>
          <cell r="FN12">
            <v>770000</v>
          </cell>
          <cell r="FO12">
            <v>1000000</v>
          </cell>
          <cell r="FP12">
            <v>2649000</v>
          </cell>
          <cell r="FQ12">
            <v>60000</v>
          </cell>
          <cell r="FR12">
            <v>81000</v>
          </cell>
          <cell r="FS12">
            <v>81000</v>
          </cell>
          <cell r="FT12">
            <v>78000</v>
          </cell>
          <cell r="FU12">
            <v>300000</v>
          </cell>
          <cell r="FV12">
            <v>260000</v>
          </cell>
          <cell r="FW12">
            <v>760000</v>
          </cell>
          <cell r="FX12">
            <v>851000</v>
          </cell>
          <cell r="FY12">
            <v>1078000</v>
          </cell>
          <cell r="FZ12">
            <v>2949000</v>
          </cell>
          <cell r="GA12">
            <v>27000</v>
          </cell>
          <cell r="GB12">
            <v>93000</v>
          </cell>
          <cell r="GC12">
            <v>100000</v>
          </cell>
          <cell r="GD12">
            <v>100000</v>
          </cell>
          <cell r="GE12">
            <v>320000</v>
          </cell>
          <cell r="GF12">
            <v>60000</v>
          </cell>
          <cell r="GG12">
            <v>81000</v>
          </cell>
          <cell r="GH12">
            <v>81000</v>
          </cell>
          <cell r="GI12">
            <v>78000</v>
          </cell>
          <cell r="GJ12">
            <v>300000</v>
          </cell>
          <cell r="GK12">
            <v>87000</v>
          </cell>
          <cell r="GL12">
            <v>174000</v>
          </cell>
          <cell r="GM12">
            <v>181000</v>
          </cell>
          <cell r="GN12">
            <v>178000</v>
          </cell>
          <cell r="GO12">
            <v>620000</v>
          </cell>
          <cell r="GP12">
            <v>27000</v>
          </cell>
          <cell r="GQ12">
            <v>93000</v>
          </cell>
          <cell r="GR12">
            <v>100000</v>
          </cell>
          <cell r="GS12">
            <v>100000</v>
          </cell>
          <cell r="GT12">
            <v>320000</v>
          </cell>
          <cell r="GU12">
            <v>60000</v>
          </cell>
          <cell r="GV12">
            <v>81000</v>
          </cell>
          <cell r="GW12">
            <v>81000</v>
          </cell>
          <cell r="GX12">
            <v>78000</v>
          </cell>
          <cell r="GY12">
            <v>300000</v>
          </cell>
          <cell r="GZ12">
            <v>87000</v>
          </cell>
          <cell r="HA12">
            <v>174000</v>
          </cell>
          <cell r="HB12">
            <v>181000</v>
          </cell>
          <cell r="HC12">
            <v>178000</v>
          </cell>
          <cell r="HD12">
            <v>620000</v>
          </cell>
          <cell r="HE12">
            <v>1012000</v>
          </cell>
          <cell r="HF12">
            <v>1366200</v>
          </cell>
          <cell r="HG12">
            <v>1366200</v>
          </cell>
          <cell r="HH12">
            <v>1315600</v>
          </cell>
          <cell r="HI12">
            <v>5060000</v>
          </cell>
          <cell r="HJ12">
            <v>180000</v>
          </cell>
          <cell r="HK12">
            <v>243000.00000000003</v>
          </cell>
          <cell r="HL12">
            <v>243000.00000000003</v>
          </cell>
          <cell r="HM12">
            <v>234000</v>
          </cell>
          <cell r="HN12">
            <v>900000</v>
          </cell>
          <cell r="HO12">
            <v>1192000</v>
          </cell>
          <cell r="HP12">
            <v>1609200</v>
          </cell>
          <cell r="HQ12">
            <v>1609200</v>
          </cell>
          <cell r="HR12">
            <v>1549600</v>
          </cell>
          <cell r="HS12">
            <v>5960000</v>
          </cell>
          <cell r="HT12">
            <v>1012000</v>
          </cell>
          <cell r="HU12">
            <v>1366200</v>
          </cell>
          <cell r="HV12">
            <v>1366200</v>
          </cell>
          <cell r="HW12">
            <v>1315600</v>
          </cell>
          <cell r="HX12">
            <v>5060000</v>
          </cell>
          <cell r="HY12">
            <v>180000</v>
          </cell>
          <cell r="HZ12">
            <v>243000.00000000003</v>
          </cell>
          <cell r="IA12">
            <v>243000.00000000003</v>
          </cell>
          <cell r="IB12">
            <v>234000</v>
          </cell>
          <cell r="IC12">
            <v>900000</v>
          </cell>
          <cell r="ID12">
            <v>1192000</v>
          </cell>
          <cell r="IE12">
            <v>1609200</v>
          </cell>
          <cell r="IF12">
            <v>1609200</v>
          </cell>
          <cell r="IG12">
            <v>1549600</v>
          </cell>
          <cell r="IH12">
            <v>5960000</v>
          </cell>
          <cell r="II12">
            <v>690000</v>
          </cell>
          <cell r="IJ12">
            <v>931500.00000000012</v>
          </cell>
          <cell r="IK12">
            <v>931500.00000000012</v>
          </cell>
          <cell r="IL12">
            <v>897000</v>
          </cell>
          <cell r="IM12">
            <v>3450000</v>
          </cell>
          <cell r="IN12">
            <v>100000</v>
          </cell>
          <cell r="IO12">
            <v>135000</v>
          </cell>
          <cell r="IP12">
            <v>135000</v>
          </cell>
          <cell r="IQ12">
            <v>130000</v>
          </cell>
          <cell r="IR12">
            <v>500000</v>
          </cell>
          <cell r="IS12">
            <v>790000</v>
          </cell>
          <cell r="IT12">
            <v>1066500</v>
          </cell>
          <cell r="IU12">
            <v>1066500</v>
          </cell>
          <cell r="IV12">
            <v>1027000</v>
          </cell>
          <cell r="IW12">
            <v>3950000</v>
          </cell>
          <cell r="IX12">
            <v>690000</v>
          </cell>
          <cell r="IY12">
            <v>931500.00000000012</v>
          </cell>
          <cell r="IZ12">
            <v>931500.00000000012</v>
          </cell>
          <cell r="JA12">
            <v>897000</v>
          </cell>
          <cell r="JB12">
            <v>3450000</v>
          </cell>
          <cell r="JC12">
            <v>100000</v>
          </cell>
          <cell r="JD12">
            <v>135000</v>
          </cell>
          <cell r="JE12">
            <v>135000</v>
          </cell>
          <cell r="JF12">
            <v>130000</v>
          </cell>
          <cell r="JG12">
            <v>500000</v>
          </cell>
          <cell r="JH12">
            <v>790000</v>
          </cell>
          <cell r="JI12">
            <v>1066500</v>
          </cell>
          <cell r="JJ12">
            <v>1066500</v>
          </cell>
          <cell r="JK12">
            <v>1027000</v>
          </cell>
          <cell r="JL12">
            <v>3950000</v>
          </cell>
          <cell r="JM12">
            <v>1058000</v>
          </cell>
          <cell r="JN12">
            <v>1428300</v>
          </cell>
          <cell r="JO12">
            <v>1428300</v>
          </cell>
          <cell r="JP12">
            <v>1375400</v>
          </cell>
          <cell r="JQ12">
            <v>5290000</v>
          </cell>
          <cell r="JR12">
            <v>100000</v>
          </cell>
          <cell r="JS12">
            <v>135000</v>
          </cell>
          <cell r="JT12">
            <v>135000</v>
          </cell>
          <cell r="JU12">
            <v>130000</v>
          </cell>
          <cell r="JV12">
            <v>500000</v>
          </cell>
          <cell r="JW12">
            <v>1158000</v>
          </cell>
          <cell r="JX12">
            <v>1563300</v>
          </cell>
          <cell r="JY12">
            <v>1563300</v>
          </cell>
          <cell r="JZ12">
            <v>1505400</v>
          </cell>
          <cell r="KA12">
            <v>5790000</v>
          </cell>
          <cell r="KB12">
            <v>1058000</v>
          </cell>
          <cell r="KC12">
            <v>1428300</v>
          </cell>
          <cell r="KD12">
            <v>1428300</v>
          </cell>
          <cell r="KE12">
            <v>1375400</v>
          </cell>
          <cell r="KF12">
            <v>5290000</v>
          </cell>
          <cell r="KG12">
            <v>100000</v>
          </cell>
          <cell r="KH12">
            <v>135000</v>
          </cell>
          <cell r="KI12">
            <v>135000</v>
          </cell>
          <cell r="KJ12">
            <v>130000</v>
          </cell>
          <cell r="KK12">
            <v>500000</v>
          </cell>
          <cell r="KL12">
            <v>1158000</v>
          </cell>
          <cell r="KM12">
            <v>1563300</v>
          </cell>
          <cell r="KN12">
            <v>1563300</v>
          </cell>
          <cell r="KO12">
            <v>1505400</v>
          </cell>
          <cell r="KP12">
            <v>5790000</v>
          </cell>
          <cell r="KQ12">
            <v>200000</v>
          </cell>
          <cell r="KR12">
            <v>279500</v>
          </cell>
          <cell r="KS12">
            <v>279500</v>
          </cell>
          <cell r="KT12">
            <v>264700</v>
          </cell>
          <cell r="KU12">
            <v>1023700</v>
          </cell>
          <cell r="KV12">
            <v>0</v>
          </cell>
          <cell r="KW12">
            <v>0</v>
          </cell>
          <cell r="KX12">
            <v>0</v>
          </cell>
          <cell r="KY12">
            <v>0</v>
          </cell>
          <cell r="KZ12">
            <v>0</v>
          </cell>
          <cell r="LA12">
            <v>200000</v>
          </cell>
          <cell r="LB12">
            <v>279500</v>
          </cell>
          <cell r="LC12">
            <v>279500</v>
          </cell>
          <cell r="LD12">
            <v>264700</v>
          </cell>
          <cell r="LE12">
            <v>1023700</v>
          </cell>
          <cell r="LF12">
            <v>200000</v>
          </cell>
          <cell r="LG12">
            <v>279500</v>
          </cell>
          <cell r="LH12">
            <v>279500</v>
          </cell>
          <cell r="LI12">
            <v>264700</v>
          </cell>
          <cell r="LJ12">
            <v>1023700</v>
          </cell>
          <cell r="LK12">
            <v>0</v>
          </cell>
          <cell r="LL12">
            <v>0</v>
          </cell>
          <cell r="LM12">
            <v>0</v>
          </cell>
          <cell r="LN12">
            <v>0</v>
          </cell>
          <cell r="LO12">
            <v>0</v>
          </cell>
          <cell r="LP12">
            <v>200000</v>
          </cell>
          <cell r="LQ12">
            <v>279500</v>
          </cell>
          <cell r="LR12">
            <v>279500</v>
          </cell>
          <cell r="LS12">
            <v>264700</v>
          </cell>
          <cell r="LT12">
            <v>1023700</v>
          </cell>
          <cell r="LU12">
            <v>490000</v>
          </cell>
          <cell r="LV12">
            <v>540000</v>
          </cell>
          <cell r="LW12">
            <v>690000</v>
          </cell>
          <cell r="LX12">
            <v>540000</v>
          </cell>
          <cell r="LY12">
            <v>2260000</v>
          </cell>
          <cell r="LZ12">
            <v>0</v>
          </cell>
          <cell r="MA12">
            <v>0</v>
          </cell>
          <cell r="MB12">
            <v>0</v>
          </cell>
          <cell r="MC12">
            <v>0</v>
          </cell>
          <cell r="MD12">
            <v>0</v>
          </cell>
          <cell r="ME12">
            <v>490000</v>
          </cell>
          <cell r="MF12">
            <v>540000</v>
          </cell>
          <cell r="MG12">
            <v>690000</v>
          </cell>
          <cell r="MH12">
            <v>540000</v>
          </cell>
          <cell r="MI12">
            <v>2260000</v>
          </cell>
          <cell r="MJ12">
            <v>490000</v>
          </cell>
          <cell r="MK12">
            <v>540000</v>
          </cell>
          <cell r="ML12">
            <v>690000</v>
          </cell>
          <cell r="MM12">
            <v>540000</v>
          </cell>
          <cell r="MN12">
            <v>2260000</v>
          </cell>
          <cell r="MO12">
            <v>0</v>
          </cell>
          <cell r="MP12">
            <v>0</v>
          </cell>
          <cell r="MQ12">
            <v>0</v>
          </cell>
          <cell r="MR12">
            <v>0</v>
          </cell>
          <cell r="MS12">
            <v>0</v>
          </cell>
          <cell r="MT12">
            <v>490000</v>
          </cell>
          <cell r="MU12">
            <v>540000</v>
          </cell>
          <cell r="MV12">
            <v>690000</v>
          </cell>
          <cell r="MW12">
            <v>540000</v>
          </cell>
          <cell r="MX12">
            <v>2260000</v>
          </cell>
          <cell r="MY12">
            <v>1000000</v>
          </cell>
          <cell r="MZ12">
            <v>2600000</v>
          </cell>
          <cell r="NA12">
            <v>1900000</v>
          </cell>
          <cell r="NB12">
            <v>2300000</v>
          </cell>
          <cell r="NC12">
            <v>7800000</v>
          </cell>
          <cell r="ND12">
            <v>260000</v>
          </cell>
          <cell r="NE12">
            <v>351000</v>
          </cell>
          <cell r="NF12">
            <v>351000</v>
          </cell>
          <cell r="NG12">
            <v>338000</v>
          </cell>
          <cell r="NH12">
            <v>1300000</v>
          </cell>
          <cell r="NI12">
            <v>1260000</v>
          </cell>
          <cell r="NJ12">
            <v>2951000</v>
          </cell>
          <cell r="NK12">
            <v>2251000</v>
          </cell>
          <cell r="NL12">
            <v>2638000</v>
          </cell>
          <cell r="NM12">
            <v>9100000</v>
          </cell>
          <cell r="NN12">
            <v>1000000</v>
          </cell>
          <cell r="NO12">
            <v>2600000</v>
          </cell>
          <cell r="NP12">
            <v>1900000</v>
          </cell>
          <cell r="NQ12">
            <v>2300000</v>
          </cell>
          <cell r="NR12">
            <v>7800000</v>
          </cell>
          <cell r="NS12">
            <v>260000</v>
          </cell>
          <cell r="NT12">
            <v>351000</v>
          </cell>
          <cell r="NU12">
            <v>351000</v>
          </cell>
          <cell r="NV12">
            <v>338000</v>
          </cell>
          <cell r="NW12">
            <v>1300000</v>
          </cell>
          <cell r="NX12">
            <v>1260000</v>
          </cell>
          <cell r="NY12">
            <v>2951000</v>
          </cell>
          <cell r="NZ12">
            <v>2251000</v>
          </cell>
          <cell r="OA12">
            <v>2638000</v>
          </cell>
          <cell r="OB12">
            <v>9100000</v>
          </cell>
          <cell r="OC12">
            <v>1012000</v>
          </cell>
          <cell r="OD12">
            <v>1366200</v>
          </cell>
          <cell r="OE12">
            <v>1366200</v>
          </cell>
          <cell r="OF12">
            <v>1315600</v>
          </cell>
          <cell r="OG12">
            <v>5060000</v>
          </cell>
          <cell r="OH12">
            <v>180000</v>
          </cell>
          <cell r="OI12">
            <v>243000.00000000003</v>
          </cell>
          <cell r="OJ12">
            <v>243000.00000000003</v>
          </cell>
          <cell r="OK12">
            <v>234000</v>
          </cell>
          <cell r="OL12">
            <v>900000</v>
          </cell>
          <cell r="OM12">
            <v>1192000</v>
          </cell>
          <cell r="ON12">
            <v>1609200</v>
          </cell>
          <cell r="OO12">
            <v>1609200</v>
          </cell>
          <cell r="OP12">
            <v>1549600</v>
          </cell>
          <cell r="OQ12">
            <v>5960000</v>
          </cell>
          <cell r="OR12">
            <v>1012000</v>
          </cell>
          <cell r="OS12">
            <v>1366200</v>
          </cell>
          <cell r="OT12">
            <v>1366200</v>
          </cell>
          <cell r="OU12">
            <v>1315600</v>
          </cell>
          <cell r="OV12">
            <v>5060000</v>
          </cell>
          <cell r="OW12">
            <v>180000</v>
          </cell>
          <cell r="OX12">
            <v>243000.00000000003</v>
          </cell>
          <cell r="OY12">
            <v>243000.00000000003</v>
          </cell>
          <cell r="OZ12">
            <v>234000</v>
          </cell>
          <cell r="PA12">
            <v>900000</v>
          </cell>
          <cell r="PB12">
            <v>1192000</v>
          </cell>
          <cell r="PC12">
            <v>1609200</v>
          </cell>
          <cell r="PD12">
            <v>1609200</v>
          </cell>
          <cell r="PE12">
            <v>1549600</v>
          </cell>
          <cell r="PF12">
            <v>5960000</v>
          </cell>
          <cell r="PG12">
            <v>464775</v>
          </cell>
          <cell r="PH12">
            <v>674075</v>
          </cell>
          <cell r="PI12">
            <v>674075</v>
          </cell>
          <cell r="PJ12">
            <v>644175</v>
          </cell>
          <cell r="PK12">
            <v>2457100</v>
          </cell>
          <cell r="PL12">
            <v>80000</v>
          </cell>
          <cell r="PM12">
            <v>108000</v>
          </cell>
          <cell r="PN12">
            <v>108000</v>
          </cell>
          <cell r="PO12">
            <v>104000</v>
          </cell>
          <cell r="PP12">
            <v>400000</v>
          </cell>
          <cell r="PQ12">
            <v>544775</v>
          </cell>
          <cell r="PR12">
            <v>782075</v>
          </cell>
          <cell r="PS12">
            <v>782075</v>
          </cell>
          <cell r="PT12">
            <v>748175</v>
          </cell>
          <cell r="PU12">
            <v>2857100</v>
          </cell>
          <cell r="PV12">
            <v>464775</v>
          </cell>
          <cell r="PW12">
            <v>674075</v>
          </cell>
          <cell r="PX12">
            <v>674075</v>
          </cell>
          <cell r="PY12">
            <v>644175</v>
          </cell>
          <cell r="PZ12">
            <v>2457100</v>
          </cell>
          <cell r="QA12">
            <v>80000</v>
          </cell>
          <cell r="QB12">
            <v>108000</v>
          </cell>
          <cell r="QC12">
            <v>108000</v>
          </cell>
          <cell r="QD12">
            <v>104000</v>
          </cell>
          <cell r="QE12">
            <v>400000</v>
          </cell>
          <cell r="QF12">
            <v>544775</v>
          </cell>
          <cell r="QG12">
            <v>782075</v>
          </cell>
          <cell r="QH12">
            <v>782075</v>
          </cell>
          <cell r="QI12">
            <v>748175</v>
          </cell>
          <cell r="QJ12">
            <v>2857100</v>
          </cell>
          <cell r="QK12">
            <v>226000</v>
          </cell>
          <cell r="QL12">
            <v>778000</v>
          </cell>
          <cell r="QM12">
            <v>870000</v>
          </cell>
          <cell r="QN12">
            <v>686000</v>
          </cell>
          <cell r="QO12">
            <v>2560000</v>
          </cell>
          <cell r="QP12">
            <v>180000</v>
          </cell>
          <cell r="QQ12">
            <v>243000.00000000003</v>
          </cell>
          <cell r="QR12">
            <v>243000.00000000003</v>
          </cell>
          <cell r="QS12">
            <v>234000</v>
          </cell>
          <cell r="QT12">
            <v>900000</v>
          </cell>
          <cell r="QU12">
            <v>406000</v>
          </cell>
          <cell r="QV12">
            <v>1021000</v>
          </cell>
          <cell r="QW12">
            <v>1113000</v>
          </cell>
          <cell r="QX12">
            <v>920000</v>
          </cell>
          <cell r="QY12">
            <v>3460000</v>
          </cell>
          <cell r="QZ12">
            <v>226000</v>
          </cell>
          <cell r="RA12">
            <v>778000</v>
          </cell>
          <cell r="RB12">
            <v>870000</v>
          </cell>
          <cell r="RC12">
            <v>686000</v>
          </cell>
          <cell r="RD12">
            <v>2560000</v>
          </cell>
          <cell r="RE12">
            <v>180000</v>
          </cell>
          <cell r="RF12">
            <v>243000.00000000003</v>
          </cell>
          <cell r="RG12">
            <v>243000.00000000003</v>
          </cell>
          <cell r="RH12">
            <v>234000</v>
          </cell>
          <cell r="RI12">
            <v>900000</v>
          </cell>
          <cell r="RJ12">
            <v>406000</v>
          </cell>
          <cell r="RK12">
            <v>1021000</v>
          </cell>
          <cell r="RL12">
            <v>1113000</v>
          </cell>
          <cell r="RM12">
            <v>920000</v>
          </cell>
          <cell r="RN12">
            <v>3460000</v>
          </cell>
          <cell r="RO12">
            <v>920000</v>
          </cell>
          <cell r="RP12">
            <v>1380000</v>
          </cell>
          <cell r="RQ12">
            <v>1150000</v>
          </cell>
          <cell r="RR12">
            <v>1610000</v>
          </cell>
          <cell r="RS12">
            <v>5060000</v>
          </cell>
          <cell r="RT12">
            <v>220000</v>
          </cell>
          <cell r="RU12">
            <v>297000</v>
          </cell>
          <cell r="RV12">
            <v>297000</v>
          </cell>
          <cell r="RW12">
            <v>286000</v>
          </cell>
          <cell r="RX12">
            <v>1100000</v>
          </cell>
          <cell r="RY12">
            <v>1140000</v>
          </cell>
          <cell r="RZ12">
            <v>1677000</v>
          </cell>
          <cell r="SA12">
            <v>1447000</v>
          </cell>
          <cell r="SB12">
            <v>1896000</v>
          </cell>
          <cell r="SC12">
            <v>6160000</v>
          </cell>
          <cell r="SD12">
            <v>920000</v>
          </cell>
          <cell r="SE12">
            <v>1380000</v>
          </cell>
          <cell r="SF12">
            <v>1150000</v>
          </cell>
          <cell r="SG12">
            <v>1610000</v>
          </cell>
          <cell r="SH12">
            <v>5060000</v>
          </cell>
          <cell r="SI12">
            <v>220000</v>
          </cell>
          <cell r="SJ12">
            <v>297000</v>
          </cell>
          <cell r="SK12">
            <v>297000</v>
          </cell>
          <cell r="SL12">
            <v>286000</v>
          </cell>
          <cell r="SM12">
            <v>1100000</v>
          </cell>
          <cell r="SN12">
            <v>1140000</v>
          </cell>
          <cell r="SO12">
            <v>1677000</v>
          </cell>
          <cell r="SP12">
            <v>1447000</v>
          </cell>
          <cell r="SQ12">
            <v>1896000</v>
          </cell>
          <cell r="SR12">
            <v>6160000</v>
          </cell>
          <cell r="SS12">
            <v>475000</v>
          </cell>
          <cell r="ST12">
            <v>705000</v>
          </cell>
          <cell r="SU12">
            <v>935000</v>
          </cell>
          <cell r="SV12">
            <v>1165000</v>
          </cell>
          <cell r="SW12">
            <v>3280000</v>
          </cell>
          <cell r="SX12">
            <v>140000</v>
          </cell>
          <cell r="SY12">
            <v>189000</v>
          </cell>
          <cell r="SZ12">
            <v>189000</v>
          </cell>
          <cell r="TA12">
            <v>182000</v>
          </cell>
          <cell r="TB12">
            <v>700000</v>
          </cell>
          <cell r="TC12">
            <v>615000</v>
          </cell>
          <cell r="TD12">
            <v>894000</v>
          </cell>
          <cell r="TE12">
            <v>1124000</v>
          </cell>
          <cell r="TF12">
            <v>1347000</v>
          </cell>
          <cell r="TG12">
            <v>3980000</v>
          </cell>
          <cell r="TH12">
            <v>475000</v>
          </cell>
          <cell r="TI12">
            <v>705000</v>
          </cell>
          <cell r="TJ12">
            <v>935000</v>
          </cell>
          <cell r="TK12">
            <v>1165000</v>
          </cell>
          <cell r="TL12">
            <v>3280000</v>
          </cell>
          <cell r="TM12">
            <v>140000</v>
          </cell>
          <cell r="TN12">
            <v>189000</v>
          </cell>
          <cell r="TO12">
            <v>189000</v>
          </cell>
          <cell r="TP12">
            <v>182000</v>
          </cell>
          <cell r="TQ12">
            <v>700000</v>
          </cell>
          <cell r="TR12">
            <v>615000</v>
          </cell>
          <cell r="TS12">
            <v>894000</v>
          </cell>
          <cell r="TT12">
            <v>1124000</v>
          </cell>
          <cell r="TU12">
            <v>1347000</v>
          </cell>
          <cell r="TV12">
            <v>3980000</v>
          </cell>
          <cell r="TW12">
            <v>149500</v>
          </cell>
          <cell r="TX12">
            <v>276000</v>
          </cell>
          <cell r="TY12">
            <v>345000</v>
          </cell>
          <cell r="TZ12">
            <v>379500</v>
          </cell>
          <cell r="UA12">
            <v>1150000</v>
          </cell>
          <cell r="UB12">
            <v>0</v>
          </cell>
          <cell r="UC12">
            <v>0</v>
          </cell>
          <cell r="UD12">
            <v>0</v>
          </cell>
          <cell r="UE12">
            <v>0</v>
          </cell>
          <cell r="UF12">
            <v>0</v>
          </cell>
          <cell r="UG12">
            <v>149500</v>
          </cell>
          <cell r="UH12">
            <v>276000</v>
          </cell>
          <cell r="UI12">
            <v>345000</v>
          </cell>
          <cell r="UJ12">
            <v>379500</v>
          </cell>
          <cell r="UK12">
            <v>1150000</v>
          </cell>
          <cell r="UL12">
            <v>149500</v>
          </cell>
          <cell r="UM12">
            <v>276000</v>
          </cell>
          <cell r="UN12">
            <v>345000</v>
          </cell>
          <cell r="UO12">
            <v>379500</v>
          </cell>
          <cell r="UP12">
            <v>1150000</v>
          </cell>
          <cell r="UQ12">
            <v>0</v>
          </cell>
          <cell r="UR12">
            <v>0</v>
          </cell>
          <cell r="US12">
            <v>0</v>
          </cell>
          <cell r="UT12">
            <v>0</v>
          </cell>
          <cell r="UU12">
            <v>0</v>
          </cell>
          <cell r="UV12">
            <v>149500</v>
          </cell>
          <cell r="UW12">
            <v>276000</v>
          </cell>
          <cell r="UX12">
            <v>345000</v>
          </cell>
          <cell r="UY12">
            <v>379500</v>
          </cell>
          <cell r="UZ12">
            <v>1150000</v>
          </cell>
          <cell r="VA12">
            <v>460000</v>
          </cell>
          <cell r="VB12">
            <v>230000</v>
          </cell>
          <cell r="VC12">
            <v>230000</v>
          </cell>
          <cell r="VD12">
            <v>230000</v>
          </cell>
          <cell r="VE12">
            <v>1150000</v>
          </cell>
          <cell r="VF12">
            <v>0</v>
          </cell>
          <cell r="VG12">
            <v>0</v>
          </cell>
          <cell r="VH12">
            <v>0</v>
          </cell>
          <cell r="VI12">
            <v>0</v>
          </cell>
          <cell r="VJ12">
            <v>0</v>
          </cell>
          <cell r="VK12">
            <v>460000</v>
          </cell>
          <cell r="VL12">
            <v>230000</v>
          </cell>
          <cell r="VM12">
            <v>230000</v>
          </cell>
          <cell r="VN12">
            <v>230000</v>
          </cell>
          <cell r="VO12">
            <v>1150000</v>
          </cell>
          <cell r="VP12">
            <v>460000</v>
          </cell>
          <cell r="VQ12">
            <v>230000</v>
          </cell>
          <cell r="VR12">
            <v>230000</v>
          </cell>
          <cell r="VS12">
            <v>230000</v>
          </cell>
          <cell r="VT12">
            <v>1150000</v>
          </cell>
          <cell r="VU12">
            <v>0</v>
          </cell>
          <cell r="VV12">
            <v>0</v>
          </cell>
          <cell r="VW12">
            <v>0</v>
          </cell>
          <cell r="VX12">
            <v>0</v>
          </cell>
          <cell r="VY12">
            <v>0</v>
          </cell>
          <cell r="VZ12">
            <v>460000</v>
          </cell>
          <cell r="WA12">
            <v>230000</v>
          </cell>
          <cell r="WB12">
            <v>230000</v>
          </cell>
          <cell r="WC12">
            <v>230000</v>
          </cell>
          <cell r="WD12">
            <v>1150000</v>
          </cell>
          <cell r="WE12">
            <v>348000</v>
          </cell>
          <cell r="WF12">
            <v>444800</v>
          </cell>
          <cell r="WG12">
            <v>456800</v>
          </cell>
          <cell r="WH12">
            <v>472900</v>
          </cell>
          <cell r="WI12">
            <v>1722500</v>
          </cell>
          <cell r="WJ12">
            <v>60000</v>
          </cell>
          <cell r="WK12">
            <v>81000</v>
          </cell>
          <cell r="WL12">
            <v>81000</v>
          </cell>
          <cell r="WM12">
            <v>78000</v>
          </cell>
          <cell r="WN12">
            <v>300000</v>
          </cell>
          <cell r="WO12">
            <v>408000</v>
          </cell>
          <cell r="WP12">
            <v>525800</v>
          </cell>
          <cell r="WQ12">
            <v>537800</v>
          </cell>
          <cell r="WR12">
            <v>550900</v>
          </cell>
          <cell r="WS12">
            <v>2022500</v>
          </cell>
          <cell r="WT12">
            <v>348000</v>
          </cell>
          <cell r="WU12">
            <v>444800</v>
          </cell>
          <cell r="WV12">
            <v>456800</v>
          </cell>
          <cell r="WW12">
            <v>472900</v>
          </cell>
          <cell r="WX12">
            <v>1722500</v>
          </cell>
          <cell r="WY12">
            <v>60000</v>
          </cell>
          <cell r="WZ12">
            <v>81000</v>
          </cell>
          <cell r="XA12">
            <v>81000</v>
          </cell>
          <cell r="XB12">
            <v>78000</v>
          </cell>
          <cell r="XC12">
            <v>300000</v>
          </cell>
          <cell r="XD12">
            <v>408000</v>
          </cell>
          <cell r="XE12">
            <v>525800</v>
          </cell>
          <cell r="XF12">
            <v>537800</v>
          </cell>
          <cell r="XG12">
            <v>550900</v>
          </cell>
          <cell r="XH12">
            <v>2022500</v>
          </cell>
          <cell r="XI12">
            <v>120000</v>
          </cell>
          <cell r="XJ12">
            <v>300000</v>
          </cell>
          <cell r="XK12">
            <v>330000</v>
          </cell>
          <cell r="XL12">
            <v>400000</v>
          </cell>
          <cell r="XM12">
            <v>1150000</v>
          </cell>
          <cell r="XN12">
            <v>80000</v>
          </cell>
          <cell r="XO12">
            <v>108000</v>
          </cell>
          <cell r="XP12">
            <v>108000</v>
          </cell>
          <cell r="XQ12">
            <v>104000</v>
          </cell>
          <cell r="XR12">
            <v>400000</v>
          </cell>
          <cell r="XS12">
            <v>200000</v>
          </cell>
          <cell r="XT12">
            <v>408000</v>
          </cell>
          <cell r="XU12">
            <v>438000</v>
          </cell>
          <cell r="XV12">
            <v>504000</v>
          </cell>
          <cell r="XW12">
            <v>1550000</v>
          </cell>
          <cell r="XX12">
            <v>120000</v>
          </cell>
          <cell r="XY12">
            <v>300000</v>
          </cell>
          <cell r="XZ12">
            <v>330000</v>
          </cell>
          <cell r="YA12">
            <v>400000</v>
          </cell>
          <cell r="YB12">
            <v>1150000</v>
          </cell>
          <cell r="YC12">
            <v>80000</v>
          </cell>
          <cell r="YD12">
            <v>108000</v>
          </cell>
          <cell r="YE12">
            <v>108000</v>
          </cell>
          <cell r="YF12">
            <v>104000</v>
          </cell>
          <cell r="YG12">
            <v>400000</v>
          </cell>
          <cell r="YH12">
            <v>200000</v>
          </cell>
          <cell r="YI12">
            <v>408000</v>
          </cell>
          <cell r="YJ12">
            <v>438000</v>
          </cell>
          <cell r="YK12">
            <v>504000</v>
          </cell>
          <cell r="YL12">
            <v>1550000</v>
          </cell>
          <cell r="YM12">
            <v>138000</v>
          </cell>
          <cell r="YN12">
            <v>186300</v>
          </cell>
          <cell r="YO12">
            <v>186300</v>
          </cell>
          <cell r="YP12">
            <v>179400</v>
          </cell>
          <cell r="YQ12">
            <v>690000</v>
          </cell>
          <cell r="YR12">
            <v>0</v>
          </cell>
          <cell r="YS12">
            <v>0</v>
          </cell>
          <cell r="YT12">
            <v>0</v>
          </cell>
          <cell r="YU12">
            <v>0</v>
          </cell>
          <cell r="YV12">
            <v>0</v>
          </cell>
          <cell r="YW12">
            <v>138000</v>
          </cell>
          <cell r="YX12">
            <v>186300</v>
          </cell>
          <cell r="YY12">
            <v>186300</v>
          </cell>
          <cell r="YZ12">
            <v>179400</v>
          </cell>
          <cell r="ZA12">
            <v>690000</v>
          </cell>
          <cell r="ZB12">
            <v>138000</v>
          </cell>
          <cell r="ZC12">
            <v>186300</v>
          </cell>
          <cell r="ZD12">
            <v>186300</v>
          </cell>
          <cell r="ZE12">
            <v>179400</v>
          </cell>
          <cell r="ZF12">
            <v>690000</v>
          </cell>
          <cell r="ZG12">
            <v>0</v>
          </cell>
          <cell r="ZH12">
            <v>0</v>
          </cell>
          <cell r="ZI12">
            <v>0</v>
          </cell>
          <cell r="ZJ12">
            <v>0</v>
          </cell>
          <cell r="ZK12">
            <v>0</v>
          </cell>
          <cell r="ZL12">
            <v>138000</v>
          </cell>
          <cell r="ZM12">
            <v>186300</v>
          </cell>
          <cell r="ZN12">
            <v>186300</v>
          </cell>
          <cell r="ZO12">
            <v>179400</v>
          </cell>
          <cell r="ZP12">
            <v>690000</v>
          </cell>
          <cell r="ZQ12">
            <v>90000</v>
          </cell>
          <cell r="ZR12">
            <v>540000</v>
          </cell>
          <cell r="ZS12">
            <v>700000</v>
          </cell>
          <cell r="ZT12">
            <v>480000</v>
          </cell>
          <cell r="ZU12">
            <v>1810000</v>
          </cell>
          <cell r="ZV12">
            <v>0</v>
          </cell>
          <cell r="ZW12">
            <v>0</v>
          </cell>
          <cell r="ZX12">
            <v>0</v>
          </cell>
          <cell r="ZY12">
            <v>0</v>
          </cell>
          <cell r="ZZ12">
            <v>0</v>
          </cell>
          <cell r="AAA12">
            <v>90000</v>
          </cell>
          <cell r="AAB12">
            <v>540000</v>
          </cell>
          <cell r="AAC12">
            <v>700000</v>
          </cell>
          <cell r="AAD12">
            <v>480000</v>
          </cell>
          <cell r="AAE12">
            <v>1810000</v>
          </cell>
          <cell r="AAF12">
            <v>90000</v>
          </cell>
          <cell r="AAG12">
            <v>540000</v>
          </cell>
          <cell r="AAH12">
            <v>700000</v>
          </cell>
          <cell r="AAI12">
            <v>480000</v>
          </cell>
          <cell r="AAJ12">
            <v>1810000</v>
          </cell>
          <cell r="AAK12">
            <v>0</v>
          </cell>
          <cell r="AAL12">
            <v>0</v>
          </cell>
          <cell r="AAM12">
            <v>0</v>
          </cell>
          <cell r="AAN12">
            <v>0</v>
          </cell>
          <cell r="AAO12">
            <v>0</v>
          </cell>
          <cell r="AAP12">
            <v>90000</v>
          </cell>
          <cell r="AAQ12">
            <v>540000</v>
          </cell>
          <cell r="AAR12">
            <v>700000</v>
          </cell>
          <cell r="AAS12">
            <v>480000</v>
          </cell>
          <cell r="AAT12">
            <v>1810000</v>
          </cell>
          <cell r="AAU12">
            <v>145000</v>
          </cell>
          <cell r="AAV12">
            <v>181000</v>
          </cell>
          <cell r="AAW12">
            <v>130000</v>
          </cell>
          <cell r="AAX12">
            <v>164000</v>
          </cell>
          <cell r="AAY12">
            <v>620000</v>
          </cell>
          <cell r="AAZ12">
            <v>40000</v>
          </cell>
          <cell r="ABA12">
            <v>54000</v>
          </cell>
          <cell r="ABB12">
            <v>54000</v>
          </cell>
          <cell r="ABC12">
            <v>52000</v>
          </cell>
          <cell r="ABD12">
            <v>200000</v>
          </cell>
          <cell r="ABE12">
            <v>185000</v>
          </cell>
          <cell r="ABF12">
            <v>235000</v>
          </cell>
          <cell r="ABG12">
            <v>184000</v>
          </cell>
          <cell r="ABH12">
            <v>216000</v>
          </cell>
          <cell r="ABI12">
            <v>820000</v>
          </cell>
          <cell r="ABJ12">
            <v>145000</v>
          </cell>
          <cell r="ABK12">
            <v>181000</v>
          </cell>
          <cell r="ABL12">
            <v>130000</v>
          </cell>
          <cell r="ABM12">
            <v>164000</v>
          </cell>
          <cell r="ABN12">
            <v>620000</v>
          </cell>
          <cell r="ABO12">
            <v>40000</v>
          </cell>
          <cell r="ABP12">
            <v>54000</v>
          </cell>
          <cell r="ABQ12">
            <v>54000</v>
          </cell>
          <cell r="ABR12">
            <v>52000</v>
          </cell>
          <cell r="ABS12">
            <v>200000</v>
          </cell>
          <cell r="ABT12">
            <v>185000</v>
          </cell>
          <cell r="ABU12">
            <v>235000</v>
          </cell>
          <cell r="ABV12">
            <v>184000</v>
          </cell>
          <cell r="ABW12">
            <v>216000</v>
          </cell>
          <cell r="ABX12">
            <v>820000</v>
          </cell>
          <cell r="ABY12">
            <v>536000</v>
          </cell>
          <cell r="ABZ12">
            <v>993600</v>
          </cell>
          <cell r="ACA12">
            <v>993600</v>
          </cell>
          <cell r="ACB12">
            <v>1156800</v>
          </cell>
          <cell r="ACC12">
            <v>3680000</v>
          </cell>
          <cell r="ACD12">
            <v>140000</v>
          </cell>
          <cell r="ACE12">
            <v>189000</v>
          </cell>
          <cell r="ACF12">
            <v>189000</v>
          </cell>
          <cell r="ACG12">
            <v>182000</v>
          </cell>
          <cell r="ACH12">
            <v>700000</v>
          </cell>
          <cell r="ACI12">
            <v>676000</v>
          </cell>
          <cell r="ACJ12">
            <v>1182600</v>
          </cell>
          <cell r="ACK12">
            <v>1182600</v>
          </cell>
          <cell r="ACL12">
            <v>1338800</v>
          </cell>
          <cell r="ACM12">
            <v>4380000</v>
          </cell>
          <cell r="ACN12">
            <v>536000</v>
          </cell>
          <cell r="ACO12">
            <v>993600.00000000012</v>
          </cell>
          <cell r="ACP12">
            <v>993600.00000000012</v>
          </cell>
          <cell r="ACQ12">
            <v>1156800</v>
          </cell>
          <cell r="ACR12">
            <v>3680000</v>
          </cell>
          <cell r="ACS12">
            <v>140000</v>
          </cell>
          <cell r="ACT12">
            <v>189000</v>
          </cell>
          <cell r="ACU12">
            <v>189000</v>
          </cell>
          <cell r="ACV12">
            <v>182000</v>
          </cell>
          <cell r="ACW12">
            <v>700000</v>
          </cell>
          <cell r="ACX12">
            <v>676000</v>
          </cell>
          <cell r="ACY12">
            <v>1182600</v>
          </cell>
          <cell r="ACZ12">
            <v>1182600</v>
          </cell>
          <cell r="ADA12">
            <v>1338800</v>
          </cell>
          <cell r="ADB12">
            <v>4380000</v>
          </cell>
          <cell r="ADC12">
            <v>230000</v>
          </cell>
          <cell r="ADD12">
            <v>310500</v>
          </cell>
          <cell r="ADE12">
            <v>310500</v>
          </cell>
          <cell r="ADF12">
            <v>299000</v>
          </cell>
          <cell r="ADG12">
            <v>1150000</v>
          </cell>
          <cell r="ADH12">
            <v>0</v>
          </cell>
          <cell r="ADI12">
            <v>0</v>
          </cell>
          <cell r="ADJ12">
            <v>0</v>
          </cell>
          <cell r="ADK12">
            <v>0</v>
          </cell>
          <cell r="ADL12">
            <v>0</v>
          </cell>
          <cell r="ADM12">
            <v>230000</v>
          </cell>
          <cell r="ADN12">
            <v>310500</v>
          </cell>
          <cell r="ADO12">
            <v>310500</v>
          </cell>
          <cell r="ADP12">
            <v>299000</v>
          </cell>
          <cell r="ADQ12">
            <v>1150000</v>
          </cell>
          <cell r="ADR12">
            <v>230000</v>
          </cell>
          <cell r="ADS12">
            <v>310500</v>
          </cell>
          <cell r="ADT12">
            <v>310500</v>
          </cell>
          <cell r="ADU12">
            <v>299000</v>
          </cell>
          <cell r="ADV12">
            <v>1150000</v>
          </cell>
          <cell r="ADW12">
            <v>0</v>
          </cell>
          <cell r="ADX12">
            <v>0</v>
          </cell>
          <cell r="ADY12">
            <v>0</v>
          </cell>
          <cell r="ADZ12">
            <v>0</v>
          </cell>
          <cell r="AEA12">
            <v>0</v>
          </cell>
          <cell r="AEB12">
            <v>230000</v>
          </cell>
          <cell r="AEC12">
            <v>310500</v>
          </cell>
          <cell r="AED12">
            <v>310500</v>
          </cell>
          <cell r="AEE12">
            <v>299000</v>
          </cell>
          <cell r="AEF12">
            <v>1150000</v>
          </cell>
          <cell r="AEG12">
            <v>578000</v>
          </cell>
          <cell r="AEH12">
            <v>787300</v>
          </cell>
          <cell r="AEI12">
            <v>787300</v>
          </cell>
          <cell r="AEJ12">
            <v>757400</v>
          </cell>
          <cell r="AEK12">
            <v>2910000</v>
          </cell>
          <cell r="AEL12">
            <v>0</v>
          </cell>
          <cell r="AEM12">
            <v>0</v>
          </cell>
          <cell r="AEN12">
            <v>0</v>
          </cell>
          <cell r="AEO12">
            <v>0</v>
          </cell>
          <cell r="AEP12">
            <v>0</v>
          </cell>
          <cell r="AEQ12">
            <v>578000</v>
          </cell>
          <cell r="AER12">
            <v>787300</v>
          </cell>
          <cell r="AES12">
            <v>787300</v>
          </cell>
          <cell r="AET12">
            <v>757400</v>
          </cell>
          <cell r="AEU12">
            <v>2910000</v>
          </cell>
          <cell r="AEV12">
            <v>578000</v>
          </cell>
          <cell r="AEW12">
            <v>787300</v>
          </cell>
          <cell r="AEX12">
            <v>787300</v>
          </cell>
          <cell r="AEY12">
            <v>757400</v>
          </cell>
          <cell r="AEZ12">
            <v>2910000</v>
          </cell>
          <cell r="AFA12">
            <v>0</v>
          </cell>
          <cell r="AFB12">
            <v>0</v>
          </cell>
          <cell r="AFC12">
            <v>0</v>
          </cell>
          <cell r="AFD12">
            <v>0</v>
          </cell>
          <cell r="AFE12">
            <v>0</v>
          </cell>
          <cell r="AFF12">
            <v>578000</v>
          </cell>
          <cell r="AFG12">
            <v>787300</v>
          </cell>
          <cell r="AFH12">
            <v>787300</v>
          </cell>
          <cell r="AFI12">
            <v>757400</v>
          </cell>
          <cell r="AFJ12">
            <v>2910000</v>
          </cell>
          <cell r="AFK12">
            <v>460000</v>
          </cell>
          <cell r="AFL12">
            <v>621000</v>
          </cell>
          <cell r="AFM12">
            <v>621000</v>
          </cell>
          <cell r="AFN12">
            <v>598000</v>
          </cell>
          <cell r="AFO12">
            <v>2300000</v>
          </cell>
          <cell r="AFP12">
            <v>0</v>
          </cell>
          <cell r="AFQ12">
            <v>0</v>
          </cell>
          <cell r="AFR12">
            <v>0</v>
          </cell>
          <cell r="AFS12">
            <v>0</v>
          </cell>
          <cell r="AFT12">
            <v>0</v>
          </cell>
          <cell r="AFU12">
            <v>460000</v>
          </cell>
          <cell r="AFV12">
            <v>621000</v>
          </cell>
          <cell r="AFW12">
            <v>621000</v>
          </cell>
          <cell r="AFX12">
            <v>598000</v>
          </cell>
          <cell r="AFY12">
            <v>2300000</v>
          </cell>
          <cell r="AFZ12">
            <v>460000</v>
          </cell>
          <cell r="AGA12">
            <v>621000</v>
          </cell>
          <cell r="AGB12">
            <v>621000</v>
          </cell>
          <cell r="AGC12">
            <v>598000</v>
          </cell>
          <cell r="AGD12">
            <v>2300000</v>
          </cell>
          <cell r="AGE12">
            <v>0</v>
          </cell>
          <cell r="AGF12">
            <v>0</v>
          </cell>
          <cell r="AGG12">
            <v>0</v>
          </cell>
          <cell r="AGH12">
            <v>0</v>
          </cell>
          <cell r="AGI12">
            <v>0</v>
          </cell>
          <cell r="AGJ12">
            <v>460000</v>
          </cell>
          <cell r="AGK12">
            <v>621000</v>
          </cell>
          <cell r="AGL12">
            <v>621000</v>
          </cell>
          <cell r="AGM12">
            <v>598000</v>
          </cell>
          <cell r="AGN12">
            <v>2300000</v>
          </cell>
          <cell r="AGO12">
            <v>690000</v>
          </cell>
          <cell r="AGP12">
            <v>931500.00000000012</v>
          </cell>
          <cell r="AGQ12">
            <v>931500.00000000012</v>
          </cell>
          <cell r="AGR12">
            <v>897000</v>
          </cell>
          <cell r="AGS12">
            <v>3450000</v>
          </cell>
          <cell r="AGT12">
            <v>80000</v>
          </cell>
          <cell r="AGU12">
            <v>108000</v>
          </cell>
          <cell r="AGV12">
            <v>108000</v>
          </cell>
          <cell r="AGW12">
            <v>104000</v>
          </cell>
          <cell r="AGX12">
            <v>400000</v>
          </cell>
          <cell r="AGY12">
            <v>770000</v>
          </cell>
          <cell r="AGZ12">
            <v>1039500.0000000001</v>
          </cell>
          <cell r="AHA12">
            <v>1039500.0000000001</v>
          </cell>
          <cell r="AHB12">
            <v>1001000</v>
          </cell>
          <cell r="AHC12">
            <v>3850000</v>
          </cell>
          <cell r="AHD12">
            <v>690000</v>
          </cell>
          <cell r="AHE12">
            <v>931500.00000000012</v>
          </cell>
          <cell r="AHF12">
            <v>931500.00000000012</v>
          </cell>
          <cell r="AHG12">
            <v>897000</v>
          </cell>
          <cell r="AHH12">
            <v>3450000</v>
          </cell>
          <cell r="AHI12">
            <v>80000</v>
          </cell>
          <cell r="AHJ12">
            <v>108000</v>
          </cell>
          <cell r="AHK12">
            <v>108000</v>
          </cell>
          <cell r="AHL12">
            <v>104000</v>
          </cell>
          <cell r="AHM12">
            <v>400000</v>
          </cell>
          <cell r="AHN12">
            <v>770000</v>
          </cell>
          <cell r="AHO12">
            <v>1039500.0000000001</v>
          </cell>
          <cell r="AHP12">
            <v>1039500.0000000001</v>
          </cell>
          <cell r="AHQ12">
            <v>1001000</v>
          </cell>
          <cell r="AHR12">
            <v>3850000</v>
          </cell>
          <cell r="AHS12">
            <v>276000</v>
          </cell>
          <cell r="AHT12">
            <v>372600</v>
          </cell>
          <cell r="AHU12">
            <v>372600</v>
          </cell>
          <cell r="AHV12">
            <v>358800</v>
          </cell>
          <cell r="AHW12">
            <v>1380000</v>
          </cell>
          <cell r="AHX12">
            <v>60000</v>
          </cell>
          <cell r="AHY12">
            <v>81000</v>
          </cell>
          <cell r="AHZ12">
            <v>81000</v>
          </cell>
          <cell r="AIA12">
            <v>78000</v>
          </cell>
          <cell r="AIB12">
            <v>300000</v>
          </cell>
          <cell r="AIC12">
            <v>336000</v>
          </cell>
          <cell r="AID12">
            <v>453600</v>
          </cell>
          <cell r="AIE12">
            <v>453600</v>
          </cell>
          <cell r="AIF12">
            <v>436800</v>
          </cell>
          <cell r="AIG12">
            <v>1680000</v>
          </cell>
          <cell r="AIH12">
            <v>276000</v>
          </cell>
          <cell r="AII12">
            <v>372600</v>
          </cell>
          <cell r="AIJ12">
            <v>372600</v>
          </cell>
          <cell r="AIK12">
            <v>358800</v>
          </cell>
          <cell r="AIL12">
            <v>1380000</v>
          </cell>
          <cell r="AIM12">
            <v>60000</v>
          </cell>
          <cell r="AIN12">
            <v>81000</v>
          </cell>
          <cell r="AIO12">
            <v>81000</v>
          </cell>
          <cell r="AIP12">
            <v>78000</v>
          </cell>
          <cell r="AIQ12">
            <v>300000</v>
          </cell>
          <cell r="AIR12">
            <v>336000</v>
          </cell>
          <cell r="AIS12">
            <v>453600</v>
          </cell>
          <cell r="AIT12">
            <v>453600</v>
          </cell>
          <cell r="AIU12">
            <v>436800</v>
          </cell>
          <cell r="AIV12">
            <v>1680000</v>
          </cell>
          <cell r="AIW12">
            <v>110000</v>
          </cell>
          <cell r="AIX12">
            <v>190000</v>
          </cell>
          <cell r="AIY12">
            <v>190000</v>
          </cell>
          <cell r="AIZ12">
            <v>160000</v>
          </cell>
          <cell r="AJA12">
            <v>650000</v>
          </cell>
          <cell r="AJB12">
            <v>0</v>
          </cell>
          <cell r="AJC12">
            <v>0</v>
          </cell>
          <cell r="AJD12">
            <v>0</v>
          </cell>
          <cell r="AJE12">
            <v>0</v>
          </cell>
          <cell r="AJF12">
            <v>0</v>
          </cell>
          <cell r="AJG12">
            <v>110000</v>
          </cell>
          <cell r="AJH12">
            <v>190000</v>
          </cell>
          <cell r="AJI12">
            <v>190000</v>
          </cell>
          <cell r="AJJ12">
            <v>160000</v>
          </cell>
          <cell r="AJK12">
            <v>650000</v>
          </cell>
          <cell r="AJL12">
            <v>110000</v>
          </cell>
          <cell r="AJM12">
            <v>190000</v>
          </cell>
          <cell r="AJN12">
            <v>190000</v>
          </cell>
          <cell r="AJO12">
            <v>160000</v>
          </cell>
          <cell r="AJP12">
            <v>650000</v>
          </cell>
          <cell r="AJQ12">
            <v>0</v>
          </cell>
          <cell r="AJR12">
            <v>0</v>
          </cell>
          <cell r="AJS12">
            <v>0</v>
          </cell>
          <cell r="AJT12">
            <v>0</v>
          </cell>
          <cell r="AJU12">
            <v>0</v>
          </cell>
          <cell r="AJV12">
            <v>110000</v>
          </cell>
          <cell r="AJW12">
            <v>190000</v>
          </cell>
          <cell r="AJX12">
            <v>190000</v>
          </cell>
          <cell r="AJY12">
            <v>160000</v>
          </cell>
          <cell r="AJZ12">
            <v>650000</v>
          </cell>
          <cell r="AKA12">
            <v>84000</v>
          </cell>
          <cell r="AKB12">
            <v>198000</v>
          </cell>
          <cell r="AKC12">
            <v>210000</v>
          </cell>
          <cell r="AKD12">
            <v>168000</v>
          </cell>
          <cell r="AKE12">
            <v>660000</v>
          </cell>
          <cell r="AKF12">
            <v>0</v>
          </cell>
          <cell r="AKG12">
            <v>0</v>
          </cell>
          <cell r="AKH12">
            <v>0</v>
          </cell>
          <cell r="AKI12">
            <v>0</v>
          </cell>
          <cell r="AKJ12">
            <v>0</v>
          </cell>
          <cell r="AKK12">
            <v>84000</v>
          </cell>
          <cell r="AKL12">
            <v>198000</v>
          </cell>
          <cell r="AKM12">
            <v>210000</v>
          </cell>
          <cell r="AKN12">
            <v>168000</v>
          </cell>
          <cell r="AKO12">
            <v>660000</v>
          </cell>
          <cell r="AKP12">
            <v>84000</v>
          </cell>
          <cell r="AKQ12">
            <v>198000</v>
          </cell>
          <cell r="AKR12">
            <v>210000</v>
          </cell>
          <cell r="AKS12">
            <v>168000</v>
          </cell>
          <cell r="AKT12">
            <v>660000</v>
          </cell>
          <cell r="AKU12">
            <v>0</v>
          </cell>
          <cell r="AKV12">
            <v>0</v>
          </cell>
          <cell r="AKW12">
            <v>0</v>
          </cell>
          <cell r="AKX12">
            <v>0</v>
          </cell>
          <cell r="AKY12">
            <v>0</v>
          </cell>
          <cell r="AKZ12">
            <v>84000</v>
          </cell>
          <cell r="ALA12">
            <v>198000</v>
          </cell>
          <cell r="ALB12">
            <v>210000</v>
          </cell>
          <cell r="ALC12">
            <v>168000</v>
          </cell>
          <cell r="ALD12">
            <v>660000</v>
          </cell>
          <cell r="ALE12">
            <v>2049426.8</v>
          </cell>
          <cell r="ALF12">
            <v>2352500</v>
          </cell>
          <cell r="ALG12">
            <v>2702500</v>
          </cell>
          <cell r="ALH12">
            <v>2766530</v>
          </cell>
          <cell r="ALI12">
            <v>9870956.8000000007</v>
          </cell>
          <cell r="ALO12">
            <v>2049426.8</v>
          </cell>
          <cell r="ALP12">
            <v>2352500</v>
          </cell>
          <cell r="ALQ12">
            <v>2702500</v>
          </cell>
          <cell r="ALR12">
            <v>2766530</v>
          </cell>
          <cell r="ALS12">
            <v>9870956.8000000007</v>
          </cell>
          <cell r="ALT12">
            <v>2049426.8</v>
          </cell>
          <cell r="ALU12">
            <v>2352500</v>
          </cell>
          <cell r="ALV12">
            <v>2702500</v>
          </cell>
          <cell r="ALW12">
            <v>2766530</v>
          </cell>
          <cell r="ALX12">
            <v>9870956.8000000007</v>
          </cell>
          <cell r="ALY12">
            <v>0</v>
          </cell>
          <cell r="ALZ12">
            <v>0</v>
          </cell>
          <cell r="AMA12">
            <v>0</v>
          </cell>
          <cell r="AMB12">
            <v>0</v>
          </cell>
          <cell r="AMC12">
            <v>0</v>
          </cell>
          <cell r="AMD12">
            <v>2049426.8</v>
          </cell>
          <cell r="AME12">
            <v>2352500</v>
          </cell>
          <cell r="AMF12">
            <v>2702500</v>
          </cell>
          <cell r="AMG12">
            <v>2766530</v>
          </cell>
          <cell r="AMH12">
            <v>9870956.8000000007</v>
          </cell>
          <cell r="AMX12">
            <v>0</v>
          </cell>
          <cell r="AMY12">
            <v>0</v>
          </cell>
          <cell r="AMZ12">
            <v>0</v>
          </cell>
          <cell r="ANA12">
            <v>0</v>
          </cell>
          <cell r="ANB12">
            <v>0</v>
          </cell>
          <cell r="ANC12">
            <v>0</v>
          </cell>
          <cell r="AND12">
            <v>0</v>
          </cell>
          <cell r="ANE12">
            <v>0</v>
          </cell>
          <cell r="ANF12">
            <v>0</v>
          </cell>
          <cell r="ANG12">
            <v>0</v>
          </cell>
          <cell r="ANH12">
            <v>0</v>
          </cell>
          <cell r="ANI12">
            <v>0</v>
          </cell>
          <cell r="ANJ12">
            <v>0</v>
          </cell>
          <cell r="ANK12">
            <v>0</v>
          </cell>
          <cell r="ANL12">
            <v>0</v>
          </cell>
          <cell r="AOB12">
            <v>0</v>
          </cell>
          <cell r="AOC12">
            <v>0</v>
          </cell>
          <cell r="AOD12">
            <v>0</v>
          </cell>
          <cell r="AOE12">
            <v>0</v>
          </cell>
          <cell r="AOF12">
            <v>0</v>
          </cell>
          <cell r="AOG12">
            <v>0</v>
          </cell>
          <cell r="AOH12">
            <v>0</v>
          </cell>
          <cell r="AOI12">
            <v>0</v>
          </cell>
          <cell r="AOJ12">
            <v>0</v>
          </cell>
          <cell r="AOK12">
            <v>0</v>
          </cell>
          <cell r="AOL12">
            <v>0</v>
          </cell>
          <cell r="AOM12">
            <v>0</v>
          </cell>
          <cell r="AON12">
            <v>0</v>
          </cell>
          <cell r="AOO12">
            <v>0</v>
          </cell>
          <cell r="AOP12">
            <v>0</v>
          </cell>
          <cell r="APF12">
            <v>0</v>
          </cell>
          <cell r="APG12">
            <v>0</v>
          </cell>
          <cell r="APH12">
            <v>0</v>
          </cell>
          <cell r="API12">
            <v>0</v>
          </cell>
          <cell r="APJ12">
            <v>0</v>
          </cell>
          <cell r="APK12">
            <v>0</v>
          </cell>
          <cell r="APL12">
            <v>0</v>
          </cell>
          <cell r="APM12">
            <v>0</v>
          </cell>
          <cell r="APN12">
            <v>0</v>
          </cell>
          <cell r="APO12">
            <v>0</v>
          </cell>
          <cell r="APP12">
            <v>0</v>
          </cell>
          <cell r="APQ12">
            <v>0</v>
          </cell>
          <cell r="APR12">
            <v>0</v>
          </cell>
          <cell r="APS12">
            <v>0</v>
          </cell>
          <cell r="APT12">
            <v>0</v>
          </cell>
          <cell r="AQJ12">
            <v>0</v>
          </cell>
          <cell r="AQK12">
            <v>0</v>
          </cell>
          <cell r="AQL12">
            <v>0</v>
          </cell>
          <cell r="AQM12">
            <v>0</v>
          </cell>
          <cell r="AQN12">
            <v>0</v>
          </cell>
          <cell r="AQO12">
            <v>0</v>
          </cell>
          <cell r="AQP12">
            <v>0</v>
          </cell>
          <cell r="AQQ12">
            <v>0</v>
          </cell>
          <cell r="AQR12">
            <v>0</v>
          </cell>
          <cell r="AQS12">
            <v>0</v>
          </cell>
          <cell r="AQT12">
            <v>0</v>
          </cell>
          <cell r="AQU12">
            <v>0</v>
          </cell>
          <cell r="AQV12">
            <v>0</v>
          </cell>
          <cell r="AQW12">
            <v>0</v>
          </cell>
          <cell r="AQX12">
            <v>0</v>
          </cell>
          <cell r="ARN12">
            <v>0</v>
          </cell>
          <cell r="ARO12">
            <v>0</v>
          </cell>
          <cell r="ARP12">
            <v>0</v>
          </cell>
          <cell r="ARQ12">
            <v>0</v>
          </cell>
          <cell r="ARR12">
            <v>0</v>
          </cell>
          <cell r="ARS12">
            <v>0</v>
          </cell>
          <cell r="ART12">
            <v>0</v>
          </cell>
          <cell r="ARU12">
            <v>0</v>
          </cell>
          <cell r="ARV12">
            <v>0</v>
          </cell>
          <cell r="ARW12">
            <v>0</v>
          </cell>
          <cell r="ARX12">
            <v>0</v>
          </cell>
          <cell r="ARY12">
            <v>0</v>
          </cell>
          <cell r="ARZ12">
            <v>0</v>
          </cell>
          <cell r="ASA12">
            <v>0</v>
          </cell>
          <cell r="ASB12">
            <v>0</v>
          </cell>
          <cell r="ASR12">
            <v>0</v>
          </cell>
          <cell r="ASS12">
            <v>0</v>
          </cell>
          <cell r="AST12">
            <v>0</v>
          </cell>
          <cell r="ASU12">
            <v>0</v>
          </cell>
          <cell r="ASV12">
            <v>0</v>
          </cell>
          <cell r="ASW12">
            <v>0</v>
          </cell>
          <cell r="ASX12">
            <v>0</v>
          </cell>
          <cell r="ASY12">
            <v>0</v>
          </cell>
          <cell r="ASZ12">
            <v>0</v>
          </cell>
          <cell r="ATA12">
            <v>0</v>
          </cell>
          <cell r="ATB12">
            <v>0</v>
          </cell>
          <cell r="ATC12">
            <v>0</v>
          </cell>
          <cell r="ATD12">
            <v>0</v>
          </cell>
          <cell r="ATE12">
            <v>0</v>
          </cell>
          <cell r="ATF12">
            <v>0</v>
          </cell>
          <cell r="ATV12">
            <v>0</v>
          </cell>
          <cell r="ATW12">
            <v>0</v>
          </cell>
          <cell r="ATX12">
            <v>0</v>
          </cell>
          <cell r="ATY12">
            <v>0</v>
          </cell>
          <cell r="ATZ12">
            <v>0</v>
          </cell>
          <cell r="AUA12">
            <v>0</v>
          </cell>
          <cell r="AUB12">
            <v>0</v>
          </cell>
          <cell r="AUC12">
            <v>0</v>
          </cell>
          <cell r="AUD12">
            <v>0</v>
          </cell>
          <cell r="AUE12">
            <v>0</v>
          </cell>
          <cell r="AUF12">
            <v>0</v>
          </cell>
          <cell r="AUG12">
            <v>0</v>
          </cell>
          <cell r="AUH12">
            <v>0</v>
          </cell>
          <cell r="AUI12">
            <v>0</v>
          </cell>
          <cell r="AUJ12">
            <v>0</v>
          </cell>
          <cell r="AUZ12">
            <v>0</v>
          </cell>
          <cell r="AVA12">
            <v>0</v>
          </cell>
          <cell r="AVB12">
            <v>0</v>
          </cell>
          <cell r="AVC12">
            <v>0</v>
          </cell>
          <cell r="AVD12">
            <v>0</v>
          </cell>
          <cell r="AVE12">
            <v>0</v>
          </cell>
          <cell r="AVF12">
            <v>0</v>
          </cell>
          <cell r="AVG12">
            <v>0</v>
          </cell>
          <cell r="AVH12">
            <v>0</v>
          </cell>
          <cell r="AVI12">
            <v>0</v>
          </cell>
          <cell r="AVJ12">
            <v>0</v>
          </cell>
          <cell r="AVK12">
            <v>0</v>
          </cell>
          <cell r="AVL12">
            <v>0</v>
          </cell>
          <cell r="AVM12">
            <v>0</v>
          </cell>
          <cell r="AVN12">
            <v>0</v>
          </cell>
          <cell r="AWH12">
            <v>0</v>
          </cell>
          <cell r="AWM12">
            <v>0</v>
          </cell>
          <cell r="AWN12">
            <v>0</v>
          </cell>
          <cell r="AWO12">
            <v>0</v>
          </cell>
          <cell r="AWP12">
            <v>0</v>
          </cell>
          <cell r="AWQ12">
            <v>0</v>
          </cell>
          <cell r="AWR12">
            <v>0</v>
          </cell>
          <cell r="AXL12">
            <v>0</v>
          </cell>
          <cell r="AXQ12">
            <v>0</v>
          </cell>
          <cell r="AXR12">
            <v>0</v>
          </cell>
          <cell r="AXS12">
            <v>0</v>
          </cell>
          <cell r="AXT12">
            <v>0</v>
          </cell>
          <cell r="AXU12">
            <v>0</v>
          </cell>
          <cell r="AXV12">
            <v>0</v>
          </cell>
          <cell r="AXW12">
            <v>23676507.800000001</v>
          </cell>
          <cell r="AXX12">
            <v>33791981</v>
          </cell>
          <cell r="AXY12">
            <v>33531181</v>
          </cell>
          <cell r="AXZ12">
            <v>33603211</v>
          </cell>
          <cell r="AYA12">
            <v>124602880.8</v>
          </cell>
          <cell r="AYB12">
            <v>3420000</v>
          </cell>
          <cell r="AYC12">
            <v>4617000</v>
          </cell>
          <cell r="AYD12">
            <v>4617000</v>
          </cell>
          <cell r="AYE12">
            <v>4446000</v>
          </cell>
          <cell r="AYF12">
            <v>17100000</v>
          </cell>
          <cell r="AYG12">
            <v>27096507.800000001</v>
          </cell>
          <cell r="AYH12">
            <v>38408981</v>
          </cell>
          <cell r="AYI12">
            <v>38148181</v>
          </cell>
          <cell r="AYJ12">
            <v>38049211</v>
          </cell>
          <cell r="AYK12">
            <v>141702880.80000001</v>
          </cell>
          <cell r="AYL12">
            <v>23676507.800000001</v>
          </cell>
          <cell r="AYM12">
            <v>33791981</v>
          </cell>
          <cell r="AYN12">
            <v>33531181</v>
          </cell>
          <cell r="AYO12">
            <v>33603211</v>
          </cell>
          <cell r="AYP12">
            <v>124602880.8</v>
          </cell>
          <cell r="AYQ12">
            <v>3420000</v>
          </cell>
          <cell r="AYR12">
            <v>4617000</v>
          </cell>
          <cell r="AYS12">
            <v>4617000</v>
          </cell>
          <cell r="AYT12">
            <v>4446000</v>
          </cell>
          <cell r="AYU12">
            <v>17100000</v>
          </cell>
          <cell r="AYV12">
            <v>27096507.800000001</v>
          </cell>
          <cell r="AYW12">
            <v>38408981</v>
          </cell>
          <cell r="AYX12">
            <v>38148181</v>
          </cell>
          <cell r="AYY12">
            <v>38049211</v>
          </cell>
          <cell r="AYZ12">
            <v>141702880.80000001</v>
          </cell>
          <cell r="AZA12">
            <v>15000</v>
          </cell>
          <cell r="AZB12">
            <v>15000</v>
          </cell>
          <cell r="AZC12">
            <v>15000</v>
          </cell>
          <cell r="AZD12">
            <v>15000</v>
          </cell>
          <cell r="AZE12">
            <v>60000</v>
          </cell>
          <cell r="AZF12">
            <v>0</v>
          </cell>
          <cell r="AZG12">
            <v>0</v>
          </cell>
          <cell r="AZH12">
            <v>0</v>
          </cell>
          <cell r="AZI12">
            <v>0</v>
          </cell>
          <cell r="AZJ12">
            <v>0</v>
          </cell>
          <cell r="AZK12">
            <v>15000</v>
          </cell>
          <cell r="AZL12">
            <v>15000</v>
          </cell>
          <cell r="AZM12">
            <v>15000</v>
          </cell>
          <cell r="AZN12">
            <v>15000</v>
          </cell>
          <cell r="AZO12">
            <v>60000</v>
          </cell>
          <cell r="AZP12">
            <v>15000</v>
          </cell>
          <cell r="AZQ12">
            <v>15000</v>
          </cell>
          <cell r="AZR12">
            <v>15000</v>
          </cell>
          <cell r="AZS12">
            <v>15000</v>
          </cell>
          <cell r="AZT12">
            <v>60000</v>
          </cell>
          <cell r="AZU12">
            <v>0</v>
          </cell>
          <cell r="AZV12">
            <v>0</v>
          </cell>
          <cell r="AZW12">
            <v>0</v>
          </cell>
          <cell r="AZX12">
            <v>0</v>
          </cell>
          <cell r="AZY12">
            <v>0</v>
          </cell>
          <cell r="AZZ12">
            <v>15000</v>
          </cell>
          <cell r="BAA12">
            <v>15000</v>
          </cell>
          <cell r="BAB12">
            <v>15000</v>
          </cell>
          <cell r="BAC12">
            <v>15000</v>
          </cell>
          <cell r="BAD12">
            <v>60000</v>
          </cell>
          <cell r="BAE12">
            <v>5000000</v>
          </cell>
          <cell r="BAF12">
            <v>2000000</v>
          </cell>
          <cell r="BAG12">
            <v>2000000</v>
          </cell>
          <cell r="BAH12">
            <v>3000000</v>
          </cell>
          <cell r="BAI12">
            <v>12000000</v>
          </cell>
          <cell r="BAJ12">
            <v>0</v>
          </cell>
          <cell r="BAK12">
            <v>0</v>
          </cell>
          <cell r="BAL12">
            <v>0</v>
          </cell>
          <cell r="BAM12">
            <v>0</v>
          </cell>
          <cell r="BAN12">
            <v>0</v>
          </cell>
          <cell r="BAO12">
            <v>5000000</v>
          </cell>
          <cell r="BAP12">
            <v>2000000</v>
          </cell>
          <cell r="BAQ12">
            <v>2000000</v>
          </cell>
          <cell r="BAR12">
            <v>3000000</v>
          </cell>
          <cell r="BAS12">
            <v>12000000</v>
          </cell>
          <cell r="BAT12">
            <v>5000000</v>
          </cell>
          <cell r="BAU12">
            <v>2000000</v>
          </cell>
          <cell r="BAV12">
            <v>2000000</v>
          </cell>
          <cell r="BAW12">
            <v>3000000</v>
          </cell>
          <cell r="BAX12">
            <v>12000000</v>
          </cell>
          <cell r="BAY12">
            <v>0</v>
          </cell>
          <cell r="BAZ12">
            <v>0</v>
          </cell>
          <cell r="BBA12">
            <v>0</v>
          </cell>
          <cell r="BBB12">
            <v>0</v>
          </cell>
          <cell r="BBC12">
            <v>0</v>
          </cell>
          <cell r="BBD12">
            <v>5000000</v>
          </cell>
          <cell r="BBE12">
            <v>2000000</v>
          </cell>
          <cell r="BBF12">
            <v>2000000</v>
          </cell>
          <cell r="BBG12">
            <v>3000000</v>
          </cell>
          <cell r="BBH12">
            <v>12000000</v>
          </cell>
          <cell r="BBI12">
            <v>0</v>
          </cell>
          <cell r="BBJ12">
            <v>0</v>
          </cell>
          <cell r="BBK12">
            <v>0</v>
          </cell>
          <cell r="BBL12">
            <v>0</v>
          </cell>
          <cell r="BBM12">
            <v>0</v>
          </cell>
          <cell r="BBN12">
            <v>0</v>
          </cell>
          <cell r="BBO12">
            <v>0</v>
          </cell>
          <cell r="BBP12">
            <v>0</v>
          </cell>
          <cell r="BBQ12">
            <v>0</v>
          </cell>
          <cell r="BBR12">
            <v>0</v>
          </cell>
          <cell r="BBS12">
            <v>0</v>
          </cell>
          <cell r="BBT12">
            <v>0</v>
          </cell>
          <cell r="BBU12">
            <v>0</v>
          </cell>
          <cell r="BBV12">
            <v>0</v>
          </cell>
          <cell r="BBW12">
            <v>0</v>
          </cell>
          <cell r="BBX12">
            <v>0</v>
          </cell>
          <cell r="BBY12">
            <v>0</v>
          </cell>
          <cell r="BBZ12">
            <v>0</v>
          </cell>
          <cell r="BCA12">
            <v>0</v>
          </cell>
          <cell r="BCB12">
            <v>0</v>
          </cell>
          <cell r="BCC12">
            <v>0</v>
          </cell>
          <cell r="BCD12">
            <v>0</v>
          </cell>
          <cell r="BCE12">
            <v>0</v>
          </cell>
          <cell r="BCF12">
            <v>0</v>
          </cell>
          <cell r="BCG12">
            <v>0</v>
          </cell>
          <cell r="BCH12">
            <v>0</v>
          </cell>
          <cell r="BCI12">
            <v>0</v>
          </cell>
          <cell r="BCJ12">
            <v>0</v>
          </cell>
          <cell r="BCK12">
            <v>0</v>
          </cell>
          <cell r="BCL12">
            <v>0</v>
          </cell>
          <cell r="BCM12">
            <v>574000</v>
          </cell>
          <cell r="BCN12">
            <v>974000</v>
          </cell>
          <cell r="BCO12">
            <v>974000</v>
          </cell>
          <cell r="BCP12">
            <v>574000</v>
          </cell>
          <cell r="BCQ12">
            <v>3096000</v>
          </cell>
          <cell r="BCR12">
            <v>0</v>
          </cell>
          <cell r="BCS12">
            <v>0</v>
          </cell>
          <cell r="BCT12">
            <v>0</v>
          </cell>
          <cell r="BCU12">
            <v>0</v>
          </cell>
          <cell r="BCV12">
            <v>0</v>
          </cell>
          <cell r="BCW12">
            <v>574000</v>
          </cell>
          <cell r="BCX12">
            <v>974000</v>
          </cell>
          <cell r="BCY12">
            <v>974000</v>
          </cell>
          <cell r="BCZ12">
            <v>574000</v>
          </cell>
          <cell r="BDA12">
            <v>3096000</v>
          </cell>
          <cell r="BDB12">
            <v>574000</v>
          </cell>
          <cell r="BDC12">
            <v>974000</v>
          </cell>
          <cell r="BDD12">
            <v>974000</v>
          </cell>
          <cell r="BDE12">
            <v>574000</v>
          </cell>
          <cell r="BDF12">
            <v>3096000</v>
          </cell>
          <cell r="BDG12">
            <v>0</v>
          </cell>
          <cell r="BDH12">
            <v>0</v>
          </cell>
          <cell r="BDI12">
            <v>0</v>
          </cell>
          <cell r="BDJ12">
            <v>0</v>
          </cell>
          <cell r="BDK12">
            <v>0</v>
          </cell>
          <cell r="BDL12">
            <v>574000</v>
          </cell>
          <cell r="BDM12">
            <v>974000</v>
          </cell>
          <cell r="BDN12">
            <v>974000</v>
          </cell>
          <cell r="BDO12">
            <v>574000</v>
          </cell>
          <cell r="BDP12">
            <v>3096000</v>
          </cell>
          <cell r="BDQ12">
            <v>0</v>
          </cell>
          <cell r="BDR12">
            <v>0</v>
          </cell>
          <cell r="BDS12">
            <v>0</v>
          </cell>
          <cell r="BDT12">
            <v>0</v>
          </cell>
          <cell r="BDU12">
            <v>0</v>
          </cell>
          <cell r="BDV12">
            <v>0</v>
          </cell>
          <cell r="BDW12">
            <v>0</v>
          </cell>
          <cell r="BDX12">
            <v>0</v>
          </cell>
          <cell r="BDY12">
            <v>0</v>
          </cell>
          <cell r="BDZ12">
            <v>0</v>
          </cell>
          <cell r="BEA12">
            <v>0</v>
          </cell>
          <cell r="BEB12">
            <v>0</v>
          </cell>
          <cell r="BEC12">
            <v>0</v>
          </cell>
          <cell r="BED12">
            <v>0</v>
          </cell>
          <cell r="BEE12">
            <v>0</v>
          </cell>
          <cell r="BEF12">
            <v>0</v>
          </cell>
          <cell r="BEG12">
            <v>0</v>
          </cell>
          <cell r="BEH12">
            <v>0</v>
          </cell>
          <cell r="BEI12">
            <v>0</v>
          </cell>
          <cell r="BEJ12">
            <v>0</v>
          </cell>
          <cell r="BEK12">
            <v>0</v>
          </cell>
          <cell r="BEL12">
            <v>0</v>
          </cell>
          <cell r="BEM12">
            <v>0</v>
          </cell>
          <cell r="BEN12">
            <v>0</v>
          </cell>
          <cell r="BEO12">
            <v>0</v>
          </cell>
          <cell r="BEP12">
            <v>0</v>
          </cell>
          <cell r="BEQ12">
            <v>0</v>
          </cell>
          <cell r="BER12">
            <v>0</v>
          </cell>
          <cell r="BES12">
            <v>0</v>
          </cell>
          <cell r="BET12">
            <v>0</v>
          </cell>
          <cell r="BEU12">
            <v>29265507.800000001</v>
          </cell>
          <cell r="BEV12">
            <v>36780981</v>
          </cell>
          <cell r="BEW12">
            <v>36520181</v>
          </cell>
          <cell r="BEX12">
            <v>37192211</v>
          </cell>
          <cell r="BEY12">
            <v>139758880.80000001</v>
          </cell>
          <cell r="BEZ12">
            <v>3420000</v>
          </cell>
          <cell r="BFA12">
            <v>4617000</v>
          </cell>
          <cell r="BFB12">
            <v>4617000</v>
          </cell>
          <cell r="BFC12">
            <v>4446000</v>
          </cell>
          <cell r="BFD12">
            <v>17100000</v>
          </cell>
          <cell r="BFE12">
            <v>32685507.800000001</v>
          </cell>
          <cell r="BFF12">
            <v>41397981</v>
          </cell>
          <cell r="BFG12">
            <v>41137181</v>
          </cell>
          <cell r="BFH12">
            <v>41638211</v>
          </cell>
          <cell r="BFI12">
            <v>156858880.80000001</v>
          </cell>
          <cell r="BFJ12">
            <v>29265507.800000001</v>
          </cell>
          <cell r="BFK12">
            <v>36780981</v>
          </cell>
          <cell r="BFL12">
            <v>36520181</v>
          </cell>
          <cell r="BFM12">
            <v>37192211</v>
          </cell>
          <cell r="BFN12">
            <v>139758880.80000001</v>
          </cell>
          <cell r="BFO12">
            <v>3420000</v>
          </cell>
          <cell r="BFP12">
            <v>4617000</v>
          </cell>
          <cell r="BFQ12">
            <v>4617000</v>
          </cell>
          <cell r="BFR12">
            <v>4446000</v>
          </cell>
          <cell r="BFS12">
            <v>17100000</v>
          </cell>
          <cell r="BFT12">
            <v>32685507.800000001</v>
          </cell>
          <cell r="BFU12">
            <v>41397981</v>
          </cell>
          <cell r="BFV12">
            <v>41137181</v>
          </cell>
          <cell r="BFW12">
            <v>41638211</v>
          </cell>
          <cell r="BFX12">
            <v>156858880.80000001</v>
          </cell>
          <cell r="BFY12">
            <v>0</v>
          </cell>
          <cell r="BFZ12">
            <v>0</v>
          </cell>
        </row>
        <row r="13">
          <cell r="B13" t="str">
            <v xml:space="preserve"> - 市场推广费</v>
          </cell>
          <cell r="C13">
            <v>1852206</v>
          </cell>
          <cell r="D13">
            <v>3013106</v>
          </cell>
          <cell r="E13">
            <v>2530306</v>
          </cell>
          <cell r="F13">
            <v>2603406</v>
          </cell>
          <cell r="G13">
            <v>9999024</v>
          </cell>
          <cell r="H13">
            <v>680000</v>
          </cell>
          <cell r="I13">
            <v>918000.00000000012</v>
          </cell>
          <cell r="J13">
            <v>918000.00000000012</v>
          </cell>
          <cell r="K13">
            <v>884000</v>
          </cell>
          <cell r="L13">
            <v>3400000</v>
          </cell>
          <cell r="M13">
            <v>2532206</v>
          </cell>
          <cell r="N13">
            <v>3931106</v>
          </cell>
          <cell r="O13">
            <v>3448306</v>
          </cell>
          <cell r="P13">
            <v>3487406</v>
          </cell>
          <cell r="Q13">
            <v>13399024</v>
          </cell>
          <cell r="R13">
            <v>1852206</v>
          </cell>
          <cell r="S13">
            <v>3013106</v>
          </cell>
          <cell r="T13">
            <v>2530306</v>
          </cell>
          <cell r="U13">
            <v>2603406</v>
          </cell>
          <cell r="V13">
            <v>9999024</v>
          </cell>
          <cell r="W13">
            <v>680000</v>
          </cell>
          <cell r="X13">
            <v>918000.00000000012</v>
          </cell>
          <cell r="Y13">
            <v>918000.00000000012</v>
          </cell>
          <cell r="Z13">
            <v>884000</v>
          </cell>
          <cell r="AA13">
            <v>3400000</v>
          </cell>
          <cell r="AB13">
            <v>2532206</v>
          </cell>
          <cell r="AC13">
            <v>3931106</v>
          </cell>
          <cell r="AD13">
            <v>3448306</v>
          </cell>
          <cell r="AE13">
            <v>3487406</v>
          </cell>
          <cell r="AF13">
            <v>13399024</v>
          </cell>
          <cell r="AG13">
            <v>1840000</v>
          </cell>
          <cell r="AH13">
            <v>2484000</v>
          </cell>
          <cell r="AI13">
            <v>2484000</v>
          </cell>
          <cell r="AJ13">
            <v>2392000</v>
          </cell>
          <cell r="AK13">
            <v>9200000</v>
          </cell>
          <cell r="AL13">
            <v>260000</v>
          </cell>
          <cell r="AM13">
            <v>351000</v>
          </cell>
          <cell r="AN13">
            <v>351000</v>
          </cell>
          <cell r="AO13">
            <v>338000</v>
          </cell>
          <cell r="AP13">
            <v>1300000</v>
          </cell>
          <cell r="AQ13">
            <v>2100000</v>
          </cell>
          <cell r="AR13">
            <v>2835000</v>
          </cell>
          <cell r="AS13">
            <v>2835000</v>
          </cell>
          <cell r="AT13">
            <v>2730000</v>
          </cell>
          <cell r="AU13">
            <v>10500000</v>
          </cell>
          <cell r="AV13">
            <v>1840000</v>
          </cell>
          <cell r="AW13">
            <v>2484000</v>
          </cell>
          <cell r="AX13">
            <v>2484000</v>
          </cell>
          <cell r="AY13">
            <v>2392000</v>
          </cell>
          <cell r="AZ13">
            <v>9200000</v>
          </cell>
          <cell r="BA13">
            <v>260000</v>
          </cell>
          <cell r="BB13">
            <v>351000</v>
          </cell>
          <cell r="BC13">
            <v>351000</v>
          </cell>
          <cell r="BD13">
            <v>338000</v>
          </cell>
          <cell r="BE13">
            <v>1300000</v>
          </cell>
          <cell r="BF13">
            <v>2100000</v>
          </cell>
          <cell r="BG13">
            <v>2835000</v>
          </cell>
          <cell r="BH13">
            <v>2835000</v>
          </cell>
          <cell r="BI13">
            <v>2730000</v>
          </cell>
          <cell r="BJ13">
            <v>10500000</v>
          </cell>
          <cell r="BK13">
            <v>1840000</v>
          </cell>
          <cell r="BL13">
            <v>2484000</v>
          </cell>
          <cell r="BM13">
            <v>2484000</v>
          </cell>
          <cell r="BN13">
            <v>2392000</v>
          </cell>
          <cell r="BO13">
            <v>9200000</v>
          </cell>
          <cell r="BP13">
            <v>300000</v>
          </cell>
          <cell r="BQ13">
            <v>405000</v>
          </cell>
          <cell r="BR13">
            <v>405000</v>
          </cell>
          <cell r="BS13">
            <v>390000</v>
          </cell>
          <cell r="BT13">
            <v>1500000</v>
          </cell>
          <cell r="BU13">
            <v>2140000</v>
          </cell>
          <cell r="BV13">
            <v>2889000</v>
          </cell>
          <cell r="BW13">
            <v>2889000</v>
          </cell>
          <cell r="BX13">
            <v>2782000</v>
          </cell>
          <cell r="BY13">
            <v>10700000</v>
          </cell>
          <cell r="BZ13">
            <v>1840000</v>
          </cell>
          <cell r="CA13">
            <v>2484000</v>
          </cell>
          <cell r="CB13">
            <v>2484000</v>
          </cell>
          <cell r="CC13">
            <v>2392000</v>
          </cell>
          <cell r="CD13">
            <v>9200000</v>
          </cell>
          <cell r="CE13">
            <v>300000</v>
          </cell>
          <cell r="CF13">
            <v>405000</v>
          </cell>
          <cell r="CG13">
            <v>405000</v>
          </cell>
          <cell r="CH13">
            <v>390000</v>
          </cell>
          <cell r="CI13">
            <v>1500000</v>
          </cell>
          <cell r="CJ13">
            <v>2140000</v>
          </cell>
          <cell r="CK13">
            <v>2889000</v>
          </cell>
          <cell r="CL13">
            <v>2889000</v>
          </cell>
          <cell r="CM13">
            <v>2782000</v>
          </cell>
          <cell r="CN13">
            <v>10700000</v>
          </cell>
          <cell r="CO13">
            <v>930600</v>
          </cell>
          <cell r="CP13">
            <v>1000000</v>
          </cell>
          <cell r="CQ13">
            <v>1000000</v>
          </cell>
          <cell r="CR13">
            <v>400000</v>
          </cell>
          <cell r="CS13">
            <v>3330600</v>
          </cell>
          <cell r="CT13">
            <v>60000</v>
          </cell>
          <cell r="CU13">
            <v>81000</v>
          </cell>
          <cell r="CV13">
            <v>81000</v>
          </cell>
          <cell r="CW13">
            <v>78000</v>
          </cell>
          <cell r="CX13">
            <v>300000</v>
          </cell>
          <cell r="CY13">
            <v>990600</v>
          </cell>
          <cell r="CZ13">
            <v>1081000</v>
          </cell>
          <cell r="DA13">
            <v>1081000</v>
          </cell>
          <cell r="DB13">
            <v>478000</v>
          </cell>
          <cell r="DC13">
            <v>3630600</v>
          </cell>
          <cell r="DD13">
            <v>930600</v>
          </cell>
          <cell r="DE13">
            <v>1000000</v>
          </cell>
          <cell r="DF13">
            <v>1000000</v>
          </cell>
          <cell r="DG13">
            <v>400000</v>
          </cell>
          <cell r="DH13">
            <v>3330600</v>
          </cell>
          <cell r="DI13">
            <v>60000</v>
          </cell>
          <cell r="DJ13">
            <v>81000</v>
          </cell>
          <cell r="DK13">
            <v>81000</v>
          </cell>
          <cell r="DL13">
            <v>78000</v>
          </cell>
          <cell r="DM13">
            <v>300000</v>
          </cell>
          <cell r="DN13">
            <v>990600</v>
          </cell>
          <cell r="DO13">
            <v>1081000</v>
          </cell>
          <cell r="DP13">
            <v>1081000</v>
          </cell>
          <cell r="DQ13">
            <v>478000</v>
          </cell>
          <cell r="DR13">
            <v>3630600</v>
          </cell>
          <cell r="DS13">
            <v>100000</v>
          </cell>
          <cell r="DT13">
            <v>100000</v>
          </cell>
          <cell r="DU13">
            <v>100000</v>
          </cell>
          <cell r="DV13">
            <v>100000</v>
          </cell>
          <cell r="DW13">
            <v>400000</v>
          </cell>
          <cell r="DX13">
            <v>100000</v>
          </cell>
          <cell r="DY13">
            <v>135000</v>
          </cell>
          <cell r="DZ13">
            <v>135000</v>
          </cell>
          <cell r="EA13">
            <v>130000</v>
          </cell>
          <cell r="EB13">
            <v>500000</v>
          </cell>
          <cell r="EC13">
            <v>200000</v>
          </cell>
          <cell r="ED13">
            <v>235000</v>
          </cell>
          <cell r="EE13">
            <v>235000</v>
          </cell>
          <cell r="EF13">
            <v>230000</v>
          </cell>
          <cell r="EG13">
            <v>900000</v>
          </cell>
          <cell r="EH13">
            <v>100000</v>
          </cell>
          <cell r="EI13">
            <v>100000</v>
          </cell>
          <cell r="EJ13">
            <v>100000</v>
          </cell>
          <cell r="EK13">
            <v>100000</v>
          </cell>
          <cell r="EL13">
            <v>400000</v>
          </cell>
          <cell r="EM13">
            <v>100000</v>
          </cell>
          <cell r="EN13">
            <v>135000</v>
          </cell>
          <cell r="EO13">
            <v>135000</v>
          </cell>
          <cell r="EP13">
            <v>130000</v>
          </cell>
          <cell r="EQ13">
            <v>500000</v>
          </cell>
          <cell r="ER13">
            <v>200000</v>
          </cell>
          <cell r="ES13">
            <v>235000</v>
          </cell>
          <cell r="ET13">
            <v>235000</v>
          </cell>
          <cell r="EU13">
            <v>230000</v>
          </cell>
          <cell r="EV13">
            <v>900000</v>
          </cell>
          <cell r="EW13">
            <v>100000</v>
          </cell>
          <cell r="EX13">
            <v>379000</v>
          </cell>
          <cell r="EY13">
            <v>470000</v>
          </cell>
          <cell r="EZ13">
            <v>800000</v>
          </cell>
          <cell r="FA13">
            <v>1749000</v>
          </cell>
          <cell r="FB13">
            <v>60000</v>
          </cell>
          <cell r="FC13">
            <v>81000</v>
          </cell>
          <cell r="FD13">
            <v>81000</v>
          </cell>
          <cell r="FE13">
            <v>78000</v>
          </cell>
          <cell r="FF13">
            <v>300000</v>
          </cell>
          <cell r="FG13">
            <v>160000</v>
          </cell>
          <cell r="FH13">
            <v>460000</v>
          </cell>
          <cell r="FI13">
            <v>551000</v>
          </cell>
          <cell r="FJ13">
            <v>878000</v>
          </cell>
          <cell r="FK13">
            <v>2049000</v>
          </cell>
          <cell r="FL13">
            <v>100000</v>
          </cell>
          <cell r="FM13">
            <v>379000</v>
          </cell>
          <cell r="FN13">
            <v>470000</v>
          </cell>
          <cell r="FO13">
            <v>800000</v>
          </cell>
          <cell r="FP13">
            <v>1749000</v>
          </cell>
          <cell r="FQ13">
            <v>60000</v>
          </cell>
          <cell r="FR13">
            <v>81000</v>
          </cell>
          <cell r="FS13">
            <v>81000</v>
          </cell>
          <cell r="FT13">
            <v>78000</v>
          </cell>
          <cell r="FU13">
            <v>300000</v>
          </cell>
          <cell r="FV13">
            <v>160000</v>
          </cell>
          <cell r="FW13">
            <v>460000</v>
          </cell>
          <cell r="FX13">
            <v>551000</v>
          </cell>
          <cell r="FY13">
            <v>878000</v>
          </cell>
          <cell r="FZ13">
            <v>2049000</v>
          </cell>
          <cell r="GA13">
            <v>5000</v>
          </cell>
          <cell r="GB13">
            <v>35000</v>
          </cell>
          <cell r="GC13">
            <v>40000</v>
          </cell>
          <cell r="GD13">
            <v>40000</v>
          </cell>
          <cell r="GE13">
            <v>120000</v>
          </cell>
          <cell r="GF13">
            <v>60000</v>
          </cell>
          <cell r="GG13">
            <v>81000</v>
          </cell>
          <cell r="GH13">
            <v>81000</v>
          </cell>
          <cell r="GI13">
            <v>78000</v>
          </cell>
          <cell r="GJ13">
            <v>300000</v>
          </cell>
          <cell r="GK13">
            <v>65000</v>
          </cell>
          <cell r="GL13">
            <v>116000</v>
          </cell>
          <cell r="GM13">
            <v>121000</v>
          </cell>
          <cell r="GN13">
            <v>118000</v>
          </cell>
          <cell r="GO13">
            <v>420000</v>
          </cell>
          <cell r="GP13">
            <v>5000</v>
          </cell>
          <cell r="GQ13">
            <v>35000</v>
          </cell>
          <cell r="GR13">
            <v>40000</v>
          </cell>
          <cell r="GS13">
            <v>40000</v>
          </cell>
          <cell r="GT13">
            <v>120000</v>
          </cell>
          <cell r="GU13">
            <v>60000</v>
          </cell>
          <cell r="GV13">
            <v>81000</v>
          </cell>
          <cell r="GW13">
            <v>81000</v>
          </cell>
          <cell r="GX13">
            <v>78000</v>
          </cell>
          <cell r="GY13">
            <v>300000</v>
          </cell>
          <cell r="GZ13">
            <v>65000</v>
          </cell>
          <cell r="HA13">
            <v>116000</v>
          </cell>
          <cell r="HB13">
            <v>121000</v>
          </cell>
          <cell r="HC13">
            <v>118000</v>
          </cell>
          <cell r="HD13">
            <v>420000</v>
          </cell>
          <cell r="HE13">
            <v>1012000</v>
          </cell>
          <cell r="HF13">
            <v>1366200</v>
          </cell>
          <cell r="HG13">
            <v>1366200</v>
          </cell>
          <cell r="HH13">
            <v>1315600</v>
          </cell>
          <cell r="HI13">
            <v>5060000</v>
          </cell>
          <cell r="HJ13">
            <v>180000</v>
          </cell>
          <cell r="HK13">
            <v>243000.00000000003</v>
          </cell>
          <cell r="HL13">
            <v>243000.00000000003</v>
          </cell>
          <cell r="HM13">
            <v>234000</v>
          </cell>
          <cell r="HN13">
            <v>900000</v>
          </cell>
          <cell r="HO13">
            <v>1192000</v>
          </cell>
          <cell r="HP13">
            <v>1609200</v>
          </cell>
          <cell r="HQ13">
            <v>1609200</v>
          </cell>
          <cell r="HR13">
            <v>1549600</v>
          </cell>
          <cell r="HS13">
            <v>5960000</v>
          </cell>
          <cell r="HT13">
            <v>1012000</v>
          </cell>
          <cell r="HU13">
            <v>1366200</v>
          </cell>
          <cell r="HV13">
            <v>1366200</v>
          </cell>
          <cell r="HW13">
            <v>1315600</v>
          </cell>
          <cell r="HX13">
            <v>5060000</v>
          </cell>
          <cell r="HY13">
            <v>180000</v>
          </cell>
          <cell r="HZ13">
            <v>243000.00000000003</v>
          </cell>
          <cell r="IA13">
            <v>243000.00000000003</v>
          </cell>
          <cell r="IB13">
            <v>234000</v>
          </cell>
          <cell r="IC13">
            <v>900000</v>
          </cell>
          <cell r="ID13">
            <v>1192000</v>
          </cell>
          <cell r="IE13">
            <v>1609200</v>
          </cell>
          <cell r="IF13">
            <v>1609200</v>
          </cell>
          <cell r="IG13">
            <v>1549600</v>
          </cell>
          <cell r="IH13">
            <v>5960000</v>
          </cell>
          <cell r="II13">
            <v>690000</v>
          </cell>
          <cell r="IJ13">
            <v>931500.00000000012</v>
          </cell>
          <cell r="IK13">
            <v>931500.00000000012</v>
          </cell>
          <cell r="IL13">
            <v>897000</v>
          </cell>
          <cell r="IM13">
            <v>3450000</v>
          </cell>
          <cell r="IN13">
            <v>100000</v>
          </cell>
          <cell r="IO13">
            <v>135000</v>
          </cell>
          <cell r="IP13">
            <v>135000</v>
          </cell>
          <cell r="IQ13">
            <v>130000</v>
          </cell>
          <cell r="IR13">
            <v>500000</v>
          </cell>
          <cell r="IS13">
            <v>790000</v>
          </cell>
          <cell r="IT13">
            <v>1066500</v>
          </cell>
          <cell r="IU13">
            <v>1066500</v>
          </cell>
          <cell r="IV13">
            <v>1027000</v>
          </cell>
          <cell r="IW13">
            <v>3950000</v>
          </cell>
          <cell r="IX13">
            <v>690000</v>
          </cell>
          <cell r="IY13">
            <v>931500.00000000012</v>
          </cell>
          <cell r="IZ13">
            <v>931500.00000000012</v>
          </cell>
          <cell r="JA13">
            <v>897000</v>
          </cell>
          <cell r="JB13">
            <v>3450000</v>
          </cell>
          <cell r="JC13">
            <v>100000</v>
          </cell>
          <cell r="JD13">
            <v>135000</v>
          </cell>
          <cell r="JE13">
            <v>135000</v>
          </cell>
          <cell r="JF13">
            <v>130000</v>
          </cell>
          <cell r="JG13">
            <v>500000</v>
          </cell>
          <cell r="JH13">
            <v>790000</v>
          </cell>
          <cell r="JI13">
            <v>1066500</v>
          </cell>
          <cell r="JJ13">
            <v>1066500</v>
          </cell>
          <cell r="JK13">
            <v>1027000</v>
          </cell>
          <cell r="JL13">
            <v>3950000</v>
          </cell>
          <cell r="JM13">
            <v>1058000</v>
          </cell>
          <cell r="JN13">
            <v>1428300</v>
          </cell>
          <cell r="JO13">
            <v>1428300</v>
          </cell>
          <cell r="JP13">
            <v>1375400</v>
          </cell>
          <cell r="JQ13">
            <v>5290000</v>
          </cell>
          <cell r="JR13">
            <v>100000</v>
          </cell>
          <cell r="JS13">
            <v>135000</v>
          </cell>
          <cell r="JT13">
            <v>135000</v>
          </cell>
          <cell r="JU13">
            <v>130000</v>
          </cell>
          <cell r="JV13">
            <v>500000</v>
          </cell>
          <cell r="JW13">
            <v>1158000</v>
          </cell>
          <cell r="JX13">
            <v>1563300</v>
          </cell>
          <cell r="JY13">
            <v>1563300</v>
          </cell>
          <cell r="JZ13">
            <v>1505400</v>
          </cell>
          <cell r="KA13">
            <v>5790000</v>
          </cell>
          <cell r="KB13">
            <v>1058000</v>
          </cell>
          <cell r="KC13">
            <v>1428300</v>
          </cell>
          <cell r="KD13">
            <v>1428300</v>
          </cell>
          <cell r="KE13">
            <v>1375400</v>
          </cell>
          <cell r="KF13">
            <v>5290000</v>
          </cell>
          <cell r="KG13">
            <v>100000</v>
          </cell>
          <cell r="KH13">
            <v>135000</v>
          </cell>
          <cell r="KI13">
            <v>135000</v>
          </cell>
          <cell r="KJ13">
            <v>130000</v>
          </cell>
          <cell r="KK13">
            <v>500000</v>
          </cell>
          <cell r="KL13">
            <v>1158000</v>
          </cell>
          <cell r="KM13">
            <v>1563300</v>
          </cell>
          <cell r="KN13">
            <v>1563300</v>
          </cell>
          <cell r="KO13">
            <v>1505400</v>
          </cell>
          <cell r="KP13">
            <v>5790000</v>
          </cell>
          <cell r="KQ13">
            <v>200000</v>
          </cell>
          <cell r="KR13">
            <v>279500</v>
          </cell>
          <cell r="KS13">
            <v>279500</v>
          </cell>
          <cell r="KT13">
            <v>264700</v>
          </cell>
          <cell r="KU13">
            <v>1023700</v>
          </cell>
          <cell r="KV13">
            <v>0</v>
          </cell>
          <cell r="KW13">
            <v>0</v>
          </cell>
          <cell r="KX13">
            <v>0</v>
          </cell>
          <cell r="KY13">
            <v>0</v>
          </cell>
          <cell r="KZ13">
            <v>0</v>
          </cell>
          <cell r="LA13">
            <v>200000</v>
          </cell>
          <cell r="LB13">
            <v>279500</v>
          </cell>
          <cell r="LC13">
            <v>279500</v>
          </cell>
          <cell r="LD13">
            <v>264700</v>
          </cell>
          <cell r="LE13">
            <v>1023700</v>
          </cell>
          <cell r="LF13">
            <v>200000</v>
          </cell>
          <cell r="LG13">
            <v>279500</v>
          </cell>
          <cell r="LH13">
            <v>279500</v>
          </cell>
          <cell r="LI13">
            <v>264700</v>
          </cell>
          <cell r="LJ13">
            <v>1023700</v>
          </cell>
          <cell r="LK13">
            <v>0</v>
          </cell>
          <cell r="LL13">
            <v>0</v>
          </cell>
          <cell r="LM13">
            <v>0</v>
          </cell>
          <cell r="LN13">
            <v>0</v>
          </cell>
          <cell r="LO13">
            <v>0</v>
          </cell>
          <cell r="LP13">
            <v>200000</v>
          </cell>
          <cell r="LQ13">
            <v>279500</v>
          </cell>
          <cell r="LR13">
            <v>279500</v>
          </cell>
          <cell r="LS13">
            <v>264700</v>
          </cell>
          <cell r="LT13">
            <v>1023700</v>
          </cell>
          <cell r="LU13">
            <v>90000</v>
          </cell>
          <cell r="LV13">
            <v>140000</v>
          </cell>
          <cell r="LW13">
            <v>190000</v>
          </cell>
          <cell r="LX13">
            <v>140000</v>
          </cell>
          <cell r="LY13">
            <v>560000</v>
          </cell>
          <cell r="LZ13">
            <v>0</v>
          </cell>
          <cell r="MA13">
            <v>0</v>
          </cell>
          <cell r="MB13">
            <v>0</v>
          </cell>
          <cell r="MC13">
            <v>0</v>
          </cell>
          <cell r="MD13">
            <v>0</v>
          </cell>
          <cell r="ME13">
            <v>90000</v>
          </cell>
          <cell r="MF13">
            <v>140000</v>
          </cell>
          <cell r="MG13">
            <v>190000</v>
          </cell>
          <cell r="MH13">
            <v>140000</v>
          </cell>
          <cell r="MI13">
            <v>560000</v>
          </cell>
          <cell r="MJ13">
            <v>90000</v>
          </cell>
          <cell r="MK13">
            <v>140000</v>
          </cell>
          <cell r="ML13">
            <v>190000</v>
          </cell>
          <cell r="MM13">
            <v>140000</v>
          </cell>
          <cell r="MN13">
            <v>560000</v>
          </cell>
          <cell r="MO13">
            <v>0</v>
          </cell>
          <cell r="MP13">
            <v>0</v>
          </cell>
          <cell r="MQ13">
            <v>0</v>
          </cell>
          <cell r="MR13">
            <v>0</v>
          </cell>
          <cell r="MS13">
            <v>0</v>
          </cell>
          <cell r="MT13">
            <v>90000</v>
          </cell>
          <cell r="MU13">
            <v>140000</v>
          </cell>
          <cell r="MV13">
            <v>190000</v>
          </cell>
          <cell r="MW13">
            <v>140000</v>
          </cell>
          <cell r="MX13">
            <v>560000</v>
          </cell>
          <cell r="MY13">
            <v>200000</v>
          </cell>
          <cell r="MZ13">
            <v>200000</v>
          </cell>
          <cell r="NA13">
            <v>200000</v>
          </cell>
          <cell r="NB13">
            <v>300000</v>
          </cell>
          <cell r="NC13">
            <v>900000</v>
          </cell>
          <cell r="ND13">
            <v>260000</v>
          </cell>
          <cell r="NE13">
            <v>351000</v>
          </cell>
          <cell r="NF13">
            <v>351000</v>
          </cell>
          <cell r="NG13">
            <v>338000</v>
          </cell>
          <cell r="NH13">
            <v>1300000</v>
          </cell>
          <cell r="NI13">
            <v>460000</v>
          </cell>
          <cell r="NJ13">
            <v>551000</v>
          </cell>
          <cell r="NK13">
            <v>551000</v>
          </cell>
          <cell r="NL13">
            <v>638000</v>
          </cell>
          <cell r="NM13">
            <v>2200000</v>
          </cell>
          <cell r="NN13">
            <v>200000</v>
          </cell>
          <cell r="NO13">
            <v>200000</v>
          </cell>
          <cell r="NP13">
            <v>200000</v>
          </cell>
          <cell r="NQ13">
            <v>300000</v>
          </cell>
          <cell r="NR13">
            <v>900000</v>
          </cell>
          <cell r="NS13">
            <v>260000</v>
          </cell>
          <cell r="NT13">
            <v>351000</v>
          </cell>
          <cell r="NU13">
            <v>351000</v>
          </cell>
          <cell r="NV13">
            <v>338000</v>
          </cell>
          <cell r="NW13">
            <v>1300000</v>
          </cell>
          <cell r="NX13">
            <v>460000</v>
          </cell>
          <cell r="NY13">
            <v>551000</v>
          </cell>
          <cell r="NZ13">
            <v>551000</v>
          </cell>
          <cell r="OA13">
            <v>638000</v>
          </cell>
          <cell r="OB13">
            <v>2200000</v>
          </cell>
          <cell r="OC13">
            <v>300000</v>
          </cell>
          <cell r="OD13">
            <v>300000</v>
          </cell>
          <cell r="OE13">
            <v>400000</v>
          </cell>
          <cell r="OF13">
            <v>300000</v>
          </cell>
          <cell r="OG13">
            <v>1300000</v>
          </cell>
          <cell r="OH13">
            <v>180000</v>
          </cell>
          <cell r="OI13">
            <v>243000.00000000003</v>
          </cell>
          <cell r="OJ13">
            <v>243000.00000000003</v>
          </cell>
          <cell r="OK13">
            <v>234000</v>
          </cell>
          <cell r="OL13">
            <v>900000</v>
          </cell>
          <cell r="OM13">
            <v>480000</v>
          </cell>
          <cell r="ON13">
            <v>543000</v>
          </cell>
          <cell r="OO13">
            <v>643000</v>
          </cell>
          <cell r="OP13">
            <v>534000</v>
          </cell>
          <cell r="OQ13">
            <v>2200000</v>
          </cell>
          <cell r="OR13">
            <v>300000</v>
          </cell>
          <cell r="OS13">
            <v>300000</v>
          </cell>
          <cell r="OT13">
            <v>400000</v>
          </cell>
          <cell r="OU13">
            <v>300000</v>
          </cell>
          <cell r="OV13">
            <v>1300000</v>
          </cell>
          <cell r="OW13">
            <v>180000</v>
          </cell>
          <cell r="OX13">
            <v>243000.00000000003</v>
          </cell>
          <cell r="OY13">
            <v>243000.00000000003</v>
          </cell>
          <cell r="OZ13">
            <v>234000</v>
          </cell>
          <cell r="PA13">
            <v>900000</v>
          </cell>
          <cell r="PB13">
            <v>480000</v>
          </cell>
          <cell r="PC13">
            <v>543000</v>
          </cell>
          <cell r="PD13">
            <v>643000</v>
          </cell>
          <cell r="PE13">
            <v>534000</v>
          </cell>
          <cell r="PF13">
            <v>2200000</v>
          </cell>
          <cell r="PG13">
            <v>220000</v>
          </cell>
          <cell r="PH13">
            <v>220000</v>
          </cell>
          <cell r="PI13">
            <v>250000</v>
          </cell>
          <cell r="PJ13">
            <v>260000</v>
          </cell>
          <cell r="PK13">
            <v>950000</v>
          </cell>
          <cell r="PL13">
            <v>80000</v>
          </cell>
          <cell r="PM13">
            <v>108000</v>
          </cell>
          <cell r="PN13">
            <v>108000</v>
          </cell>
          <cell r="PO13">
            <v>104000</v>
          </cell>
          <cell r="PP13">
            <v>400000</v>
          </cell>
          <cell r="PQ13">
            <v>300000</v>
          </cell>
          <cell r="PR13">
            <v>328000</v>
          </cell>
          <cell r="PS13">
            <v>358000</v>
          </cell>
          <cell r="PT13">
            <v>364000</v>
          </cell>
          <cell r="PU13">
            <v>1350000</v>
          </cell>
          <cell r="PV13">
            <v>220000</v>
          </cell>
          <cell r="PW13">
            <v>220000</v>
          </cell>
          <cell r="PX13">
            <v>250000</v>
          </cell>
          <cell r="PY13">
            <v>260000</v>
          </cell>
          <cell r="PZ13">
            <v>950000</v>
          </cell>
          <cell r="QA13">
            <v>80000</v>
          </cell>
          <cell r="QB13">
            <v>108000</v>
          </cell>
          <cell r="QC13">
            <v>108000</v>
          </cell>
          <cell r="QD13">
            <v>104000</v>
          </cell>
          <cell r="QE13">
            <v>400000</v>
          </cell>
          <cell r="QF13">
            <v>300000</v>
          </cell>
          <cell r="QG13">
            <v>328000</v>
          </cell>
          <cell r="QH13">
            <v>358000</v>
          </cell>
          <cell r="QI13">
            <v>364000</v>
          </cell>
          <cell r="QJ13">
            <v>1350000</v>
          </cell>
          <cell r="QK13">
            <v>70000</v>
          </cell>
          <cell r="QL13">
            <v>310000</v>
          </cell>
          <cell r="QM13">
            <v>350000</v>
          </cell>
          <cell r="QN13">
            <v>270000</v>
          </cell>
          <cell r="QO13">
            <v>1000000</v>
          </cell>
          <cell r="QP13">
            <v>180000</v>
          </cell>
          <cell r="QQ13">
            <v>243000.00000000003</v>
          </cell>
          <cell r="QR13">
            <v>243000.00000000003</v>
          </cell>
          <cell r="QS13">
            <v>234000</v>
          </cell>
          <cell r="QT13">
            <v>900000</v>
          </cell>
          <cell r="QU13">
            <v>250000</v>
          </cell>
          <cell r="QV13">
            <v>553000</v>
          </cell>
          <cell r="QW13">
            <v>593000</v>
          </cell>
          <cell r="QX13">
            <v>504000</v>
          </cell>
          <cell r="QY13">
            <v>1900000</v>
          </cell>
          <cell r="QZ13">
            <v>70000</v>
          </cell>
          <cell r="RA13">
            <v>310000</v>
          </cell>
          <cell r="RB13">
            <v>350000</v>
          </cell>
          <cell r="RC13">
            <v>270000</v>
          </cell>
          <cell r="RD13">
            <v>1000000</v>
          </cell>
          <cell r="RE13">
            <v>180000</v>
          </cell>
          <cell r="RF13">
            <v>243000.00000000003</v>
          </cell>
          <cell r="RG13">
            <v>243000.00000000003</v>
          </cell>
          <cell r="RH13">
            <v>234000</v>
          </cell>
          <cell r="RI13">
            <v>900000</v>
          </cell>
          <cell r="RJ13">
            <v>250000</v>
          </cell>
          <cell r="RK13">
            <v>553000</v>
          </cell>
          <cell r="RL13">
            <v>593000</v>
          </cell>
          <cell r="RM13">
            <v>504000</v>
          </cell>
          <cell r="RN13">
            <v>1900000</v>
          </cell>
          <cell r="RO13">
            <v>400000</v>
          </cell>
          <cell r="RP13">
            <v>600000</v>
          </cell>
          <cell r="RQ13">
            <v>500000</v>
          </cell>
          <cell r="RR13">
            <v>700000</v>
          </cell>
          <cell r="RS13">
            <v>2200000</v>
          </cell>
          <cell r="RT13">
            <v>220000</v>
          </cell>
          <cell r="RU13">
            <v>297000</v>
          </cell>
          <cell r="RV13">
            <v>297000</v>
          </cell>
          <cell r="RW13">
            <v>286000</v>
          </cell>
          <cell r="RX13">
            <v>1100000</v>
          </cell>
          <cell r="RY13">
            <v>620000</v>
          </cell>
          <cell r="RZ13">
            <v>897000</v>
          </cell>
          <cell r="SA13">
            <v>797000</v>
          </cell>
          <cell r="SB13">
            <v>986000</v>
          </cell>
          <cell r="SC13">
            <v>3300000</v>
          </cell>
          <cell r="SD13">
            <v>400000</v>
          </cell>
          <cell r="SE13">
            <v>600000</v>
          </cell>
          <cell r="SF13">
            <v>500000</v>
          </cell>
          <cell r="SG13">
            <v>700000</v>
          </cell>
          <cell r="SH13">
            <v>2200000</v>
          </cell>
          <cell r="SI13">
            <v>220000</v>
          </cell>
          <cell r="SJ13">
            <v>297000</v>
          </cell>
          <cell r="SK13">
            <v>297000</v>
          </cell>
          <cell r="SL13">
            <v>286000</v>
          </cell>
          <cell r="SM13">
            <v>1100000</v>
          </cell>
          <cell r="SN13">
            <v>620000</v>
          </cell>
          <cell r="SO13">
            <v>897000</v>
          </cell>
          <cell r="SP13">
            <v>797000</v>
          </cell>
          <cell r="SQ13">
            <v>986000</v>
          </cell>
          <cell r="SR13">
            <v>3300000</v>
          </cell>
          <cell r="SS13">
            <v>150000</v>
          </cell>
          <cell r="ST13">
            <v>250000</v>
          </cell>
          <cell r="SU13">
            <v>350000</v>
          </cell>
          <cell r="SV13">
            <v>450000</v>
          </cell>
          <cell r="SW13">
            <v>1200000</v>
          </cell>
          <cell r="SX13">
            <v>140000</v>
          </cell>
          <cell r="SY13">
            <v>189000</v>
          </cell>
          <cell r="SZ13">
            <v>189000</v>
          </cell>
          <cell r="TA13">
            <v>182000</v>
          </cell>
          <cell r="TB13">
            <v>700000</v>
          </cell>
          <cell r="TC13">
            <v>290000</v>
          </cell>
          <cell r="TD13">
            <v>439000</v>
          </cell>
          <cell r="TE13">
            <v>539000</v>
          </cell>
          <cell r="TF13">
            <v>632000</v>
          </cell>
          <cell r="TG13">
            <v>1900000</v>
          </cell>
          <cell r="TH13">
            <v>150000</v>
          </cell>
          <cell r="TI13">
            <v>250000</v>
          </cell>
          <cell r="TJ13">
            <v>350000</v>
          </cell>
          <cell r="TK13">
            <v>450000</v>
          </cell>
          <cell r="TL13">
            <v>1200000</v>
          </cell>
          <cell r="TM13">
            <v>140000</v>
          </cell>
          <cell r="TN13">
            <v>189000</v>
          </cell>
          <cell r="TO13">
            <v>189000</v>
          </cell>
          <cell r="TP13">
            <v>182000</v>
          </cell>
          <cell r="TQ13">
            <v>700000</v>
          </cell>
          <cell r="TR13">
            <v>290000</v>
          </cell>
          <cell r="TS13">
            <v>439000</v>
          </cell>
          <cell r="TT13">
            <v>539000</v>
          </cell>
          <cell r="TU13">
            <v>632000</v>
          </cell>
          <cell r="TV13">
            <v>1900000</v>
          </cell>
          <cell r="TW13">
            <v>65000</v>
          </cell>
          <cell r="TX13">
            <v>120000</v>
          </cell>
          <cell r="TY13">
            <v>150000</v>
          </cell>
          <cell r="TZ13">
            <v>165000</v>
          </cell>
          <cell r="UA13">
            <v>500000</v>
          </cell>
          <cell r="UB13">
            <v>0</v>
          </cell>
          <cell r="UC13">
            <v>0</v>
          </cell>
          <cell r="UD13">
            <v>0</v>
          </cell>
          <cell r="UE13">
            <v>0</v>
          </cell>
          <cell r="UF13">
            <v>0</v>
          </cell>
          <cell r="UG13">
            <v>65000</v>
          </cell>
          <cell r="UH13">
            <v>120000</v>
          </cell>
          <cell r="UI13">
            <v>150000</v>
          </cell>
          <cell r="UJ13">
            <v>165000</v>
          </cell>
          <cell r="UK13">
            <v>500000</v>
          </cell>
          <cell r="UL13">
            <v>65000</v>
          </cell>
          <cell r="UM13">
            <v>120000</v>
          </cell>
          <cell r="UN13">
            <v>150000</v>
          </cell>
          <cell r="UO13">
            <v>165000</v>
          </cell>
          <cell r="UP13">
            <v>500000</v>
          </cell>
          <cell r="UQ13">
            <v>0</v>
          </cell>
          <cell r="UR13">
            <v>0</v>
          </cell>
          <cell r="US13">
            <v>0</v>
          </cell>
          <cell r="UT13">
            <v>0</v>
          </cell>
          <cell r="UU13">
            <v>0</v>
          </cell>
          <cell r="UV13">
            <v>65000</v>
          </cell>
          <cell r="UW13">
            <v>120000</v>
          </cell>
          <cell r="UX13">
            <v>150000</v>
          </cell>
          <cell r="UY13">
            <v>165000</v>
          </cell>
          <cell r="UZ13">
            <v>500000</v>
          </cell>
          <cell r="VA13">
            <v>200000</v>
          </cell>
          <cell r="VB13">
            <v>100000</v>
          </cell>
          <cell r="VC13">
            <v>100000</v>
          </cell>
          <cell r="VD13">
            <v>100000</v>
          </cell>
          <cell r="VE13">
            <v>500000</v>
          </cell>
          <cell r="VF13">
            <v>0</v>
          </cell>
          <cell r="VG13">
            <v>0</v>
          </cell>
          <cell r="VH13">
            <v>0</v>
          </cell>
          <cell r="VI13">
            <v>0</v>
          </cell>
          <cell r="VJ13">
            <v>0</v>
          </cell>
          <cell r="VK13">
            <v>200000</v>
          </cell>
          <cell r="VL13">
            <v>100000</v>
          </cell>
          <cell r="VM13">
            <v>100000</v>
          </cell>
          <cell r="VN13">
            <v>100000</v>
          </cell>
          <cell r="VO13">
            <v>500000</v>
          </cell>
          <cell r="VP13">
            <v>200000</v>
          </cell>
          <cell r="VQ13">
            <v>100000</v>
          </cell>
          <cell r="VR13">
            <v>100000</v>
          </cell>
          <cell r="VS13">
            <v>100000</v>
          </cell>
          <cell r="VT13">
            <v>500000</v>
          </cell>
          <cell r="VU13">
            <v>0</v>
          </cell>
          <cell r="VV13">
            <v>0</v>
          </cell>
          <cell r="VW13">
            <v>0</v>
          </cell>
          <cell r="VX13">
            <v>0</v>
          </cell>
          <cell r="VY13">
            <v>0</v>
          </cell>
          <cell r="VZ13">
            <v>200000</v>
          </cell>
          <cell r="WA13">
            <v>100000</v>
          </cell>
          <cell r="WB13">
            <v>100000</v>
          </cell>
          <cell r="WC13">
            <v>100000</v>
          </cell>
          <cell r="WD13">
            <v>500000</v>
          </cell>
          <cell r="WE13">
            <v>52000</v>
          </cell>
          <cell r="WF13">
            <v>90000</v>
          </cell>
          <cell r="WG13">
            <v>112000</v>
          </cell>
          <cell r="WH13">
            <v>108000</v>
          </cell>
          <cell r="WI13">
            <v>362000</v>
          </cell>
          <cell r="WJ13">
            <v>60000</v>
          </cell>
          <cell r="WK13">
            <v>81000</v>
          </cell>
          <cell r="WL13">
            <v>81000</v>
          </cell>
          <cell r="WM13">
            <v>78000</v>
          </cell>
          <cell r="WN13">
            <v>300000</v>
          </cell>
          <cell r="WO13">
            <v>112000</v>
          </cell>
          <cell r="WP13">
            <v>171000</v>
          </cell>
          <cell r="WQ13">
            <v>193000</v>
          </cell>
          <cell r="WR13">
            <v>186000</v>
          </cell>
          <cell r="WS13">
            <v>662000</v>
          </cell>
          <cell r="WT13">
            <v>52000</v>
          </cell>
          <cell r="WU13">
            <v>90000</v>
          </cell>
          <cell r="WV13">
            <v>112000</v>
          </cell>
          <cell r="WW13">
            <v>108000</v>
          </cell>
          <cell r="WX13">
            <v>362000</v>
          </cell>
          <cell r="WY13">
            <v>60000</v>
          </cell>
          <cell r="WZ13">
            <v>81000</v>
          </cell>
          <cell r="XA13">
            <v>81000</v>
          </cell>
          <cell r="XB13">
            <v>78000</v>
          </cell>
          <cell r="XC13">
            <v>300000</v>
          </cell>
          <cell r="XD13">
            <v>112000</v>
          </cell>
          <cell r="XE13">
            <v>171000</v>
          </cell>
          <cell r="XF13">
            <v>193000</v>
          </cell>
          <cell r="XG13">
            <v>186000</v>
          </cell>
          <cell r="XH13">
            <v>662000</v>
          </cell>
          <cell r="XI13">
            <v>120000</v>
          </cell>
          <cell r="XJ13">
            <v>150000</v>
          </cell>
          <cell r="XK13">
            <v>150000</v>
          </cell>
          <cell r="XL13">
            <v>200000</v>
          </cell>
          <cell r="XM13">
            <v>620000</v>
          </cell>
          <cell r="XN13">
            <v>80000</v>
          </cell>
          <cell r="XO13">
            <v>108000</v>
          </cell>
          <cell r="XP13">
            <v>108000</v>
          </cell>
          <cell r="XQ13">
            <v>104000</v>
          </cell>
          <cell r="XR13">
            <v>400000</v>
          </cell>
          <cell r="XS13">
            <v>200000</v>
          </cell>
          <cell r="XT13">
            <v>258000</v>
          </cell>
          <cell r="XU13">
            <v>258000</v>
          </cell>
          <cell r="XV13">
            <v>304000</v>
          </cell>
          <cell r="XW13">
            <v>1020000</v>
          </cell>
          <cell r="XX13">
            <v>120000</v>
          </cell>
          <cell r="XY13">
            <v>150000</v>
          </cell>
          <cell r="XZ13">
            <v>150000</v>
          </cell>
          <cell r="YA13">
            <v>200000</v>
          </cell>
          <cell r="YB13">
            <v>620000</v>
          </cell>
          <cell r="YC13">
            <v>80000</v>
          </cell>
          <cell r="YD13">
            <v>108000</v>
          </cell>
          <cell r="YE13">
            <v>108000</v>
          </cell>
          <cell r="YF13">
            <v>104000</v>
          </cell>
          <cell r="YG13">
            <v>400000</v>
          </cell>
          <cell r="YH13">
            <v>200000</v>
          </cell>
          <cell r="YI13">
            <v>258000</v>
          </cell>
          <cell r="YJ13">
            <v>258000</v>
          </cell>
          <cell r="YK13">
            <v>304000</v>
          </cell>
          <cell r="YL13">
            <v>1020000</v>
          </cell>
          <cell r="YM13">
            <v>138000</v>
          </cell>
          <cell r="YN13">
            <v>86300</v>
          </cell>
          <cell r="YO13">
            <v>116300</v>
          </cell>
          <cell r="YP13">
            <v>129400</v>
          </cell>
          <cell r="YQ13">
            <v>470000</v>
          </cell>
          <cell r="YR13">
            <v>0</v>
          </cell>
          <cell r="YS13">
            <v>0</v>
          </cell>
          <cell r="YT13">
            <v>0</v>
          </cell>
          <cell r="YU13">
            <v>0</v>
          </cell>
          <cell r="YV13">
            <v>0</v>
          </cell>
          <cell r="YW13">
            <v>138000</v>
          </cell>
          <cell r="YX13">
            <v>86300</v>
          </cell>
          <cell r="YY13">
            <v>116300</v>
          </cell>
          <cell r="YZ13">
            <v>129400</v>
          </cell>
          <cell r="ZA13">
            <v>470000</v>
          </cell>
          <cell r="ZB13">
            <v>138000</v>
          </cell>
          <cell r="ZC13">
            <v>86300</v>
          </cell>
          <cell r="ZD13">
            <v>116300</v>
          </cell>
          <cell r="ZE13">
            <v>129400</v>
          </cell>
          <cell r="ZF13">
            <v>470000</v>
          </cell>
          <cell r="ZG13">
            <v>0</v>
          </cell>
          <cell r="ZH13">
            <v>0</v>
          </cell>
          <cell r="ZI13">
            <v>0</v>
          </cell>
          <cell r="ZJ13">
            <v>0</v>
          </cell>
          <cell r="ZK13">
            <v>0</v>
          </cell>
          <cell r="ZL13">
            <v>138000</v>
          </cell>
          <cell r="ZM13">
            <v>86300</v>
          </cell>
          <cell r="ZN13">
            <v>116300</v>
          </cell>
          <cell r="ZO13">
            <v>129400</v>
          </cell>
          <cell r="ZP13">
            <v>470000</v>
          </cell>
          <cell r="ZQ13">
            <v>60000</v>
          </cell>
          <cell r="ZR13">
            <v>140000</v>
          </cell>
          <cell r="ZS13">
            <v>150000</v>
          </cell>
          <cell r="ZT13">
            <v>130000</v>
          </cell>
          <cell r="ZU13">
            <v>480000</v>
          </cell>
          <cell r="ZV13">
            <v>0</v>
          </cell>
          <cell r="ZW13">
            <v>0</v>
          </cell>
          <cell r="ZX13">
            <v>0</v>
          </cell>
          <cell r="ZY13">
            <v>0</v>
          </cell>
          <cell r="ZZ13">
            <v>0</v>
          </cell>
          <cell r="AAA13">
            <v>60000</v>
          </cell>
          <cell r="AAB13">
            <v>140000</v>
          </cell>
          <cell r="AAC13">
            <v>150000</v>
          </cell>
          <cell r="AAD13">
            <v>130000</v>
          </cell>
          <cell r="AAE13">
            <v>480000</v>
          </cell>
          <cell r="AAF13">
            <v>60000</v>
          </cell>
          <cell r="AAG13">
            <v>140000</v>
          </cell>
          <cell r="AAH13">
            <v>150000</v>
          </cell>
          <cell r="AAI13">
            <v>130000</v>
          </cell>
          <cell r="AAJ13">
            <v>480000</v>
          </cell>
          <cell r="AAK13">
            <v>0</v>
          </cell>
          <cell r="AAL13">
            <v>0</v>
          </cell>
          <cell r="AAM13">
            <v>0</v>
          </cell>
          <cell r="AAN13">
            <v>0</v>
          </cell>
          <cell r="AAO13">
            <v>0</v>
          </cell>
          <cell r="AAP13">
            <v>60000</v>
          </cell>
          <cell r="AAQ13">
            <v>140000</v>
          </cell>
          <cell r="AAR13">
            <v>150000</v>
          </cell>
          <cell r="AAS13">
            <v>130000</v>
          </cell>
          <cell r="AAT13">
            <v>480000</v>
          </cell>
          <cell r="AAU13">
            <v>40000</v>
          </cell>
          <cell r="AAV13">
            <v>51000</v>
          </cell>
          <cell r="AAW13">
            <v>30000</v>
          </cell>
          <cell r="AAX13">
            <v>40000</v>
          </cell>
          <cell r="AAY13">
            <v>161000</v>
          </cell>
          <cell r="AAZ13">
            <v>40000</v>
          </cell>
          <cell r="ABA13">
            <v>54000</v>
          </cell>
          <cell r="ABB13">
            <v>54000</v>
          </cell>
          <cell r="ABC13">
            <v>52000</v>
          </cell>
          <cell r="ABD13">
            <v>200000</v>
          </cell>
          <cell r="ABE13">
            <v>80000</v>
          </cell>
          <cell r="ABF13">
            <v>105000</v>
          </cell>
          <cell r="ABG13">
            <v>84000</v>
          </cell>
          <cell r="ABH13">
            <v>92000</v>
          </cell>
          <cell r="ABI13">
            <v>361000</v>
          </cell>
          <cell r="ABJ13">
            <v>40000</v>
          </cell>
          <cell r="ABK13">
            <v>51000</v>
          </cell>
          <cell r="ABL13">
            <v>30000</v>
          </cell>
          <cell r="ABM13">
            <v>40000</v>
          </cell>
          <cell r="ABN13">
            <v>161000</v>
          </cell>
          <cell r="ABO13">
            <v>40000</v>
          </cell>
          <cell r="ABP13">
            <v>54000</v>
          </cell>
          <cell r="ABQ13">
            <v>54000</v>
          </cell>
          <cell r="ABR13">
            <v>52000</v>
          </cell>
          <cell r="ABS13">
            <v>200000</v>
          </cell>
          <cell r="ABT13">
            <v>80000</v>
          </cell>
          <cell r="ABU13">
            <v>105000</v>
          </cell>
          <cell r="ABV13">
            <v>84000</v>
          </cell>
          <cell r="ABW13">
            <v>92000</v>
          </cell>
          <cell r="ABX13">
            <v>361000</v>
          </cell>
          <cell r="ABY13">
            <v>536000</v>
          </cell>
          <cell r="ABZ13">
            <v>993600</v>
          </cell>
          <cell r="ACA13">
            <v>993600</v>
          </cell>
          <cell r="ACB13">
            <v>1156800</v>
          </cell>
          <cell r="ACC13">
            <v>3680000</v>
          </cell>
          <cell r="ACD13">
            <v>140000</v>
          </cell>
          <cell r="ACE13">
            <v>189000</v>
          </cell>
          <cell r="ACF13">
            <v>189000</v>
          </cell>
          <cell r="ACG13">
            <v>182000</v>
          </cell>
          <cell r="ACH13">
            <v>700000</v>
          </cell>
          <cell r="ACI13">
            <v>676000</v>
          </cell>
          <cell r="ACJ13">
            <v>1182600</v>
          </cell>
          <cell r="ACK13">
            <v>1182600</v>
          </cell>
          <cell r="ACL13">
            <v>1338800</v>
          </cell>
          <cell r="ACM13">
            <v>4380000</v>
          </cell>
          <cell r="ACN13">
            <v>536000</v>
          </cell>
          <cell r="ACO13">
            <v>993600.00000000012</v>
          </cell>
          <cell r="ACP13">
            <v>993600.00000000012</v>
          </cell>
          <cell r="ACQ13">
            <v>1156800</v>
          </cell>
          <cell r="ACR13">
            <v>3680000</v>
          </cell>
          <cell r="ACS13">
            <v>140000</v>
          </cell>
          <cell r="ACT13">
            <v>189000</v>
          </cell>
          <cell r="ACU13">
            <v>189000</v>
          </cell>
          <cell r="ACV13">
            <v>182000</v>
          </cell>
          <cell r="ACW13">
            <v>700000</v>
          </cell>
          <cell r="ACX13">
            <v>676000</v>
          </cell>
          <cell r="ACY13">
            <v>1182600</v>
          </cell>
          <cell r="ACZ13">
            <v>1182600</v>
          </cell>
          <cell r="ADA13">
            <v>1338800</v>
          </cell>
          <cell r="ADB13">
            <v>4380000</v>
          </cell>
          <cell r="ADC13">
            <v>230000</v>
          </cell>
          <cell r="ADD13">
            <v>310500</v>
          </cell>
          <cell r="ADE13">
            <v>310500</v>
          </cell>
          <cell r="ADF13">
            <v>299000</v>
          </cell>
          <cell r="ADG13">
            <v>1150000</v>
          </cell>
          <cell r="ADH13">
            <v>0</v>
          </cell>
          <cell r="ADI13">
            <v>0</v>
          </cell>
          <cell r="ADJ13">
            <v>0</v>
          </cell>
          <cell r="ADK13">
            <v>0</v>
          </cell>
          <cell r="ADL13">
            <v>0</v>
          </cell>
          <cell r="ADM13">
            <v>230000</v>
          </cell>
          <cell r="ADN13">
            <v>310500</v>
          </cell>
          <cell r="ADO13">
            <v>310500</v>
          </cell>
          <cell r="ADP13">
            <v>299000</v>
          </cell>
          <cell r="ADQ13">
            <v>1150000</v>
          </cell>
          <cell r="ADR13">
            <v>230000</v>
          </cell>
          <cell r="ADS13">
            <v>310500</v>
          </cell>
          <cell r="ADT13">
            <v>310500</v>
          </cell>
          <cell r="ADU13">
            <v>299000</v>
          </cell>
          <cell r="ADV13">
            <v>1150000</v>
          </cell>
          <cell r="ADW13">
            <v>0</v>
          </cell>
          <cell r="ADX13">
            <v>0</v>
          </cell>
          <cell r="ADY13">
            <v>0</v>
          </cell>
          <cell r="ADZ13">
            <v>0</v>
          </cell>
          <cell r="AEA13">
            <v>0</v>
          </cell>
          <cell r="AEB13">
            <v>230000</v>
          </cell>
          <cell r="AEC13">
            <v>310500</v>
          </cell>
          <cell r="AED13">
            <v>310500</v>
          </cell>
          <cell r="AEE13">
            <v>299000</v>
          </cell>
          <cell r="AEF13">
            <v>1150000</v>
          </cell>
          <cell r="AEG13">
            <v>578000</v>
          </cell>
          <cell r="AEH13">
            <v>787300</v>
          </cell>
          <cell r="AEI13">
            <v>787300</v>
          </cell>
          <cell r="AEJ13">
            <v>757400</v>
          </cell>
          <cell r="AEK13">
            <v>2910000</v>
          </cell>
          <cell r="AEL13">
            <v>0</v>
          </cell>
          <cell r="AEM13">
            <v>0</v>
          </cell>
          <cell r="AEN13">
            <v>0</v>
          </cell>
          <cell r="AEO13">
            <v>0</v>
          </cell>
          <cell r="AEP13">
            <v>0</v>
          </cell>
          <cell r="AEQ13">
            <v>578000</v>
          </cell>
          <cell r="AER13">
            <v>787300</v>
          </cell>
          <cell r="AES13">
            <v>787300</v>
          </cell>
          <cell r="AET13">
            <v>757400</v>
          </cell>
          <cell r="AEU13">
            <v>2910000</v>
          </cell>
          <cell r="AEV13">
            <v>578000</v>
          </cell>
          <cell r="AEW13">
            <v>787300</v>
          </cell>
          <cell r="AEX13">
            <v>787300</v>
          </cell>
          <cell r="AEY13">
            <v>757400</v>
          </cell>
          <cell r="AEZ13">
            <v>2910000</v>
          </cell>
          <cell r="AFA13">
            <v>0</v>
          </cell>
          <cell r="AFB13">
            <v>0</v>
          </cell>
          <cell r="AFC13">
            <v>0</v>
          </cell>
          <cell r="AFD13">
            <v>0</v>
          </cell>
          <cell r="AFE13">
            <v>0</v>
          </cell>
          <cell r="AFF13">
            <v>578000</v>
          </cell>
          <cell r="AFG13">
            <v>787300</v>
          </cell>
          <cell r="AFH13">
            <v>787300</v>
          </cell>
          <cell r="AFI13">
            <v>757400</v>
          </cell>
          <cell r="AFJ13">
            <v>2910000</v>
          </cell>
          <cell r="AFK13">
            <v>260000</v>
          </cell>
          <cell r="AFL13">
            <v>421000</v>
          </cell>
          <cell r="AFM13">
            <v>421000</v>
          </cell>
          <cell r="AFN13">
            <v>298000</v>
          </cell>
          <cell r="AFO13">
            <v>1400000</v>
          </cell>
          <cell r="AFP13">
            <v>0</v>
          </cell>
          <cell r="AFQ13">
            <v>0</v>
          </cell>
          <cell r="AFR13">
            <v>0</v>
          </cell>
          <cell r="AFS13">
            <v>0</v>
          </cell>
          <cell r="AFT13">
            <v>0</v>
          </cell>
          <cell r="AFU13">
            <v>260000</v>
          </cell>
          <cell r="AFV13">
            <v>421000</v>
          </cell>
          <cell r="AFW13">
            <v>421000</v>
          </cell>
          <cell r="AFX13">
            <v>298000</v>
          </cell>
          <cell r="AFY13">
            <v>1400000</v>
          </cell>
          <cell r="AFZ13">
            <v>260000</v>
          </cell>
          <cell r="AGA13">
            <v>421000</v>
          </cell>
          <cell r="AGB13">
            <v>421000</v>
          </cell>
          <cell r="AGC13">
            <v>298000</v>
          </cell>
          <cell r="AGD13">
            <v>1400000</v>
          </cell>
          <cell r="AGE13">
            <v>0</v>
          </cell>
          <cell r="AGF13">
            <v>0</v>
          </cell>
          <cell r="AGG13">
            <v>0</v>
          </cell>
          <cell r="AGH13">
            <v>0</v>
          </cell>
          <cell r="AGI13">
            <v>0</v>
          </cell>
          <cell r="AGJ13">
            <v>260000</v>
          </cell>
          <cell r="AGK13">
            <v>421000</v>
          </cell>
          <cell r="AGL13">
            <v>421000</v>
          </cell>
          <cell r="AGM13">
            <v>298000</v>
          </cell>
          <cell r="AGN13">
            <v>1400000</v>
          </cell>
          <cell r="AGO13">
            <v>117000</v>
          </cell>
          <cell r="AGP13">
            <v>180000</v>
          </cell>
          <cell r="AGQ13">
            <v>288000</v>
          </cell>
          <cell r="AGR13">
            <v>315000</v>
          </cell>
          <cell r="AGS13">
            <v>900000</v>
          </cell>
          <cell r="AGT13">
            <v>80000</v>
          </cell>
          <cell r="AGU13">
            <v>108000</v>
          </cell>
          <cell r="AGV13">
            <v>108000</v>
          </cell>
          <cell r="AGW13">
            <v>104000</v>
          </cell>
          <cell r="AGX13">
            <v>400000</v>
          </cell>
          <cell r="AGY13">
            <v>197000</v>
          </cell>
          <cell r="AGZ13">
            <v>288000</v>
          </cell>
          <cell r="AHA13">
            <v>396000</v>
          </cell>
          <cell r="AHB13">
            <v>419000</v>
          </cell>
          <cell r="AHC13">
            <v>1300000</v>
          </cell>
          <cell r="AHD13">
            <v>117000</v>
          </cell>
          <cell r="AHE13">
            <v>180000</v>
          </cell>
          <cell r="AHF13">
            <v>288000</v>
          </cell>
          <cell r="AHG13">
            <v>315000</v>
          </cell>
          <cell r="AHH13">
            <v>900000</v>
          </cell>
          <cell r="AHI13">
            <v>80000</v>
          </cell>
          <cell r="AHJ13">
            <v>108000</v>
          </cell>
          <cell r="AHK13">
            <v>108000</v>
          </cell>
          <cell r="AHL13">
            <v>104000</v>
          </cell>
          <cell r="AHM13">
            <v>400000</v>
          </cell>
          <cell r="AHN13">
            <v>197000</v>
          </cell>
          <cell r="AHO13">
            <v>288000</v>
          </cell>
          <cell r="AHP13">
            <v>396000</v>
          </cell>
          <cell r="AHQ13">
            <v>419000</v>
          </cell>
          <cell r="AHR13">
            <v>1300000</v>
          </cell>
          <cell r="AHS13">
            <v>36000</v>
          </cell>
          <cell r="AHT13">
            <v>72000</v>
          </cell>
          <cell r="AHU13">
            <v>108000</v>
          </cell>
          <cell r="AHV13">
            <v>144000</v>
          </cell>
          <cell r="AHW13">
            <v>360000</v>
          </cell>
          <cell r="AHX13">
            <v>60000</v>
          </cell>
          <cell r="AHY13">
            <v>81000</v>
          </cell>
          <cell r="AHZ13">
            <v>81000</v>
          </cell>
          <cell r="AIA13">
            <v>78000</v>
          </cell>
          <cell r="AIB13">
            <v>300000</v>
          </cell>
          <cell r="AIC13">
            <v>96000</v>
          </cell>
          <cell r="AID13">
            <v>153000</v>
          </cell>
          <cell r="AIE13">
            <v>189000</v>
          </cell>
          <cell r="AIF13">
            <v>222000</v>
          </cell>
          <cell r="AIG13">
            <v>660000</v>
          </cell>
          <cell r="AIH13">
            <v>36000</v>
          </cell>
          <cell r="AII13">
            <v>72000</v>
          </cell>
          <cell r="AIJ13">
            <v>108000</v>
          </cell>
          <cell r="AIK13">
            <v>144000</v>
          </cell>
          <cell r="AIL13">
            <v>360000</v>
          </cell>
          <cell r="AIM13">
            <v>60000</v>
          </cell>
          <cell r="AIN13">
            <v>81000</v>
          </cell>
          <cell r="AIO13">
            <v>81000</v>
          </cell>
          <cell r="AIP13">
            <v>78000</v>
          </cell>
          <cell r="AIQ13">
            <v>300000</v>
          </cell>
          <cell r="AIR13">
            <v>96000</v>
          </cell>
          <cell r="AIS13">
            <v>153000</v>
          </cell>
          <cell r="AIT13">
            <v>189000</v>
          </cell>
          <cell r="AIU13">
            <v>222000</v>
          </cell>
          <cell r="AIV13">
            <v>660000</v>
          </cell>
          <cell r="AIW13">
            <v>30000</v>
          </cell>
          <cell r="AIX13">
            <v>50000</v>
          </cell>
          <cell r="AIY13">
            <v>60000</v>
          </cell>
          <cell r="AIZ13">
            <v>40000</v>
          </cell>
          <cell r="AJA13">
            <v>180000</v>
          </cell>
          <cell r="AJB13">
            <v>0</v>
          </cell>
          <cell r="AJC13">
            <v>0</v>
          </cell>
          <cell r="AJD13">
            <v>0</v>
          </cell>
          <cell r="AJE13">
            <v>0</v>
          </cell>
          <cell r="AJF13">
            <v>0</v>
          </cell>
          <cell r="AJG13">
            <v>30000</v>
          </cell>
          <cell r="AJH13">
            <v>50000</v>
          </cell>
          <cell r="AJI13">
            <v>60000</v>
          </cell>
          <cell r="AJJ13">
            <v>40000</v>
          </cell>
          <cell r="AJK13">
            <v>180000</v>
          </cell>
          <cell r="AJL13">
            <v>30000</v>
          </cell>
          <cell r="AJM13">
            <v>50000</v>
          </cell>
          <cell r="AJN13">
            <v>60000</v>
          </cell>
          <cell r="AJO13">
            <v>40000</v>
          </cell>
          <cell r="AJP13">
            <v>180000</v>
          </cell>
          <cell r="AJQ13">
            <v>0</v>
          </cell>
          <cell r="AJR13">
            <v>0</v>
          </cell>
          <cell r="AJS13">
            <v>0</v>
          </cell>
          <cell r="AJT13">
            <v>0</v>
          </cell>
          <cell r="AJU13">
            <v>0</v>
          </cell>
          <cell r="AJV13">
            <v>30000</v>
          </cell>
          <cell r="AJW13">
            <v>50000</v>
          </cell>
          <cell r="AJX13">
            <v>60000</v>
          </cell>
          <cell r="AJY13">
            <v>40000</v>
          </cell>
          <cell r="AJZ13">
            <v>180000</v>
          </cell>
          <cell r="AKA13">
            <v>24000</v>
          </cell>
          <cell r="AKB13">
            <v>48000</v>
          </cell>
          <cell r="AKC13">
            <v>60000</v>
          </cell>
          <cell r="AKD13">
            <v>48000</v>
          </cell>
          <cell r="AKE13">
            <v>180000</v>
          </cell>
          <cell r="AKF13">
            <v>0</v>
          </cell>
          <cell r="AKG13">
            <v>0</v>
          </cell>
          <cell r="AKH13">
            <v>0</v>
          </cell>
          <cell r="AKI13">
            <v>0</v>
          </cell>
          <cell r="AKJ13">
            <v>0</v>
          </cell>
          <cell r="AKK13">
            <v>24000</v>
          </cell>
          <cell r="AKL13">
            <v>48000</v>
          </cell>
          <cell r="AKM13">
            <v>60000</v>
          </cell>
          <cell r="AKN13">
            <v>48000</v>
          </cell>
          <cell r="AKO13">
            <v>180000</v>
          </cell>
          <cell r="AKP13">
            <v>24000</v>
          </cell>
          <cell r="AKQ13">
            <v>48000</v>
          </cell>
          <cell r="AKR13">
            <v>60000</v>
          </cell>
          <cell r="AKS13">
            <v>48000</v>
          </cell>
          <cell r="AKT13">
            <v>180000</v>
          </cell>
          <cell r="AKU13">
            <v>0</v>
          </cell>
          <cell r="AKV13">
            <v>0</v>
          </cell>
          <cell r="AKW13">
            <v>0</v>
          </cell>
          <cell r="AKX13">
            <v>0</v>
          </cell>
          <cell r="AKY13">
            <v>0</v>
          </cell>
          <cell r="AKZ13">
            <v>24000</v>
          </cell>
          <cell r="ALA13">
            <v>48000</v>
          </cell>
          <cell r="ALB13">
            <v>60000</v>
          </cell>
          <cell r="ALC13">
            <v>48000</v>
          </cell>
          <cell r="ALD13">
            <v>180000</v>
          </cell>
          <cell r="ALE13">
            <v>2049426.8</v>
          </cell>
          <cell r="ALF13">
            <v>2352500</v>
          </cell>
          <cell r="ALG13">
            <v>2702500</v>
          </cell>
          <cell r="ALH13">
            <v>2766530</v>
          </cell>
          <cell r="ALI13">
            <v>9870956.8000000007</v>
          </cell>
          <cell r="ALO13">
            <v>2049426.8</v>
          </cell>
          <cell r="ALP13">
            <v>2352500</v>
          </cell>
          <cell r="ALQ13">
            <v>2702500</v>
          </cell>
          <cell r="ALR13">
            <v>2766530</v>
          </cell>
          <cell r="ALS13">
            <v>9870956.8000000007</v>
          </cell>
          <cell r="ALT13">
            <v>2049426.8</v>
          </cell>
          <cell r="ALU13">
            <v>2352500</v>
          </cell>
          <cell r="ALV13">
            <v>2702500</v>
          </cell>
          <cell r="ALW13">
            <v>2766530</v>
          </cell>
          <cell r="ALX13">
            <v>9870956.8000000007</v>
          </cell>
          <cell r="ALY13">
            <v>0</v>
          </cell>
          <cell r="ALZ13">
            <v>0</v>
          </cell>
          <cell r="AMA13">
            <v>0</v>
          </cell>
          <cell r="AMB13">
            <v>0</v>
          </cell>
          <cell r="AMC13">
            <v>0</v>
          </cell>
          <cell r="AMD13">
            <v>2049426.8</v>
          </cell>
          <cell r="AME13">
            <v>2352500</v>
          </cell>
          <cell r="AMF13">
            <v>2702500</v>
          </cell>
          <cell r="AMG13">
            <v>2766530</v>
          </cell>
          <cell r="AMH13">
            <v>9870956.8000000007</v>
          </cell>
          <cell r="AMX13">
            <v>0</v>
          </cell>
          <cell r="AMY13">
            <v>0</v>
          </cell>
          <cell r="AMZ13">
            <v>0</v>
          </cell>
          <cell r="ANA13">
            <v>0</v>
          </cell>
          <cell r="ANB13">
            <v>0</v>
          </cell>
          <cell r="ANC13">
            <v>0</v>
          </cell>
          <cell r="AND13">
            <v>0</v>
          </cell>
          <cell r="ANE13">
            <v>0</v>
          </cell>
          <cell r="ANF13">
            <v>0</v>
          </cell>
          <cell r="ANG13">
            <v>0</v>
          </cell>
          <cell r="ANH13">
            <v>0</v>
          </cell>
          <cell r="ANI13">
            <v>0</v>
          </cell>
          <cell r="ANJ13">
            <v>0</v>
          </cell>
          <cell r="ANK13">
            <v>0</v>
          </cell>
          <cell r="ANL13">
            <v>0</v>
          </cell>
          <cell r="AOB13">
            <v>0</v>
          </cell>
          <cell r="AOC13">
            <v>0</v>
          </cell>
          <cell r="AOD13">
            <v>0</v>
          </cell>
          <cell r="AOE13">
            <v>0</v>
          </cell>
          <cell r="AOF13">
            <v>0</v>
          </cell>
          <cell r="AOG13">
            <v>0</v>
          </cell>
          <cell r="AOH13">
            <v>0</v>
          </cell>
          <cell r="AOI13">
            <v>0</v>
          </cell>
          <cell r="AOJ13">
            <v>0</v>
          </cell>
          <cell r="AOK13">
            <v>0</v>
          </cell>
          <cell r="AOL13">
            <v>0</v>
          </cell>
          <cell r="AOM13">
            <v>0</v>
          </cell>
          <cell r="AON13">
            <v>0</v>
          </cell>
          <cell r="AOO13">
            <v>0</v>
          </cell>
          <cell r="AOP13">
            <v>0</v>
          </cell>
          <cell r="APF13">
            <v>0</v>
          </cell>
          <cell r="APG13">
            <v>0</v>
          </cell>
          <cell r="APH13">
            <v>0</v>
          </cell>
          <cell r="API13">
            <v>0</v>
          </cell>
          <cell r="APJ13">
            <v>0</v>
          </cell>
          <cell r="APK13">
            <v>0</v>
          </cell>
          <cell r="APL13">
            <v>0</v>
          </cell>
          <cell r="APM13">
            <v>0</v>
          </cell>
          <cell r="APN13">
            <v>0</v>
          </cell>
          <cell r="APO13">
            <v>0</v>
          </cell>
          <cell r="APP13">
            <v>0</v>
          </cell>
          <cell r="APQ13">
            <v>0</v>
          </cell>
          <cell r="APR13">
            <v>0</v>
          </cell>
          <cell r="APS13">
            <v>0</v>
          </cell>
          <cell r="APT13">
            <v>0</v>
          </cell>
          <cell r="AQJ13">
            <v>0</v>
          </cell>
          <cell r="AQK13">
            <v>0</v>
          </cell>
          <cell r="AQL13">
            <v>0</v>
          </cell>
          <cell r="AQM13">
            <v>0</v>
          </cell>
          <cell r="AQN13">
            <v>0</v>
          </cell>
          <cell r="AQO13">
            <v>0</v>
          </cell>
          <cell r="AQP13">
            <v>0</v>
          </cell>
          <cell r="AQQ13">
            <v>0</v>
          </cell>
          <cell r="AQR13">
            <v>0</v>
          </cell>
          <cell r="AQS13">
            <v>0</v>
          </cell>
          <cell r="AQT13">
            <v>0</v>
          </cell>
          <cell r="AQU13">
            <v>0</v>
          </cell>
          <cell r="AQV13">
            <v>0</v>
          </cell>
          <cell r="AQW13">
            <v>0</v>
          </cell>
          <cell r="AQX13">
            <v>0</v>
          </cell>
          <cell r="ARN13">
            <v>0</v>
          </cell>
          <cell r="ARO13">
            <v>0</v>
          </cell>
          <cell r="ARP13">
            <v>0</v>
          </cell>
          <cell r="ARQ13">
            <v>0</v>
          </cell>
          <cell r="ARR13">
            <v>0</v>
          </cell>
          <cell r="ARS13">
            <v>0</v>
          </cell>
          <cell r="ART13">
            <v>0</v>
          </cell>
          <cell r="ARU13">
            <v>0</v>
          </cell>
          <cell r="ARV13">
            <v>0</v>
          </cell>
          <cell r="ARW13">
            <v>0</v>
          </cell>
          <cell r="ARX13">
            <v>0</v>
          </cell>
          <cell r="ARY13">
            <v>0</v>
          </cell>
          <cell r="ARZ13">
            <v>0</v>
          </cell>
          <cell r="ASA13">
            <v>0</v>
          </cell>
          <cell r="ASB13">
            <v>0</v>
          </cell>
          <cell r="ASR13">
            <v>0</v>
          </cell>
          <cell r="ASS13">
            <v>0</v>
          </cell>
          <cell r="AST13">
            <v>0</v>
          </cell>
          <cell r="ASU13">
            <v>0</v>
          </cell>
          <cell r="ASV13">
            <v>0</v>
          </cell>
          <cell r="ASW13">
            <v>0</v>
          </cell>
          <cell r="ASX13">
            <v>0</v>
          </cell>
          <cell r="ASY13">
            <v>0</v>
          </cell>
          <cell r="ASZ13">
            <v>0</v>
          </cell>
          <cell r="ATA13">
            <v>0</v>
          </cell>
          <cell r="ATB13">
            <v>0</v>
          </cell>
          <cell r="ATC13">
            <v>0</v>
          </cell>
          <cell r="ATD13">
            <v>0</v>
          </cell>
          <cell r="ATE13">
            <v>0</v>
          </cell>
          <cell r="ATF13">
            <v>0</v>
          </cell>
          <cell r="ATV13">
            <v>0</v>
          </cell>
          <cell r="ATW13">
            <v>0</v>
          </cell>
          <cell r="ATX13">
            <v>0</v>
          </cell>
          <cell r="ATY13">
            <v>0</v>
          </cell>
          <cell r="ATZ13">
            <v>0</v>
          </cell>
          <cell r="AUA13">
            <v>0</v>
          </cell>
          <cell r="AUB13">
            <v>0</v>
          </cell>
          <cell r="AUC13">
            <v>0</v>
          </cell>
          <cell r="AUD13">
            <v>0</v>
          </cell>
          <cell r="AUE13">
            <v>0</v>
          </cell>
          <cell r="AUF13">
            <v>0</v>
          </cell>
          <cell r="AUG13">
            <v>0</v>
          </cell>
          <cell r="AUH13">
            <v>0</v>
          </cell>
          <cell r="AUI13">
            <v>0</v>
          </cell>
          <cell r="AUJ13">
            <v>0</v>
          </cell>
          <cell r="AUZ13">
            <v>0</v>
          </cell>
          <cell r="AVA13">
            <v>0</v>
          </cell>
          <cell r="AVB13">
            <v>0</v>
          </cell>
          <cell r="AVC13">
            <v>0</v>
          </cell>
          <cell r="AVD13">
            <v>0</v>
          </cell>
          <cell r="AVE13">
            <v>0</v>
          </cell>
          <cell r="AVF13">
            <v>0</v>
          </cell>
          <cell r="AVG13">
            <v>0</v>
          </cell>
          <cell r="AVH13">
            <v>0</v>
          </cell>
          <cell r="AVI13">
            <v>0</v>
          </cell>
          <cell r="AVJ13">
            <v>0</v>
          </cell>
          <cell r="AVK13">
            <v>0</v>
          </cell>
          <cell r="AVL13">
            <v>0</v>
          </cell>
          <cell r="AVM13">
            <v>0</v>
          </cell>
          <cell r="AVN13">
            <v>0</v>
          </cell>
          <cell r="AWH13">
            <v>0</v>
          </cell>
          <cell r="AWM13">
            <v>0</v>
          </cell>
          <cell r="AWN13">
            <v>0</v>
          </cell>
          <cell r="AWO13">
            <v>0</v>
          </cell>
          <cell r="AWP13">
            <v>0</v>
          </cell>
          <cell r="AWQ13">
            <v>0</v>
          </cell>
          <cell r="AWR13">
            <v>0</v>
          </cell>
          <cell r="AXL13">
            <v>0</v>
          </cell>
          <cell r="AXQ13">
            <v>0</v>
          </cell>
          <cell r="AXR13">
            <v>0</v>
          </cell>
          <cell r="AXS13">
            <v>0</v>
          </cell>
          <cell r="AXT13">
            <v>0</v>
          </cell>
          <cell r="AXU13">
            <v>0</v>
          </cell>
          <cell r="AXV13">
            <v>0</v>
          </cell>
          <cell r="AXW13">
            <v>15593232.800000001</v>
          </cell>
          <cell r="AXX13">
            <v>21472806</v>
          </cell>
          <cell r="AXY13">
            <v>21893006</v>
          </cell>
          <cell r="AXZ13">
            <v>21697236</v>
          </cell>
          <cell r="AYA13">
            <v>80656280.799999997</v>
          </cell>
          <cell r="AYB13">
            <v>3420000</v>
          </cell>
          <cell r="AYC13">
            <v>4617000</v>
          </cell>
          <cell r="AYD13">
            <v>4617000</v>
          </cell>
          <cell r="AYE13">
            <v>4446000</v>
          </cell>
          <cell r="AYF13">
            <v>17100000</v>
          </cell>
          <cell r="AYG13">
            <v>19013232.800000001</v>
          </cell>
          <cell r="AYH13">
            <v>26089806</v>
          </cell>
          <cell r="AYI13">
            <v>26510006</v>
          </cell>
          <cell r="AYJ13">
            <v>26143236</v>
          </cell>
          <cell r="AYK13">
            <v>97756280.799999997</v>
          </cell>
          <cell r="AYL13">
            <v>15593232.800000001</v>
          </cell>
          <cell r="AYM13">
            <v>21472806</v>
          </cell>
          <cell r="AYN13">
            <v>21893006</v>
          </cell>
          <cell r="AYO13">
            <v>21697236</v>
          </cell>
          <cell r="AYP13">
            <v>80656280.799999997</v>
          </cell>
          <cell r="AYQ13">
            <v>3420000</v>
          </cell>
          <cell r="AYR13">
            <v>4617000</v>
          </cell>
          <cell r="AYS13">
            <v>4617000</v>
          </cell>
          <cell r="AYT13">
            <v>4446000</v>
          </cell>
          <cell r="AYU13">
            <v>17100000</v>
          </cell>
          <cell r="AYV13">
            <v>19013232.800000001</v>
          </cell>
          <cell r="AYW13">
            <v>26089806</v>
          </cell>
          <cell r="AYX13">
            <v>26510006</v>
          </cell>
          <cell r="AYY13">
            <v>26143236</v>
          </cell>
          <cell r="AYZ13">
            <v>97756280.799999997</v>
          </cell>
          <cell r="AZA13">
            <v>15000</v>
          </cell>
          <cell r="AZB13">
            <v>15000</v>
          </cell>
          <cell r="AZC13">
            <v>15000</v>
          </cell>
          <cell r="AZD13">
            <v>15000</v>
          </cell>
          <cell r="AZE13">
            <v>60000</v>
          </cell>
          <cell r="AZG13">
            <v>0</v>
          </cell>
          <cell r="AZH13">
            <v>0</v>
          </cell>
          <cell r="AZI13">
            <v>0</v>
          </cell>
          <cell r="AZJ13">
            <v>0</v>
          </cell>
          <cell r="AZK13">
            <v>15000</v>
          </cell>
          <cell r="AZL13">
            <v>15000</v>
          </cell>
          <cell r="AZM13">
            <v>15000</v>
          </cell>
          <cell r="AZN13">
            <v>15000</v>
          </cell>
          <cell r="AZO13">
            <v>60000</v>
          </cell>
          <cell r="AZP13">
            <v>15000</v>
          </cell>
          <cell r="AZQ13">
            <v>15000</v>
          </cell>
          <cell r="AZR13">
            <v>15000</v>
          </cell>
          <cell r="AZS13">
            <v>15000</v>
          </cell>
          <cell r="AZT13">
            <v>60000</v>
          </cell>
          <cell r="AZU13">
            <v>0</v>
          </cell>
          <cell r="AZV13">
            <v>0</v>
          </cell>
          <cell r="AZW13">
            <v>0</v>
          </cell>
          <cell r="AZX13">
            <v>0</v>
          </cell>
          <cell r="AZY13">
            <v>0</v>
          </cell>
          <cell r="AZZ13">
            <v>15000</v>
          </cell>
          <cell r="BAA13">
            <v>15000</v>
          </cell>
          <cell r="BAB13">
            <v>15000</v>
          </cell>
          <cell r="BAC13">
            <v>15000</v>
          </cell>
          <cell r="BAD13">
            <v>60000</v>
          </cell>
          <cell r="BAE13">
            <v>5000000</v>
          </cell>
          <cell r="BAF13">
            <v>2000000</v>
          </cell>
          <cell r="BAG13">
            <v>2000000</v>
          </cell>
          <cell r="BAH13">
            <v>3000000</v>
          </cell>
          <cell r="BAI13">
            <v>12000000</v>
          </cell>
          <cell r="BAK13">
            <v>0</v>
          </cell>
          <cell r="BAL13">
            <v>0</v>
          </cell>
          <cell r="BAM13">
            <v>0</v>
          </cell>
          <cell r="BAN13">
            <v>0</v>
          </cell>
          <cell r="BAO13">
            <v>5000000</v>
          </cell>
          <cell r="BAP13">
            <v>2000000</v>
          </cell>
          <cell r="BAQ13">
            <v>2000000</v>
          </cell>
          <cell r="BAR13">
            <v>3000000</v>
          </cell>
          <cell r="BAS13">
            <v>12000000</v>
          </cell>
          <cell r="BAT13">
            <v>5000000</v>
          </cell>
          <cell r="BAU13">
            <v>2000000</v>
          </cell>
          <cell r="BAV13">
            <v>2000000</v>
          </cell>
          <cell r="BAW13">
            <v>3000000</v>
          </cell>
          <cell r="BAX13">
            <v>12000000</v>
          </cell>
          <cell r="BAY13">
            <v>0</v>
          </cell>
          <cell r="BAZ13">
            <v>0</v>
          </cell>
          <cell r="BBA13">
            <v>0</v>
          </cell>
          <cell r="BBB13">
            <v>0</v>
          </cell>
          <cell r="BBC13">
            <v>0</v>
          </cell>
          <cell r="BBD13">
            <v>5000000</v>
          </cell>
          <cell r="BBE13">
            <v>2000000</v>
          </cell>
          <cell r="BBF13">
            <v>2000000</v>
          </cell>
          <cell r="BBG13">
            <v>3000000</v>
          </cell>
          <cell r="BBH13">
            <v>12000000</v>
          </cell>
          <cell r="BBI13">
            <v>0</v>
          </cell>
          <cell r="BBJ13">
            <v>0</v>
          </cell>
          <cell r="BBK13">
            <v>0</v>
          </cell>
          <cell r="BBL13">
            <v>0</v>
          </cell>
          <cell r="BBM13">
            <v>0</v>
          </cell>
          <cell r="BBO13">
            <v>0</v>
          </cell>
          <cell r="BBP13">
            <v>0</v>
          </cell>
          <cell r="BBQ13">
            <v>0</v>
          </cell>
          <cell r="BBR13">
            <v>0</v>
          </cell>
          <cell r="BBS13">
            <v>0</v>
          </cell>
          <cell r="BBT13">
            <v>0</v>
          </cell>
          <cell r="BBU13">
            <v>0</v>
          </cell>
          <cell r="BBV13">
            <v>0</v>
          </cell>
          <cell r="BBW13">
            <v>0</v>
          </cell>
          <cell r="BBX13">
            <v>0</v>
          </cell>
          <cell r="BBY13">
            <v>0</v>
          </cell>
          <cell r="BBZ13">
            <v>0</v>
          </cell>
          <cell r="BCA13">
            <v>0</v>
          </cell>
          <cell r="BCB13">
            <v>0</v>
          </cell>
          <cell r="BCC13">
            <v>0</v>
          </cell>
          <cell r="BCD13">
            <v>0</v>
          </cell>
          <cell r="BCE13">
            <v>0</v>
          </cell>
          <cell r="BCF13">
            <v>0</v>
          </cell>
          <cell r="BCG13">
            <v>0</v>
          </cell>
          <cell r="BCH13">
            <v>0</v>
          </cell>
          <cell r="BCI13">
            <v>0</v>
          </cell>
          <cell r="BCJ13">
            <v>0</v>
          </cell>
          <cell r="BCK13">
            <v>0</v>
          </cell>
          <cell r="BCL13">
            <v>0</v>
          </cell>
          <cell r="BCM13">
            <v>574000</v>
          </cell>
          <cell r="BCN13">
            <v>974000</v>
          </cell>
          <cell r="BCO13">
            <v>974000</v>
          </cell>
          <cell r="BCP13">
            <v>574000</v>
          </cell>
          <cell r="BCQ13">
            <v>3096000</v>
          </cell>
          <cell r="BCS13">
            <v>0</v>
          </cell>
          <cell r="BCT13">
            <v>0</v>
          </cell>
          <cell r="BCU13">
            <v>0</v>
          </cell>
          <cell r="BCV13">
            <v>0</v>
          </cell>
          <cell r="BCW13">
            <v>574000</v>
          </cell>
          <cell r="BCX13">
            <v>974000</v>
          </cell>
          <cell r="BCY13">
            <v>974000</v>
          </cell>
          <cell r="BCZ13">
            <v>574000</v>
          </cell>
          <cell r="BDA13">
            <v>3096000</v>
          </cell>
          <cell r="BDB13">
            <v>574000</v>
          </cell>
          <cell r="BDC13">
            <v>974000</v>
          </cell>
          <cell r="BDD13">
            <v>974000</v>
          </cell>
          <cell r="BDE13">
            <v>574000</v>
          </cell>
          <cell r="BDF13">
            <v>3096000</v>
          </cell>
          <cell r="BDG13">
            <v>0</v>
          </cell>
          <cell r="BDH13">
            <v>0</v>
          </cell>
          <cell r="BDI13">
            <v>0</v>
          </cell>
          <cell r="BDJ13">
            <v>0</v>
          </cell>
          <cell r="BDK13">
            <v>0</v>
          </cell>
          <cell r="BDL13">
            <v>574000</v>
          </cell>
          <cell r="BDM13">
            <v>974000</v>
          </cell>
          <cell r="BDN13">
            <v>974000</v>
          </cell>
          <cell r="BDO13">
            <v>574000</v>
          </cell>
          <cell r="BDP13">
            <v>3096000</v>
          </cell>
          <cell r="BDQ13">
            <v>0</v>
          </cell>
          <cell r="BDR13">
            <v>0</v>
          </cell>
          <cell r="BDS13">
            <v>0</v>
          </cell>
          <cell r="BDT13">
            <v>0</v>
          </cell>
          <cell r="BDU13">
            <v>0</v>
          </cell>
          <cell r="BDV13">
            <v>0</v>
          </cell>
          <cell r="BDW13">
            <v>0</v>
          </cell>
          <cell r="BDX13">
            <v>0</v>
          </cell>
          <cell r="BDY13">
            <v>0</v>
          </cell>
          <cell r="BDZ13">
            <v>0</v>
          </cell>
          <cell r="BEA13">
            <v>0</v>
          </cell>
          <cell r="BEB13">
            <v>0</v>
          </cell>
          <cell r="BEC13">
            <v>0</v>
          </cell>
          <cell r="BED13">
            <v>0</v>
          </cell>
          <cell r="BEE13">
            <v>0</v>
          </cell>
          <cell r="BEF13">
            <v>0</v>
          </cell>
          <cell r="BEG13">
            <v>0</v>
          </cell>
          <cell r="BEH13">
            <v>0</v>
          </cell>
          <cell r="BEI13">
            <v>0</v>
          </cell>
          <cell r="BEJ13">
            <v>0</v>
          </cell>
          <cell r="BEK13">
            <v>0</v>
          </cell>
          <cell r="BEL13">
            <v>0</v>
          </cell>
          <cell r="BEM13">
            <v>0</v>
          </cell>
          <cell r="BEN13">
            <v>0</v>
          </cell>
          <cell r="BEO13">
            <v>0</v>
          </cell>
          <cell r="BEP13">
            <v>0</v>
          </cell>
          <cell r="BEQ13">
            <v>0</v>
          </cell>
          <cell r="BER13">
            <v>0</v>
          </cell>
          <cell r="BES13">
            <v>0</v>
          </cell>
          <cell r="BET13">
            <v>0</v>
          </cell>
          <cell r="BEU13">
            <v>21182232.800000001</v>
          </cell>
          <cell r="BEV13">
            <v>24461806</v>
          </cell>
          <cell r="BEW13">
            <v>24882006</v>
          </cell>
          <cell r="BEX13">
            <v>25286236</v>
          </cell>
          <cell r="BEY13">
            <v>95812280.799999997</v>
          </cell>
          <cell r="BEZ13">
            <v>3420000</v>
          </cell>
          <cell r="BFA13">
            <v>4617000</v>
          </cell>
          <cell r="BFB13">
            <v>4617000</v>
          </cell>
          <cell r="BFC13">
            <v>4446000</v>
          </cell>
          <cell r="BFD13">
            <v>17100000</v>
          </cell>
          <cell r="BFE13">
            <v>24602232.800000001</v>
          </cell>
          <cell r="BFF13">
            <v>29078806</v>
          </cell>
          <cell r="BFG13">
            <v>29499006</v>
          </cell>
          <cell r="BFH13">
            <v>29732236</v>
          </cell>
          <cell r="BFI13">
            <v>112912280.8</v>
          </cell>
          <cell r="BFJ13">
            <v>21182232.800000001</v>
          </cell>
          <cell r="BFK13">
            <v>24461806</v>
          </cell>
          <cell r="BFL13">
            <v>24882006</v>
          </cell>
          <cell r="BFM13">
            <v>25286236</v>
          </cell>
          <cell r="BFN13">
            <v>95812280.799999997</v>
          </cell>
          <cell r="BFO13">
            <v>3420000</v>
          </cell>
          <cell r="BFP13">
            <v>4617000</v>
          </cell>
          <cell r="BFQ13">
            <v>4617000</v>
          </cell>
          <cell r="BFR13">
            <v>4446000</v>
          </cell>
          <cell r="BFS13">
            <v>17100000</v>
          </cell>
          <cell r="BFT13">
            <v>24602232.800000001</v>
          </cell>
          <cell r="BFU13">
            <v>29078806</v>
          </cell>
          <cell r="BFV13">
            <v>29499006</v>
          </cell>
          <cell r="BFW13">
            <v>29732236</v>
          </cell>
          <cell r="BFX13">
            <v>112912280.8</v>
          </cell>
          <cell r="BFY13">
            <v>0</v>
          </cell>
          <cell r="BFZ13">
            <v>0</v>
          </cell>
        </row>
        <row r="14">
          <cell r="B14" t="str">
            <v xml:space="preserve"> - 活动成本</v>
          </cell>
          <cell r="C14">
            <v>2375000</v>
          </cell>
          <cell r="D14">
            <v>2375000</v>
          </cell>
          <cell r="E14">
            <v>2375000</v>
          </cell>
          <cell r="F14">
            <v>2375000</v>
          </cell>
          <cell r="G14">
            <v>9500000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2375000</v>
          </cell>
          <cell r="N14">
            <v>2375000</v>
          </cell>
          <cell r="O14">
            <v>2375000</v>
          </cell>
          <cell r="P14">
            <v>2375000</v>
          </cell>
          <cell r="Q14">
            <v>9500000</v>
          </cell>
          <cell r="R14">
            <v>2375000</v>
          </cell>
          <cell r="S14">
            <v>2375000</v>
          </cell>
          <cell r="T14">
            <v>2375000</v>
          </cell>
          <cell r="U14">
            <v>2375000</v>
          </cell>
          <cell r="V14">
            <v>9500000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2375000</v>
          </cell>
          <cell r="AC14">
            <v>2375000</v>
          </cell>
          <cell r="AD14">
            <v>2375000</v>
          </cell>
          <cell r="AE14">
            <v>2375000</v>
          </cell>
          <cell r="AF14">
            <v>9500000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W14">
            <v>0</v>
          </cell>
          <cell r="AX14">
            <v>0</v>
          </cell>
          <cell r="AY14">
            <v>0</v>
          </cell>
          <cell r="AZ14">
            <v>0</v>
          </cell>
          <cell r="BA14">
            <v>0</v>
          </cell>
          <cell r="BB14">
            <v>0</v>
          </cell>
          <cell r="BC14">
            <v>0</v>
          </cell>
          <cell r="BD14">
            <v>0</v>
          </cell>
          <cell r="BE14">
            <v>0</v>
          </cell>
          <cell r="BF14">
            <v>0</v>
          </cell>
          <cell r="BG14">
            <v>0</v>
          </cell>
          <cell r="BH14">
            <v>0</v>
          </cell>
          <cell r="BI14">
            <v>0</v>
          </cell>
          <cell r="BJ14">
            <v>0</v>
          </cell>
          <cell r="BK14">
            <v>0</v>
          </cell>
          <cell r="BL14">
            <v>0</v>
          </cell>
          <cell r="BM14">
            <v>0</v>
          </cell>
          <cell r="BN14">
            <v>0</v>
          </cell>
          <cell r="BO14">
            <v>0</v>
          </cell>
          <cell r="BP14">
            <v>0</v>
          </cell>
          <cell r="BQ14">
            <v>0</v>
          </cell>
          <cell r="BR14">
            <v>0</v>
          </cell>
          <cell r="BS14">
            <v>0</v>
          </cell>
          <cell r="BT14">
            <v>0</v>
          </cell>
          <cell r="BU14">
            <v>0</v>
          </cell>
          <cell r="BV14">
            <v>0</v>
          </cell>
          <cell r="BW14">
            <v>0</v>
          </cell>
          <cell r="BX14">
            <v>0</v>
          </cell>
          <cell r="BY14">
            <v>0</v>
          </cell>
          <cell r="BZ14">
            <v>0</v>
          </cell>
          <cell r="CA14">
            <v>0</v>
          </cell>
          <cell r="CB14">
            <v>0</v>
          </cell>
          <cell r="CC14">
            <v>0</v>
          </cell>
          <cell r="CD14">
            <v>0</v>
          </cell>
          <cell r="CE14">
            <v>0</v>
          </cell>
          <cell r="CF14">
            <v>0</v>
          </cell>
          <cell r="CG14">
            <v>0</v>
          </cell>
          <cell r="CH14">
            <v>0</v>
          </cell>
          <cell r="CI14">
            <v>0</v>
          </cell>
          <cell r="CJ14">
            <v>0</v>
          </cell>
          <cell r="CK14">
            <v>0</v>
          </cell>
          <cell r="CL14">
            <v>0</v>
          </cell>
          <cell r="CM14">
            <v>0</v>
          </cell>
          <cell r="CN14">
            <v>0</v>
          </cell>
          <cell r="CO14">
            <v>0</v>
          </cell>
          <cell r="CP14">
            <v>0</v>
          </cell>
          <cell r="CQ14">
            <v>0</v>
          </cell>
          <cell r="CR14">
            <v>0</v>
          </cell>
          <cell r="CS14">
            <v>0</v>
          </cell>
          <cell r="CT14">
            <v>0</v>
          </cell>
          <cell r="CU14">
            <v>0</v>
          </cell>
          <cell r="CV14">
            <v>0</v>
          </cell>
          <cell r="CW14">
            <v>0</v>
          </cell>
          <cell r="CX14">
            <v>0</v>
          </cell>
          <cell r="CY14">
            <v>0</v>
          </cell>
          <cell r="CZ14">
            <v>0</v>
          </cell>
          <cell r="DA14">
            <v>0</v>
          </cell>
          <cell r="DB14">
            <v>0</v>
          </cell>
          <cell r="DC14">
            <v>0</v>
          </cell>
          <cell r="DD14">
            <v>0</v>
          </cell>
          <cell r="DE14">
            <v>0</v>
          </cell>
          <cell r="DF14">
            <v>0</v>
          </cell>
          <cell r="DG14">
            <v>0</v>
          </cell>
          <cell r="DH14">
            <v>0</v>
          </cell>
          <cell r="DI14">
            <v>0</v>
          </cell>
          <cell r="DJ14">
            <v>0</v>
          </cell>
          <cell r="DK14">
            <v>0</v>
          </cell>
          <cell r="DL14">
            <v>0</v>
          </cell>
          <cell r="DM14">
            <v>0</v>
          </cell>
          <cell r="DN14">
            <v>0</v>
          </cell>
          <cell r="DO14">
            <v>0</v>
          </cell>
          <cell r="DP14">
            <v>0</v>
          </cell>
          <cell r="DQ14">
            <v>0</v>
          </cell>
          <cell r="DR14">
            <v>0</v>
          </cell>
          <cell r="DS14">
            <v>500000</v>
          </cell>
          <cell r="DT14">
            <v>600000</v>
          </cell>
          <cell r="DU14">
            <v>600000</v>
          </cell>
          <cell r="DV14">
            <v>660000</v>
          </cell>
          <cell r="DW14">
            <v>2360000</v>
          </cell>
          <cell r="DX14">
            <v>0</v>
          </cell>
          <cell r="DY14">
            <v>0</v>
          </cell>
          <cell r="DZ14">
            <v>0</v>
          </cell>
          <cell r="EA14">
            <v>0</v>
          </cell>
          <cell r="EB14">
            <v>0</v>
          </cell>
          <cell r="EC14">
            <v>500000</v>
          </cell>
          <cell r="ED14">
            <v>600000</v>
          </cell>
          <cell r="EE14">
            <v>600000</v>
          </cell>
          <cell r="EF14">
            <v>660000</v>
          </cell>
          <cell r="EG14">
            <v>2360000</v>
          </cell>
          <cell r="EH14">
            <v>500000</v>
          </cell>
          <cell r="EI14">
            <v>600000</v>
          </cell>
          <cell r="EJ14">
            <v>600000</v>
          </cell>
          <cell r="EK14">
            <v>660000</v>
          </cell>
          <cell r="EL14">
            <v>2360000</v>
          </cell>
          <cell r="EM14">
            <v>0</v>
          </cell>
          <cell r="EN14">
            <v>0</v>
          </cell>
          <cell r="EO14">
            <v>0</v>
          </cell>
          <cell r="EP14">
            <v>0</v>
          </cell>
          <cell r="EQ14">
            <v>0</v>
          </cell>
          <cell r="ER14">
            <v>500000</v>
          </cell>
          <cell r="ES14">
            <v>600000</v>
          </cell>
          <cell r="ET14">
            <v>600000</v>
          </cell>
          <cell r="EU14">
            <v>660000</v>
          </cell>
          <cell r="EV14">
            <v>2360000</v>
          </cell>
          <cell r="EW14">
            <v>100000</v>
          </cell>
          <cell r="EX14">
            <v>300000</v>
          </cell>
          <cell r="EY14">
            <v>300000</v>
          </cell>
          <cell r="EZ14">
            <v>200000</v>
          </cell>
          <cell r="FA14">
            <v>900000</v>
          </cell>
          <cell r="FB14">
            <v>0</v>
          </cell>
          <cell r="FC14">
            <v>0</v>
          </cell>
          <cell r="FD14">
            <v>0</v>
          </cell>
          <cell r="FE14">
            <v>0</v>
          </cell>
          <cell r="FF14">
            <v>0</v>
          </cell>
          <cell r="FG14">
            <v>100000</v>
          </cell>
          <cell r="FH14">
            <v>300000</v>
          </cell>
          <cell r="FI14">
            <v>300000</v>
          </cell>
          <cell r="FJ14">
            <v>200000</v>
          </cell>
          <cell r="FK14">
            <v>900000</v>
          </cell>
          <cell r="FL14">
            <v>100000</v>
          </cell>
          <cell r="FM14">
            <v>300000</v>
          </cell>
          <cell r="FN14">
            <v>300000</v>
          </cell>
          <cell r="FO14">
            <v>200000</v>
          </cell>
          <cell r="FP14">
            <v>900000</v>
          </cell>
          <cell r="FQ14">
            <v>0</v>
          </cell>
          <cell r="FR14">
            <v>0</v>
          </cell>
          <cell r="FS14">
            <v>0</v>
          </cell>
          <cell r="FT14">
            <v>0</v>
          </cell>
          <cell r="FU14">
            <v>0</v>
          </cell>
          <cell r="FV14">
            <v>100000</v>
          </cell>
          <cell r="FW14">
            <v>300000</v>
          </cell>
          <cell r="FX14">
            <v>300000</v>
          </cell>
          <cell r="FY14">
            <v>200000</v>
          </cell>
          <cell r="FZ14">
            <v>900000</v>
          </cell>
          <cell r="GA14">
            <v>22000</v>
          </cell>
          <cell r="GB14">
            <v>58000</v>
          </cell>
          <cell r="GC14">
            <v>60000</v>
          </cell>
          <cell r="GD14">
            <v>60000</v>
          </cell>
          <cell r="GE14">
            <v>200000</v>
          </cell>
          <cell r="GF14">
            <v>0</v>
          </cell>
          <cell r="GG14">
            <v>0</v>
          </cell>
          <cell r="GH14">
            <v>0</v>
          </cell>
          <cell r="GI14">
            <v>0</v>
          </cell>
          <cell r="GJ14">
            <v>0</v>
          </cell>
          <cell r="GK14">
            <v>22000</v>
          </cell>
          <cell r="GL14">
            <v>58000</v>
          </cell>
          <cell r="GM14">
            <v>60000</v>
          </cell>
          <cell r="GN14">
            <v>60000</v>
          </cell>
          <cell r="GO14">
            <v>200000</v>
          </cell>
          <cell r="GP14">
            <v>22000</v>
          </cell>
          <cell r="GQ14">
            <v>58000</v>
          </cell>
          <cell r="GR14">
            <v>60000</v>
          </cell>
          <cell r="GS14">
            <v>60000</v>
          </cell>
          <cell r="GT14">
            <v>200000</v>
          </cell>
          <cell r="GU14">
            <v>0</v>
          </cell>
          <cell r="GV14">
            <v>0</v>
          </cell>
          <cell r="GW14">
            <v>0</v>
          </cell>
          <cell r="GX14">
            <v>0</v>
          </cell>
          <cell r="GY14">
            <v>0</v>
          </cell>
          <cell r="GZ14">
            <v>22000</v>
          </cell>
          <cell r="HA14">
            <v>58000</v>
          </cell>
          <cell r="HB14">
            <v>60000</v>
          </cell>
          <cell r="HC14">
            <v>60000</v>
          </cell>
          <cell r="HD14">
            <v>200000</v>
          </cell>
          <cell r="HE14">
            <v>0</v>
          </cell>
          <cell r="HF14">
            <v>0</v>
          </cell>
          <cell r="HG14">
            <v>0</v>
          </cell>
          <cell r="HH14">
            <v>0</v>
          </cell>
          <cell r="HI14">
            <v>0</v>
          </cell>
          <cell r="HJ14">
            <v>0</v>
          </cell>
          <cell r="HK14">
            <v>0</v>
          </cell>
          <cell r="HL14">
            <v>0</v>
          </cell>
          <cell r="HM14">
            <v>0</v>
          </cell>
          <cell r="HN14">
            <v>0</v>
          </cell>
          <cell r="HO14">
            <v>0</v>
          </cell>
          <cell r="HP14">
            <v>0</v>
          </cell>
          <cell r="HQ14">
            <v>0</v>
          </cell>
          <cell r="HR14">
            <v>0</v>
          </cell>
          <cell r="HS14">
            <v>0</v>
          </cell>
          <cell r="HT14">
            <v>0</v>
          </cell>
          <cell r="HU14">
            <v>0</v>
          </cell>
          <cell r="HV14">
            <v>0</v>
          </cell>
          <cell r="HW14">
            <v>0</v>
          </cell>
          <cell r="HX14">
            <v>0</v>
          </cell>
          <cell r="HY14">
            <v>0</v>
          </cell>
          <cell r="HZ14">
            <v>0</v>
          </cell>
          <cell r="IA14">
            <v>0</v>
          </cell>
          <cell r="IB14">
            <v>0</v>
          </cell>
          <cell r="IC14">
            <v>0</v>
          </cell>
          <cell r="ID14">
            <v>0</v>
          </cell>
          <cell r="IE14">
            <v>0</v>
          </cell>
          <cell r="IF14">
            <v>0</v>
          </cell>
          <cell r="IG14">
            <v>0</v>
          </cell>
          <cell r="IH14">
            <v>0</v>
          </cell>
          <cell r="II14">
            <v>0</v>
          </cell>
          <cell r="IJ14">
            <v>0</v>
          </cell>
          <cell r="IK14">
            <v>0</v>
          </cell>
          <cell r="IL14">
            <v>0</v>
          </cell>
          <cell r="IM14">
            <v>0</v>
          </cell>
          <cell r="IN14">
            <v>0</v>
          </cell>
          <cell r="IO14">
            <v>0</v>
          </cell>
          <cell r="IP14">
            <v>0</v>
          </cell>
          <cell r="IQ14">
            <v>0</v>
          </cell>
          <cell r="IR14">
            <v>0</v>
          </cell>
          <cell r="IS14">
            <v>0</v>
          </cell>
          <cell r="IT14">
            <v>0</v>
          </cell>
          <cell r="IU14">
            <v>0</v>
          </cell>
          <cell r="IV14">
            <v>0</v>
          </cell>
          <cell r="IW14">
            <v>0</v>
          </cell>
          <cell r="IX14">
            <v>0</v>
          </cell>
          <cell r="IY14">
            <v>0</v>
          </cell>
          <cell r="IZ14">
            <v>0</v>
          </cell>
          <cell r="JA14">
            <v>0</v>
          </cell>
          <cell r="JB14">
            <v>0</v>
          </cell>
          <cell r="JC14">
            <v>0</v>
          </cell>
          <cell r="JD14">
            <v>0</v>
          </cell>
          <cell r="JE14">
            <v>0</v>
          </cell>
          <cell r="JF14">
            <v>0</v>
          </cell>
          <cell r="JG14">
            <v>0</v>
          </cell>
          <cell r="JH14">
            <v>0</v>
          </cell>
          <cell r="JI14">
            <v>0</v>
          </cell>
          <cell r="JJ14">
            <v>0</v>
          </cell>
          <cell r="JK14">
            <v>0</v>
          </cell>
          <cell r="JL14">
            <v>0</v>
          </cell>
          <cell r="JM14">
            <v>0</v>
          </cell>
          <cell r="JN14">
            <v>0</v>
          </cell>
          <cell r="JO14">
            <v>0</v>
          </cell>
          <cell r="JP14">
            <v>0</v>
          </cell>
          <cell r="JQ14">
            <v>0</v>
          </cell>
          <cell r="JR14">
            <v>0</v>
          </cell>
          <cell r="JS14">
            <v>0</v>
          </cell>
          <cell r="JT14">
            <v>0</v>
          </cell>
          <cell r="JU14">
            <v>0</v>
          </cell>
          <cell r="JV14">
            <v>0</v>
          </cell>
          <cell r="JW14">
            <v>0</v>
          </cell>
          <cell r="JX14">
            <v>0</v>
          </cell>
          <cell r="JY14">
            <v>0</v>
          </cell>
          <cell r="JZ14">
            <v>0</v>
          </cell>
          <cell r="KA14">
            <v>0</v>
          </cell>
          <cell r="KB14">
            <v>0</v>
          </cell>
          <cell r="KC14">
            <v>0</v>
          </cell>
          <cell r="KD14">
            <v>0</v>
          </cell>
          <cell r="KE14">
            <v>0</v>
          </cell>
          <cell r="KF14">
            <v>0</v>
          </cell>
          <cell r="KG14">
            <v>0</v>
          </cell>
          <cell r="KH14">
            <v>0</v>
          </cell>
          <cell r="KI14">
            <v>0</v>
          </cell>
          <cell r="KJ14">
            <v>0</v>
          </cell>
          <cell r="KK14">
            <v>0</v>
          </cell>
          <cell r="KL14">
            <v>0</v>
          </cell>
          <cell r="KM14">
            <v>0</v>
          </cell>
          <cell r="KN14">
            <v>0</v>
          </cell>
          <cell r="KO14">
            <v>0</v>
          </cell>
          <cell r="KP14">
            <v>0</v>
          </cell>
          <cell r="KQ14">
            <v>0</v>
          </cell>
          <cell r="KR14">
            <v>0</v>
          </cell>
          <cell r="KS14">
            <v>0</v>
          </cell>
          <cell r="KT14">
            <v>0</v>
          </cell>
          <cell r="KU14">
            <v>0</v>
          </cell>
          <cell r="KV14">
            <v>0</v>
          </cell>
          <cell r="KW14">
            <v>0</v>
          </cell>
          <cell r="KX14">
            <v>0</v>
          </cell>
          <cell r="KY14">
            <v>0</v>
          </cell>
          <cell r="KZ14">
            <v>0</v>
          </cell>
          <cell r="LA14">
            <v>0</v>
          </cell>
          <cell r="LB14">
            <v>0</v>
          </cell>
          <cell r="LC14">
            <v>0</v>
          </cell>
          <cell r="LD14">
            <v>0</v>
          </cell>
          <cell r="LE14">
            <v>0</v>
          </cell>
          <cell r="LF14">
            <v>0</v>
          </cell>
          <cell r="LG14">
            <v>0</v>
          </cell>
          <cell r="LH14">
            <v>0</v>
          </cell>
          <cell r="LI14">
            <v>0</v>
          </cell>
          <cell r="LJ14">
            <v>0</v>
          </cell>
          <cell r="LK14">
            <v>0</v>
          </cell>
          <cell r="LL14">
            <v>0</v>
          </cell>
          <cell r="LM14">
            <v>0</v>
          </cell>
          <cell r="LN14">
            <v>0</v>
          </cell>
          <cell r="LO14">
            <v>0</v>
          </cell>
          <cell r="LP14">
            <v>0</v>
          </cell>
          <cell r="LQ14">
            <v>0</v>
          </cell>
          <cell r="LR14">
            <v>0</v>
          </cell>
          <cell r="LS14">
            <v>0</v>
          </cell>
          <cell r="LT14">
            <v>0</v>
          </cell>
          <cell r="LU14">
            <v>400000</v>
          </cell>
          <cell r="LV14">
            <v>400000</v>
          </cell>
          <cell r="LW14">
            <v>500000</v>
          </cell>
          <cell r="LX14">
            <v>400000</v>
          </cell>
          <cell r="LY14">
            <v>1700000</v>
          </cell>
          <cell r="LZ14">
            <v>0</v>
          </cell>
          <cell r="MA14">
            <v>0</v>
          </cell>
          <cell r="MB14">
            <v>0</v>
          </cell>
          <cell r="MC14">
            <v>0</v>
          </cell>
          <cell r="MD14">
            <v>0</v>
          </cell>
          <cell r="ME14">
            <v>400000</v>
          </cell>
          <cell r="MF14">
            <v>400000</v>
          </cell>
          <cell r="MG14">
            <v>500000</v>
          </cell>
          <cell r="MH14">
            <v>400000</v>
          </cell>
          <cell r="MI14">
            <v>1700000</v>
          </cell>
          <cell r="MJ14">
            <v>400000</v>
          </cell>
          <cell r="MK14">
            <v>400000</v>
          </cell>
          <cell r="ML14">
            <v>500000</v>
          </cell>
          <cell r="MM14">
            <v>400000</v>
          </cell>
          <cell r="MN14">
            <v>1700000</v>
          </cell>
          <cell r="MO14">
            <v>0</v>
          </cell>
          <cell r="MP14">
            <v>0</v>
          </cell>
          <cell r="MQ14">
            <v>0</v>
          </cell>
          <cell r="MR14">
            <v>0</v>
          </cell>
          <cell r="MS14">
            <v>0</v>
          </cell>
          <cell r="MT14">
            <v>400000</v>
          </cell>
          <cell r="MU14">
            <v>400000</v>
          </cell>
          <cell r="MV14">
            <v>500000</v>
          </cell>
          <cell r="MW14">
            <v>400000</v>
          </cell>
          <cell r="MX14">
            <v>1700000</v>
          </cell>
          <cell r="MY14">
            <v>800000</v>
          </cell>
          <cell r="MZ14">
            <v>2400000</v>
          </cell>
          <cell r="NA14">
            <v>1700000</v>
          </cell>
          <cell r="NB14">
            <v>2000000</v>
          </cell>
          <cell r="NC14">
            <v>6900000</v>
          </cell>
          <cell r="ND14">
            <v>0</v>
          </cell>
          <cell r="NE14">
            <v>0</v>
          </cell>
          <cell r="NF14">
            <v>0</v>
          </cell>
          <cell r="NG14">
            <v>0</v>
          </cell>
          <cell r="NH14">
            <v>0</v>
          </cell>
          <cell r="NI14">
            <v>800000</v>
          </cell>
          <cell r="NJ14">
            <v>2400000</v>
          </cell>
          <cell r="NK14">
            <v>1700000</v>
          </cell>
          <cell r="NL14">
            <v>2000000</v>
          </cell>
          <cell r="NM14">
            <v>6900000</v>
          </cell>
          <cell r="NN14">
            <v>800000</v>
          </cell>
          <cell r="NO14">
            <v>2400000</v>
          </cell>
          <cell r="NP14">
            <v>1700000</v>
          </cell>
          <cell r="NQ14">
            <v>2000000</v>
          </cell>
          <cell r="NR14">
            <v>6900000</v>
          </cell>
          <cell r="NS14">
            <v>0</v>
          </cell>
          <cell r="NT14">
            <v>0</v>
          </cell>
          <cell r="NU14">
            <v>0</v>
          </cell>
          <cell r="NV14">
            <v>0</v>
          </cell>
          <cell r="NW14">
            <v>0</v>
          </cell>
          <cell r="NX14">
            <v>800000</v>
          </cell>
          <cell r="NY14">
            <v>2400000</v>
          </cell>
          <cell r="NZ14">
            <v>1700000</v>
          </cell>
          <cell r="OA14">
            <v>2000000</v>
          </cell>
          <cell r="OB14">
            <v>6900000</v>
          </cell>
          <cell r="OC14">
            <v>712000</v>
          </cell>
          <cell r="OD14">
            <v>1066200</v>
          </cell>
          <cell r="OE14">
            <v>966200</v>
          </cell>
          <cell r="OF14">
            <v>1015600</v>
          </cell>
          <cell r="OG14">
            <v>3760000</v>
          </cell>
          <cell r="OH14">
            <v>0</v>
          </cell>
          <cell r="OI14">
            <v>0</v>
          </cell>
          <cell r="OJ14">
            <v>0</v>
          </cell>
          <cell r="OK14">
            <v>0</v>
          </cell>
          <cell r="OL14">
            <v>0</v>
          </cell>
          <cell r="OM14">
            <v>712000</v>
          </cell>
          <cell r="ON14">
            <v>1066200</v>
          </cell>
          <cell r="OO14">
            <v>966200</v>
          </cell>
          <cell r="OP14">
            <v>1015600</v>
          </cell>
          <cell r="OQ14">
            <v>3760000</v>
          </cell>
          <cell r="OR14">
            <v>712000</v>
          </cell>
          <cell r="OS14">
            <v>1066200</v>
          </cell>
          <cell r="OT14">
            <v>966200</v>
          </cell>
          <cell r="OU14">
            <v>1015600</v>
          </cell>
          <cell r="OV14">
            <v>3760000</v>
          </cell>
          <cell r="OW14">
            <v>0</v>
          </cell>
          <cell r="OX14">
            <v>0</v>
          </cell>
          <cell r="OY14">
            <v>0</v>
          </cell>
          <cell r="OZ14">
            <v>0</v>
          </cell>
          <cell r="PA14">
            <v>0</v>
          </cell>
          <cell r="PB14">
            <v>712000</v>
          </cell>
          <cell r="PC14">
            <v>1066200</v>
          </cell>
          <cell r="PD14">
            <v>966200</v>
          </cell>
          <cell r="PE14">
            <v>1015600</v>
          </cell>
          <cell r="PF14">
            <v>3760000</v>
          </cell>
          <cell r="PG14">
            <v>244775</v>
          </cell>
          <cell r="PH14">
            <v>454075</v>
          </cell>
          <cell r="PI14">
            <v>424075</v>
          </cell>
          <cell r="PJ14">
            <v>384175</v>
          </cell>
          <cell r="PK14">
            <v>1507100</v>
          </cell>
          <cell r="PL14">
            <v>0</v>
          </cell>
          <cell r="PM14">
            <v>0</v>
          </cell>
          <cell r="PN14">
            <v>0</v>
          </cell>
          <cell r="PO14">
            <v>0</v>
          </cell>
          <cell r="PP14">
            <v>0</v>
          </cell>
          <cell r="PQ14">
            <v>244775</v>
          </cell>
          <cell r="PR14">
            <v>454075</v>
          </cell>
          <cell r="PS14">
            <v>424075</v>
          </cell>
          <cell r="PT14">
            <v>384175</v>
          </cell>
          <cell r="PU14">
            <v>1507100</v>
          </cell>
          <cell r="PV14">
            <v>244775</v>
          </cell>
          <cell r="PW14">
            <v>454075</v>
          </cell>
          <cell r="PX14">
            <v>424075</v>
          </cell>
          <cell r="PY14">
            <v>384175</v>
          </cell>
          <cell r="PZ14">
            <v>1507100</v>
          </cell>
          <cell r="QA14">
            <v>0</v>
          </cell>
          <cell r="QB14">
            <v>0</v>
          </cell>
          <cell r="QC14">
            <v>0</v>
          </cell>
          <cell r="QD14">
            <v>0</v>
          </cell>
          <cell r="QE14">
            <v>0</v>
          </cell>
          <cell r="QF14">
            <v>244775</v>
          </cell>
          <cell r="QG14">
            <v>454075</v>
          </cell>
          <cell r="QH14">
            <v>424075</v>
          </cell>
          <cell r="QI14">
            <v>384175</v>
          </cell>
          <cell r="QJ14">
            <v>1507100</v>
          </cell>
          <cell r="QK14">
            <v>156000</v>
          </cell>
          <cell r="QL14">
            <v>468000</v>
          </cell>
          <cell r="QM14">
            <v>520000</v>
          </cell>
          <cell r="QN14">
            <v>416000</v>
          </cell>
          <cell r="QO14">
            <v>1560000</v>
          </cell>
          <cell r="QP14">
            <v>0</v>
          </cell>
          <cell r="QQ14">
            <v>0</v>
          </cell>
          <cell r="QR14">
            <v>0</v>
          </cell>
          <cell r="QS14">
            <v>0</v>
          </cell>
          <cell r="QT14">
            <v>0</v>
          </cell>
          <cell r="QU14">
            <v>156000</v>
          </cell>
          <cell r="QV14">
            <v>468000</v>
          </cell>
          <cell r="QW14">
            <v>520000</v>
          </cell>
          <cell r="QX14">
            <v>416000</v>
          </cell>
          <cell r="QY14">
            <v>1560000</v>
          </cell>
          <cell r="QZ14">
            <v>156000</v>
          </cell>
          <cell r="RA14">
            <v>468000</v>
          </cell>
          <cell r="RB14">
            <v>520000</v>
          </cell>
          <cell r="RC14">
            <v>416000</v>
          </cell>
          <cell r="RD14">
            <v>1560000</v>
          </cell>
          <cell r="RE14">
            <v>0</v>
          </cell>
          <cell r="RF14">
            <v>0</v>
          </cell>
          <cell r="RG14">
            <v>0</v>
          </cell>
          <cell r="RH14">
            <v>0</v>
          </cell>
          <cell r="RI14">
            <v>0</v>
          </cell>
          <cell r="RJ14">
            <v>156000</v>
          </cell>
          <cell r="RK14">
            <v>468000</v>
          </cell>
          <cell r="RL14">
            <v>520000</v>
          </cell>
          <cell r="RM14">
            <v>416000</v>
          </cell>
          <cell r="RN14">
            <v>1560000</v>
          </cell>
          <cell r="RO14">
            <v>520000</v>
          </cell>
          <cell r="RP14">
            <v>780000</v>
          </cell>
          <cell r="RQ14">
            <v>650000</v>
          </cell>
          <cell r="RR14">
            <v>910000</v>
          </cell>
          <cell r="RS14">
            <v>2860000</v>
          </cell>
          <cell r="RT14">
            <v>0</v>
          </cell>
          <cell r="RU14">
            <v>0</v>
          </cell>
          <cell r="RV14">
            <v>0</v>
          </cell>
          <cell r="RW14">
            <v>0</v>
          </cell>
          <cell r="RX14">
            <v>0</v>
          </cell>
          <cell r="RY14">
            <v>520000</v>
          </cell>
          <cell r="RZ14">
            <v>780000</v>
          </cell>
          <cell r="SA14">
            <v>650000</v>
          </cell>
          <cell r="SB14">
            <v>910000</v>
          </cell>
          <cell r="SC14">
            <v>2860000</v>
          </cell>
          <cell r="SD14">
            <v>520000</v>
          </cell>
          <cell r="SE14">
            <v>780000</v>
          </cell>
          <cell r="SF14">
            <v>650000</v>
          </cell>
          <cell r="SG14">
            <v>910000</v>
          </cell>
          <cell r="SH14">
            <v>2860000</v>
          </cell>
          <cell r="SI14">
            <v>0</v>
          </cell>
          <cell r="SJ14">
            <v>0</v>
          </cell>
          <cell r="SK14">
            <v>0</v>
          </cell>
          <cell r="SL14">
            <v>0</v>
          </cell>
          <cell r="SM14">
            <v>0</v>
          </cell>
          <cell r="SN14">
            <v>520000</v>
          </cell>
          <cell r="SO14">
            <v>780000</v>
          </cell>
          <cell r="SP14">
            <v>650000</v>
          </cell>
          <cell r="SQ14">
            <v>910000</v>
          </cell>
          <cell r="SR14">
            <v>2860000</v>
          </cell>
          <cell r="SS14">
            <v>325000</v>
          </cell>
          <cell r="ST14">
            <v>455000</v>
          </cell>
          <cell r="SU14">
            <v>585000</v>
          </cell>
          <cell r="SV14">
            <v>715000</v>
          </cell>
          <cell r="SW14">
            <v>2080000</v>
          </cell>
          <cell r="SX14">
            <v>0</v>
          </cell>
          <cell r="SY14">
            <v>0</v>
          </cell>
          <cell r="SZ14">
            <v>0</v>
          </cell>
          <cell r="TA14">
            <v>0</v>
          </cell>
          <cell r="TB14">
            <v>0</v>
          </cell>
          <cell r="TC14">
            <v>325000</v>
          </cell>
          <cell r="TD14">
            <v>455000</v>
          </cell>
          <cell r="TE14">
            <v>585000</v>
          </cell>
          <cell r="TF14">
            <v>715000</v>
          </cell>
          <cell r="TG14">
            <v>2080000</v>
          </cell>
          <cell r="TH14">
            <v>325000</v>
          </cell>
          <cell r="TI14">
            <v>455000</v>
          </cell>
          <cell r="TJ14">
            <v>585000</v>
          </cell>
          <cell r="TK14">
            <v>715000</v>
          </cell>
          <cell r="TL14">
            <v>2080000</v>
          </cell>
          <cell r="TM14">
            <v>0</v>
          </cell>
          <cell r="TN14">
            <v>0</v>
          </cell>
          <cell r="TO14">
            <v>0</v>
          </cell>
          <cell r="TP14">
            <v>0</v>
          </cell>
          <cell r="TQ14">
            <v>0</v>
          </cell>
          <cell r="TR14">
            <v>325000</v>
          </cell>
          <cell r="TS14">
            <v>455000</v>
          </cell>
          <cell r="TT14">
            <v>585000</v>
          </cell>
          <cell r="TU14">
            <v>715000</v>
          </cell>
          <cell r="TV14">
            <v>2080000</v>
          </cell>
          <cell r="TW14">
            <v>84500</v>
          </cell>
          <cell r="TX14">
            <v>156000</v>
          </cell>
          <cell r="TY14">
            <v>195000</v>
          </cell>
          <cell r="TZ14">
            <v>214500</v>
          </cell>
          <cell r="UA14">
            <v>650000</v>
          </cell>
          <cell r="UB14">
            <v>0</v>
          </cell>
          <cell r="UC14">
            <v>0</v>
          </cell>
          <cell r="UD14">
            <v>0</v>
          </cell>
          <cell r="UE14">
            <v>0</v>
          </cell>
          <cell r="UF14">
            <v>0</v>
          </cell>
          <cell r="UG14">
            <v>84500</v>
          </cell>
          <cell r="UH14">
            <v>156000</v>
          </cell>
          <cell r="UI14">
            <v>195000</v>
          </cell>
          <cell r="UJ14">
            <v>214500</v>
          </cell>
          <cell r="UK14">
            <v>650000</v>
          </cell>
          <cell r="UL14">
            <v>84500</v>
          </cell>
          <cell r="UM14">
            <v>156000</v>
          </cell>
          <cell r="UN14">
            <v>195000</v>
          </cell>
          <cell r="UO14">
            <v>214500</v>
          </cell>
          <cell r="UP14">
            <v>650000</v>
          </cell>
          <cell r="UQ14">
            <v>0</v>
          </cell>
          <cell r="UR14">
            <v>0</v>
          </cell>
          <cell r="US14">
            <v>0</v>
          </cell>
          <cell r="UT14">
            <v>0</v>
          </cell>
          <cell r="UU14">
            <v>0</v>
          </cell>
          <cell r="UV14">
            <v>84500</v>
          </cell>
          <cell r="UW14">
            <v>156000</v>
          </cell>
          <cell r="UX14">
            <v>195000</v>
          </cell>
          <cell r="UY14">
            <v>214500</v>
          </cell>
          <cell r="UZ14">
            <v>650000</v>
          </cell>
          <cell r="VA14">
            <v>260000</v>
          </cell>
          <cell r="VB14">
            <v>130000</v>
          </cell>
          <cell r="VC14">
            <v>130000</v>
          </cell>
          <cell r="VD14">
            <v>130000</v>
          </cell>
          <cell r="VE14">
            <v>650000</v>
          </cell>
          <cell r="VF14">
            <v>0</v>
          </cell>
          <cell r="VG14">
            <v>0</v>
          </cell>
          <cell r="VH14">
            <v>0</v>
          </cell>
          <cell r="VI14">
            <v>0</v>
          </cell>
          <cell r="VJ14">
            <v>0</v>
          </cell>
          <cell r="VK14">
            <v>260000</v>
          </cell>
          <cell r="VL14">
            <v>130000</v>
          </cell>
          <cell r="VM14">
            <v>130000</v>
          </cell>
          <cell r="VN14">
            <v>130000</v>
          </cell>
          <cell r="VO14">
            <v>650000</v>
          </cell>
          <cell r="VP14">
            <v>260000</v>
          </cell>
          <cell r="VQ14">
            <v>130000</v>
          </cell>
          <cell r="VR14">
            <v>130000</v>
          </cell>
          <cell r="VS14">
            <v>130000</v>
          </cell>
          <cell r="VT14">
            <v>650000</v>
          </cell>
          <cell r="VU14">
            <v>0</v>
          </cell>
          <cell r="VV14">
            <v>0</v>
          </cell>
          <cell r="VW14">
            <v>0</v>
          </cell>
          <cell r="VX14">
            <v>0</v>
          </cell>
          <cell r="VY14">
            <v>0</v>
          </cell>
          <cell r="VZ14">
            <v>260000</v>
          </cell>
          <cell r="WA14">
            <v>130000</v>
          </cell>
          <cell r="WB14">
            <v>130000</v>
          </cell>
          <cell r="WC14">
            <v>130000</v>
          </cell>
          <cell r="WD14">
            <v>650000</v>
          </cell>
          <cell r="WE14">
            <v>296000</v>
          </cell>
          <cell r="WF14">
            <v>354800</v>
          </cell>
          <cell r="WG14">
            <v>344800</v>
          </cell>
          <cell r="WH14">
            <v>364900</v>
          </cell>
          <cell r="WI14">
            <v>1360500</v>
          </cell>
          <cell r="WJ14">
            <v>0</v>
          </cell>
          <cell r="WK14">
            <v>0</v>
          </cell>
          <cell r="WL14">
            <v>0</v>
          </cell>
          <cell r="WM14">
            <v>0</v>
          </cell>
          <cell r="WN14">
            <v>0</v>
          </cell>
          <cell r="WO14">
            <v>296000</v>
          </cell>
          <cell r="WP14">
            <v>354800</v>
          </cell>
          <cell r="WQ14">
            <v>344800</v>
          </cell>
          <cell r="WR14">
            <v>364900</v>
          </cell>
          <cell r="WS14">
            <v>1360500</v>
          </cell>
          <cell r="WT14">
            <v>296000</v>
          </cell>
          <cell r="WU14">
            <v>354800</v>
          </cell>
          <cell r="WV14">
            <v>344800</v>
          </cell>
          <cell r="WW14">
            <v>364900</v>
          </cell>
          <cell r="WX14">
            <v>1360500</v>
          </cell>
          <cell r="WY14">
            <v>0</v>
          </cell>
          <cell r="WZ14">
            <v>0</v>
          </cell>
          <cell r="XA14">
            <v>0</v>
          </cell>
          <cell r="XB14">
            <v>0</v>
          </cell>
          <cell r="XC14">
            <v>0</v>
          </cell>
          <cell r="XD14">
            <v>296000</v>
          </cell>
          <cell r="XE14">
            <v>354800</v>
          </cell>
          <cell r="XF14">
            <v>344800</v>
          </cell>
          <cell r="XG14">
            <v>364900</v>
          </cell>
          <cell r="XH14">
            <v>1360500</v>
          </cell>
          <cell r="XI14">
            <v>0</v>
          </cell>
          <cell r="XJ14">
            <v>150000</v>
          </cell>
          <cell r="XK14">
            <v>180000</v>
          </cell>
          <cell r="XL14">
            <v>200000</v>
          </cell>
          <cell r="XM14">
            <v>530000</v>
          </cell>
          <cell r="XN14">
            <v>0</v>
          </cell>
          <cell r="XO14">
            <v>0</v>
          </cell>
          <cell r="XP14">
            <v>0</v>
          </cell>
          <cell r="XQ14">
            <v>0</v>
          </cell>
          <cell r="XR14">
            <v>0</v>
          </cell>
          <cell r="XS14">
            <v>0</v>
          </cell>
          <cell r="XT14">
            <v>150000</v>
          </cell>
          <cell r="XU14">
            <v>180000</v>
          </cell>
          <cell r="XV14">
            <v>200000</v>
          </cell>
          <cell r="XW14">
            <v>530000</v>
          </cell>
          <cell r="XX14">
            <v>0</v>
          </cell>
          <cell r="XY14">
            <v>150000</v>
          </cell>
          <cell r="XZ14">
            <v>180000</v>
          </cell>
          <cell r="YA14">
            <v>200000</v>
          </cell>
          <cell r="YB14">
            <v>530000</v>
          </cell>
          <cell r="YC14">
            <v>0</v>
          </cell>
          <cell r="YD14">
            <v>0</v>
          </cell>
          <cell r="YE14">
            <v>0</v>
          </cell>
          <cell r="YF14">
            <v>0</v>
          </cell>
          <cell r="YG14">
            <v>0</v>
          </cell>
          <cell r="YH14">
            <v>0</v>
          </cell>
          <cell r="YI14">
            <v>150000</v>
          </cell>
          <cell r="YJ14">
            <v>180000</v>
          </cell>
          <cell r="YK14">
            <v>200000</v>
          </cell>
          <cell r="YL14">
            <v>530000</v>
          </cell>
          <cell r="YM14">
            <v>0</v>
          </cell>
          <cell r="YN14">
            <v>100000</v>
          </cell>
          <cell r="YO14">
            <v>70000</v>
          </cell>
          <cell r="YP14">
            <v>50000</v>
          </cell>
          <cell r="YQ14">
            <v>220000</v>
          </cell>
          <cell r="YR14">
            <v>0</v>
          </cell>
          <cell r="YS14">
            <v>0</v>
          </cell>
          <cell r="YT14">
            <v>0</v>
          </cell>
          <cell r="YU14">
            <v>0</v>
          </cell>
          <cell r="YV14">
            <v>0</v>
          </cell>
          <cell r="YW14">
            <v>0</v>
          </cell>
          <cell r="YX14">
            <v>100000</v>
          </cell>
          <cell r="YY14">
            <v>70000</v>
          </cell>
          <cell r="YZ14">
            <v>50000</v>
          </cell>
          <cell r="ZA14">
            <v>220000</v>
          </cell>
          <cell r="ZB14">
            <v>0</v>
          </cell>
          <cell r="ZC14">
            <v>100000</v>
          </cell>
          <cell r="ZD14">
            <v>70000</v>
          </cell>
          <cell r="ZE14">
            <v>50000</v>
          </cell>
          <cell r="ZF14">
            <v>220000</v>
          </cell>
          <cell r="ZG14">
            <v>0</v>
          </cell>
          <cell r="ZH14">
            <v>0</v>
          </cell>
          <cell r="ZI14">
            <v>0</v>
          </cell>
          <cell r="ZJ14">
            <v>0</v>
          </cell>
          <cell r="ZK14">
            <v>0</v>
          </cell>
          <cell r="ZL14">
            <v>0</v>
          </cell>
          <cell r="ZM14">
            <v>100000</v>
          </cell>
          <cell r="ZN14">
            <v>70000</v>
          </cell>
          <cell r="ZO14">
            <v>50000</v>
          </cell>
          <cell r="ZP14">
            <v>220000</v>
          </cell>
          <cell r="ZQ14">
            <v>30000</v>
          </cell>
          <cell r="ZR14">
            <v>400000</v>
          </cell>
          <cell r="ZS14">
            <v>550000</v>
          </cell>
          <cell r="ZT14">
            <v>350000</v>
          </cell>
          <cell r="ZU14">
            <v>1330000</v>
          </cell>
          <cell r="ZV14">
            <v>0</v>
          </cell>
          <cell r="ZW14">
            <v>0</v>
          </cell>
          <cell r="ZX14">
            <v>0</v>
          </cell>
          <cell r="ZY14">
            <v>0</v>
          </cell>
          <cell r="ZZ14">
            <v>0</v>
          </cell>
          <cell r="AAA14">
            <v>30000</v>
          </cell>
          <cell r="AAB14">
            <v>400000</v>
          </cell>
          <cell r="AAC14">
            <v>550000</v>
          </cell>
          <cell r="AAD14">
            <v>350000</v>
          </cell>
          <cell r="AAE14">
            <v>1330000</v>
          </cell>
          <cell r="AAF14">
            <v>30000</v>
          </cell>
          <cell r="AAG14">
            <v>400000</v>
          </cell>
          <cell r="AAH14">
            <v>550000</v>
          </cell>
          <cell r="AAI14">
            <v>350000</v>
          </cell>
          <cell r="AAJ14">
            <v>1330000</v>
          </cell>
          <cell r="AAK14">
            <v>0</v>
          </cell>
          <cell r="AAL14">
            <v>0</v>
          </cell>
          <cell r="AAM14">
            <v>0</v>
          </cell>
          <cell r="AAN14">
            <v>0</v>
          </cell>
          <cell r="AAO14">
            <v>0</v>
          </cell>
          <cell r="AAP14">
            <v>30000</v>
          </cell>
          <cell r="AAQ14">
            <v>400000</v>
          </cell>
          <cell r="AAR14">
            <v>550000</v>
          </cell>
          <cell r="AAS14">
            <v>350000</v>
          </cell>
          <cell r="AAT14">
            <v>1330000</v>
          </cell>
          <cell r="AAU14">
            <v>105000</v>
          </cell>
          <cell r="AAV14">
            <v>130000</v>
          </cell>
          <cell r="AAW14">
            <v>100000</v>
          </cell>
          <cell r="AAX14">
            <v>124000</v>
          </cell>
          <cell r="AAY14">
            <v>459000</v>
          </cell>
          <cell r="AAZ14">
            <v>0</v>
          </cell>
          <cell r="ABA14">
            <v>0</v>
          </cell>
          <cell r="ABB14">
            <v>0</v>
          </cell>
          <cell r="ABC14">
            <v>0</v>
          </cell>
          <cell r="ABD14">
            <v>0</v>
          </cell>
          <cell r="ABE14">
            <v>105000</v>
          </cell>
          <cell r="ABF14">
            <v>130000</v>
          </cell>
          <cell r="ABG14">
            <v>100000</v>
          </cell>
          <cell r="ABH14">
            <v>124000</v>
          </cell>
          <cell r="ABI14">
            <v>459000</v>
          </cell>
          <cell r="ABJ14">
            <v>105000</v>
          </cell>
          <cell r="ABK14">
            <v>130000</v>
          </cell>
          <cell r="ABL14">
            <v>100000</v>
          </cell>
          <cell r="ABM14">
            <v>124000</v>
          </cell>
          <cell r="ABN14">
            <v>459000</v>
          </cell>
          <cell r="ABO14">
            <v>0</v>
          </cell>
          <cell r="ABP14">
            <v>0</v>
          </cell>
          <cell r="ABQ14">
            <v>0</v>
          </cell>
          <cell r="ABR14">
            <v>0</v>
          </cell>
          <cell r="ABS14">
            <v>0</v>
          </cell>
          <cell r="ABT14">
            <v>105000</v>
          </cell>
          <cell r="ABU14">
            <v>130000</v>
          </cell>
          <cell r="ABV14">
            <v>100000</v>
          </cell>
          <cell r="ABW14">
            <v>124000</v>
          </cell>
          <cell r="ABX14">
            <v>459000</v>
          </cell>
          <cell r="ABY14">
            <v>0</v>
          </cell>
          <cell r="ABZ14">
            <v>0</v>
          </cell>
          <cell r="ACA14">
            <v>0</v>
          </cell>
          <cell r="ACB14">
            <v>0</v>
          </cell>
          <cell r="ACC14">
            <v>0</v>
          </cell>
          <cell r="ACD14">
            <v>0</v>
          </cell>
          <cell r="ACE14">
            <v>0</v>
          </cell>
          <cell r="ACF14">
            <v>0</v>
          </cell>
          <cell r="ACG14">
            <v>0</v>
          </cell>
          <cell r="ACH14">
            <v>0</v>
          </cell>
          <cell r="ACI14">
            <v>0</v>
          </cell>
          <cell r="ACJ14">
            <v>0</v>
          </cell>
          <cell r="ACK14">
            <v>0</v>
          </cell>
          <cell r="ACL14">
            <v>0</v>
          </cell>
          <cell r="ACM14">
            <v>0</v>
          </cell>
          <cell r="ACN14">
            <v>0</v>
          </cell>
          <cell r="ACO14">
            <v>0</v>
          </cell>
          <cell r="ACP14">
            <v>0</v>
          </cell>
          <cell r="ACQ14">
            <v>0</v>
          </cell>
          <cell r="ACR14">
            <v>0</v>
          </cell>
          <cell r="ACS14">
            <v>0</v>
          </cell>
          <cell r="ACT14">
            <v>0</v>
          </cell>
          <cell r="ACU14">
            <v>0</v>
          </cell>
          <cell r="ACV14">
            <v>0</v>
          </cell>
          <cell r="ACW14">
            <v>0</v>
          </cell>
          <cell r="ACX14">
            <v>0</v>
          </cell>
          <cell r="ACY14">
            <v>0</v>
          </cell>
          <cell r="ACZ14">
            <v>0</v>
          </cell>
          <cell r="ADA14">
            <v>0</v>
          </cell>
          <cell r="ADB14">
            <v>0</v>
          </cell>
          <cell r="ADC14">
            <v>0</v>
          </cell>
          <cell r="ADD14">
            <v>0</v>
          </cell>
          <cell r="ADE14">
            <v>0</v>
          </cell>
          <cell r="ADF14">
            <v>0</v>
          </cell>
          <cell r="ADG14">
            <v>0</v>
          </cell>
          <cell r="ADH14">
            <v>0</v>
          </cell>
          <cell r="ADI14">
            <v>0</v>
          </cell>
          <cell r="ADJ14">
            <v>0</v>
          </cell>
          <cell r="ADK14">
            <v>0</v>
          </cell>
          <cell r="ADL14">
            <v>0</v>
          </cell>
          <cell r="ADM14">
            <v>0</v>
          </cell>
          <cell r="ADN14">
            <v>0</v>
          </cell>
          <cell r="ADO14">
            <v>0</v>
          </cell>
          <cell r="ADP14">
            <v>0</v>
          </cell>
          <cell r="ADQ14">
            <v>0</v>
          </cell>
          <cell r="ADR14">
            <v>0</v>
          </cell>
          <cell r="ADS14">
            <v>0</v>
          </cell>
          <cell r="ADT14">
            <v>0</v>
          </cell>
          <cell r="ADU14">
            <v>0</v>
          </cell>
          <cell r="ADV14">
            <v>0</v>
          </cell>
          <cell r="ADW14">
            <v>0</v>
          </cell>
          <cell r="ADX14">
            <v>0</v>
          </cell>
          <cell r="ADY14">
            <v>0</v>
          </cell>
          <cell r="ADZ14">
            <v>0</v>
          </cell>
          <cell r="AEA14">
            <v>0</v>
          </cell>
          <cell r="AEB14">
            <v>0</v>
          </cell>
          <cell r="AEC14">
            <v>0</v>
          </cell>
          <cell r="AED14">
            <v>0</v>
          </cell>
          <cell r="AEE14">
            <v>0</v>
          </cell>
          <cell r="AEF14">
            <v>0</v>
          </cell>
          <cell r="AEG14">
            <v>0</v>
          </cell>
          <cell r="AEH14">
            <v>0</v>
          </cell>
          <cell r="AEI14">
            <v>0</v>
          </cell>
          <cell r="AEJ14">
            <v>0</v>
          </cell>
          <cell r="AEK14">
            <v>0</v>
          </cell>
          <cell r="AEL14">
            <v>0</v>
          </cell>
          <cell r="AEM14">
            <v>0</v>
          </cell>
          <cell r="AEN14">
            <v>0</v>
          </cell>
          <cell r="AEO14">
            <v>0</v>
          </cell>
          <cell r="AEP14">
            <v>0</v>
          </cell>
          <cell r="AEQ14">
            <v>0</v>
          </cell>
          <cell r="AER14">
            <v>0</v>
          </cell>
          <cell r="AES14">
            <v>0</v>
          </cell>
          <cell r="AET14">
            <v>0</v>
          </cell>
          <cell r="AEU14">
            <v>0</v>
          </cell>
          <cell r="AEV14">
            <v>0</v>
          </cell>
          <cell r="AEW14">
            <v>0</v>
          </cell>
          <cell r="AEX14">
            <v>0</v>
          </cell>
          <cell r="AEY14">
            <v>0</v>
          </cell>
          <cell r="AEZ14">
            <v>0</v>
          </cell>
          <cell r="AFA14">
            <v>0</v>
          </cell>
          <cell r="AFB14">
            <v>0</v>
          </cell>
          <cell r="AFC14">
            <v>0</v>
          </cell>
          <cell r="AFD14">
            <v>0</v>
          </cell>
          <cell r="AFE14">
            <v>0</v>
          </cell>
          <cell r="AFF14">
            <v>0</v>
          </cell>
          <cell r="AFG14">
            <v>0</v>
          </cell>
          <cell r="AFH14">
            <v>0</v>
          </cell>
          <cell r="AFI14">
            <v>0</v>
          </cell>
          <cell r="AFJ14">
            <v>0</v>
          </cell>
          <cell r="AFK14">
            <v>200000</v>
          </cell>
          <cell r="AFL14">
            <v>200000</v>
          </cell>
          <cell r="AFM14">
            <v>200000</v>
          </cell>
          <cell r="AFN14">
            <v>300000</v>
          </cell>
          <cell r="AFO14">
            <v>900000</v>
          </cell>
          <cell r="AFP14">
            <v>0</v>
          </cell>
          <cell r="AFQ14">
            <v>0</v>
          </cell>
          <cell r="AFR14">
            <v>0</v>
          </cell>
          <cell r="AFS14">
            <v>0</v>
          </cell>
          <cell r="AFT14">
            <v>0</v>
          </cell>
          <cell r="AFU14">
            <v>200000</v>
          </cell>
          <cell r="AFV14">
            <v>200000</v>
          </cell>
          <cell r="AFW14">
            <v>200000</v>
          </cell>
          <cell r="AFX14">
            <v>300000</v>
          </cell>
          <cell r="AFY14">
            <v>900000</v>
          </cell>
          <cell r="AFZ14">
            <v>200000</v>
          </cell>
          <cell r="AGA14">
            <v>200000</v>
          </cell>
          <cell r="AGB14">
            <v>200000</v>
          </cell>
          <cell r="AGC14">
            <v>300000</v>
          </cell>
          <cell r="AGD14">
            <v>900000</v>
          </cell>
          <cell r="AGE14">
            <v>0</v>
          </cell>
          <cell r="AGF14">
            <v>0</v>
          </cell>
          <cell r="AGG14">
            <v>0</v>
          </cell>
          <cell r="AGH14">
            <v>0</v>
          </cell>
          <cell r="AGI14">
            <v>0</v>
          </cell>
          <cell r="AGJ14">
            <v>200000</v>
          </cell>
          <cell r="AGK14">
            <v>200000</v>
          </cell>
          <cell r="AGL14">
            <v>200000</v>
          </cell>
          <cell r="AGM14">
            <v>300000</v>
          </cell>
          <cell r="AGN14">
            <v>900000</v>
          </cell>
          <cell r="AGO14">
            <v>573000</v>
          </cell>
          <cell r="AGP14">
            <v>751500.00000000012</v>
          </cell>
          <cell r="AGQ14">
            <v>643500.00000000012</v>
          </cell>
          <cell r="AGR14">
            <v>582000</v>
          </cell>
          <cell r="AGS14">
            <v>2550000</v>
          </cell>
          <cell r="AGT14">
            <v>0</v>
          </cell>
          <cell r="AGU14">
            <v>0</v>
          </cell>
          <cell r="AGV14">
            <v>0</v>
          </cell>
          <cell r="AGW14">
            <v>0</v>
          </cell>
          <cell r="AGX14">
            <v>0</v>
          </cell>
          <cell r="AGY14">
            <v>573000</v>
          </cell>
          <cell r="AGZ14">
            <v>751500.00000000012</v>
          </cell>
          <cell r="AHA14">
            <v>643500.00000000012</v>
          </cell>
          <cell r="AHB14">
            <v>582000</v>
          </cell>
          <cell r="AHC14">
            <v>2550000</v>
          </cell>
          <cell r="AHD14">
            <v>573000</v>
          </cell>
          <cell r="AHE14">
            <v>751500.00000000012</v>
          </cell>
          <cell r="AHF14">
            <v>643500.00000000012</v>
          </cell>
          <cell r="AHG14">
            <v>582000</v>
          </cell>
          <cell r="AHH14">
            <v>2550000</v>
          </cell>
          <cell r="AHI14">
            <v>0</v>
          </cell>
          <cell r="AHJ14">
            <v>0</v>
          </cell>
          <cell r="AHK14">
            <v>0</v>
          </cell>
          <cell r="AHL14">
            <v>0</v>
          </cell>
          <cell r="AHM14">
            <v>0</v>
          </cell>
          <cell r="AHN14">
            <v>573000</v>
          </cell>
          <cell r="AHO14">
            <v>751500.00000000012</v>
          </cell>
          <cell r="AHP14">
            <v>643500.00000000012</v>
          </cell>
          <cell r="AHQ14">
            <v>582000</v>
          </cell>
          <cell r="AHR14">
            <v>2550000</v>
          </cell>
          <cell r="AHS14">
            <v>240000</v>
          </cell>
          <cell r="AHT14">
            <v>300600</v>
          </cell>
          <cell r="AHU14">
            <v>264600</v>
          </cell>
          <cell r="AHV14">
            <v>214800</v>
          </cell>
          <cell r="AHW14">
            <v>1020000</v>
          </cell>
          <cell r="AHX14">
            <v>0</v>
          </cell>
          <cell r="AHY14">
            <v>0</v>
          </cell>
          <cell r="AHZ14">
            <v>0</v>
          </cell>
          <cell r="AIA14">
            <v>0</v>
          </cell>
          <cell r="AIB14">
            <v>0</v>
          </cell>
          <cell r="AIC14">
            <v>240000</v>
          </cell>
          <cell r="AID14">
            <v>300600</v>
          </cell>
          <cell r="AIE14">
            <v>264600</v>
          </cell>
          <cell r="AIF14">
            <v>214800</v>
          </cell>
          <cell r="AIG14">
            <v>1020000</v>
          </cell>
          <cell r="AIH14">
            <v>240000</v>
          </cell>
          <cell r="AII14">
            <v>300600</v>
          </cell>
          <cell r="AIJ14">
            <v>264600</v>
          </cell>
          <cell r="AIK14">
            <v>214800</v>
          </cell>
          <cell r="AIL14">
            <v>1020000</v>
          </cell>
          <cell r="AIM14">
            <v>0</v>
          </cell>
          <cell r="AIN14">
            <v>0</v>
          </cell>
          <cell r="AIO14">
            <v>0</v>
          </cell>
          <cell r="AIP14">
            <v>0</v>
          </cell>
          <cell r="AIQ14">
            <v>0</v>
          </cell>
          <cell r="AIR14">
            <v>240000</v>
          </cell>
          <cell r="AIS14">
            <v>300600</v>
          </cell>
          <cell r="AIT14">
            <v>264600</v>
          </cell>
          <cell r="AIU14">
            <v>214800</v>
          </cell>
          <cell r="AIV14">
            <v>1020000</v>
          </cell>
          <cell r="AIW14">
            <v>80000</v>
          </cell>
          <cell r="AIX14">
            <v>140000</v>
          </cell>
          <cell r="AIY14">
            <v>130000</v>
          </cell>
          <cell r="AIZ14">
            <v>120000</v>
          </cell>
          <cell r="AJA14">
            <v>470000</v>
          </cell>
          <cell r="AJB14">
            <v>0</v>
          </cell>
          <cell r="AJC14">
            <v>0</v>
          </cell>
          <cell r="AJD14">
            <v>0</v>
          </cell>
          <cell r="AJE14">
            <v>0</v>
          </cell>
          <cell r="AJF14">
            <v>0</v>
          </cell>
          <cell r="AJG14">
            <v>80000</v>
          </cell>
          <cell r="AJH14">
            <v>140000</v>
          </cell>
          <cell r="AJI14">
            <v>130000</v>
          </cell>
          <cell r="AJJ14">
            <v>120000</v>
          </cell>
          <cell r="AJK14">
            <v>470000</v>
          </cell>
          <cell r="AJL14">
            <v>80000</v>
          </cell>
          <cell r="AJM14">
            <v>140000</v>
          </cell>
          <cell r="AJN14">
            <v>130000</v>
          </cell>
          <cell r="AJO14">
            <v>120000</v>
          </cell>
          <cell r="AJP14">
            <v>470000</v>
          </cell>
          <cell r="AJQ14">
            <v>0</v>
          </cell>
          <cell r="AJR14">
            <v>0</v>
          </cell>
          <cell r="AJS14">
            <v>0</v>
          </cell>
          <cell r="AJT14">
            <v>0</v>
          </cell>
          <cell r="AJU14">
            <v>0</v>
          </cell>
          <cell r="AJV14">
            <v>80000</v>
          </cell>
          <cell r="AJW14">
            <v>140000</v>
          </cell>
          <cell r="AJX14">
            <v>130000</v>
          </cell>
          <cell r="AJY14">
            <v>120000</v>
          </cell>
          <cell r="AJZ14">
            <v>470000</v>
          </cell>
          <cell r="AKA14">
            <v>60000</v>
          </cell>
          <cell r="AKB14">
            <v>150000</v>
          </cell>
          <cell r="AKC14">
            <v>150000</v>
          </cell>
          <cell r="AKD14">
            <v>120000</v>
          </cell>
          <cell r="AKE14">
            <v>480000</v>
          </cell>
          <cell r="AKF14">
            <v>0</v>
          </cell>
          <cell r="AKG14">
            <v>0</v>
          </cell>
          <cell r="AKH14">
            <v>0</v>
          </cell>
          <cell r="AKI14">
            <v>0</v>
          </cell>
          <cell r="AKJ14">
            <v>0</v>
          </cell>
          <cell r="AKK14">
            <v>60000</v>
          </cell>
          <cell r="AKL14">
            <v>150000</v>
          </cell>
          <cell r="AKM14">
            <v>150000</v>
          </cell>
          <cell r="AKN14">
            <v>120000</v>
          </cell>
          <cell r="AKO14">
            <v>480000</v>
          </cell>
          <cell r="AKP14">
            <v>60000</v>
          </cell>
          <cell r="AKQ14">
            <v>150000</v>
          </cell>
          <cell r="AKR14">
            <v>150000</v>
          </cell>
          <cell r="AKS14">
            <v>120000</v>
          </cell>
          <cell r="AKT14">
            <v>480000</v>
          </cell>
          <cell r="AKU14">
            <v>0</v>
          </cell>
          <cell r="AKV14">
            <v>0</v>
          </cell>
          <cell r="AKW14">
            <v>0</v>
          </cell>
          <cell r="AKX14">
            <v>0</v>
          </cell>
          <cell r="AKY14">
            <v>0</v>
          </cell>
          <cell r="AKZ14">
            <v>60000</v>
          </cell>
          <cell r="ALA14">
            <v>150000</v>
          </cell>
          <cell r="ALB14">
            <v>150000</v>
          </cell>
          <cell r="ALC14">
            <v>120000</v>
          </cell>
          <cell r="ALD14">
            <v>480000</v>
          </cell>
          <cell r="ALE14">
            <v>0</v>
          </cell>
          <cell r="ALF14">
            <v>0</v>
          </cell>
          <cell r="ALG14">
            <v>0</v>
          </cell>
          <cell r="ALH14">
            <v>0</v>
          </cell>
          <cell r="ALI14">
            <v>0</v>
          </cell>
          <cell r="ALO14">
            <v>0</v>
          </cell>
          <cell r="ALP14">
            <v>0</v>
          </cell>
          <cell r="ALQ14">
            <v>0</v>
          </cell>
          <cell r="ALR14">
            <v>0</v>
          </cell>
          <cell r="ALS14">
            <v>0</v>
          </cell>
          <cell r="ALT14">
            <v>0</v>
          </cell>
          <cell r="ALU14">
            <v>0</v>
          </cell>
          <cell r="ALV14">
            <v>0</v>
          </cell>
          <cell r="ALW14">
            <v>0</v>
          </cell>
          <cell r="ALX14">
            <v>0</v>
          </cell>
          <cell r="ALY14">
            <v>0</v>
          </cell>
          <cell r="ALZ14">
            <v>0</v>
          </cell>
          <cell r="AMA14">
            <v>0</v>
          </cell>
          <cell r="AMB14">
            <v>0</v>
          </cell>
          <cell r="AMC14">
            <v>0</v>
          </cell>
          <cell r="AMD14">
            <v>0</v>
          </cell>
          <cell r="AME14">
            <v>0</v>
          </cell>
          <cell r="AMF14">
            <v>0</v>
          </cell>
          <cell r="AMG14">
            <v>0</v>
          </cell>
          <cell r="AMH14">
            <v>0</v>
          </cell>
          <cell r="AMX14">
            <v>0</v>
          </cell>
          <cell r="AMY14">
            <v>0</v>
          </cell>
          <cell r="AMZ14">
            <v>0</v>
          </cell>
          <cell r="ANA14">
            <v>0</v>
          </cell>
          <cell r="ANB14">
            <v>0</v>
          </cell>
          <cell r="ANC14">
            <v>0</v>
          </cell>
          <cell r="AND14">
            <v>0</v>
          </cell>
          <cell r="ANE14">
            <v>0</v>
          </cell>
          <cell r="ANF14">
            <v>0</v>
          </cell>
          <cell r="ANG14">
            <v>0</v>
          </cell>
          <cell r="ANH14">
            <v>0</v>
          </cell>
          <cell r="ANI14">
            <v>0</v>
          </cell>
          <cell r="ANJ14">
            <v>0</v>
          </cell>
          <cell r="ANK14">
            <v>0</v>
          </cell>
          <cell r="ANL14">
            <v>0</v>
          </cell>
          <cell r="AOB14">
            <v>0</v>
          </cell>
          <cell r="AOC14">
            <v>0</v>
          </cell>
          <cell r="AOD14">
            <v>0</v>
          </cell>
          <cell r="AOE14">
            <v>0</v>
          </cell>
          <cell r="AOF14">
            <v>0</v>
          </cell>
          <cell r="AOG14">
            <v>0</v>
          </cell>
          <cell r="AOH14">
            <v>0</v>
          </cell>
          <cell r="AOI14">
            <v>0</v>
          </cell>
          <cell r="AOJ14">
            <v>0</v>
          </cell>
          <cell r="AOK14">
            <v>0</v>
          </cell>
          <cell r="AOL14">
            <v>0</v>
          </cell>
          <cell r="AOM14">
            <v>0</v>
          </cell>
          <cell r="AON14">
            <v>0</v>
          </cell>
          <cell r="AOO14">
            <v>0</v>
          </cell>
          <cell r="AOP14">
            <v>0</v>
          </cell>
          <cell r="APF14">
            <v>0</v>
          </cell>
          <cell r="APG14">
            <v>0</v>
          </cell>
          <cell r="APH14">
            <v>0</v>
          </cell>
          <cell r="API14">
            <v>0</v>
          </cell>
          <cell r="APJ14">
            <v>0</v>
          </cell>
          <cell r="APK14">
            <v>0</v>
          </cell>
          <cell r="APL14">
            <v>0</v>
          </cell>
          <cell r="APM14">
            <v>0</v>
          </cell>
          <cell r="APN14">
            <v>0</v>
          </cell>
          <cell r="APO14">
            <v>0</v>
          </cell>
          <cell r="APP14">
            <v>0</v>
          </cell>
          <cell r="APQ14">
            <v>0</v>
          </cell>
          <cell r="APR14">
            <v>0</v>
          </cell>
          <cell r="APS14">
            <v>0</v>
          </cell>
          <cell r="APT14">
            <v>0</v>
          </cell>
          <cell r="AQJ14">
            <v>0</v>
          </cell>
          <cell r="AQK14">
            <v>0</v>
          </cell>
          <cell r="AQL14">
            <v>0</v>
          </cell>
          <cell r="AQM14">
            <v>0</v>
          </cell>
          <cell r="AQN14">
            <v>0</v>
          </cell>
          <cell r="AQO14">
            <v>0</v>
          </cell>
          <cell r="AQP14">
            <v>0</v>
          </cell>
          <cell r="AQQ14">
            <v>0</v>
          </cell>
          <cell r="AQR14">
            <v>0</v>
          </cell>
          <cell r="AQS14">
            <v>0</v>
          </cell>
          <cell r="AQT14">
            <v>0</v>
          </cell>
          <cell r="AQU14">
            <v>0</v>
          </cell>
          <cell r="AQV14">
            <v>0</v>
          </cell>
          <cell r="AQW14">
            <v>0</v>
          </cell>
          <cell r="AQX14">
            <v>0</v>
          </cell>
          <cell r="ARN14">
            <v>0</v>
          </cell>
          <cell r="ARO14">
            <v>0</v>
          </cell>
          <cell r="ARP14">
            <v>0</v>
          </cell>
          <cell r="ARQ14">
            <v>0</v>
          </cell>
          <cell r="ARR14">
            <v>0</v>
          </cell>
          <cell r="ARS14">
            <v>0</v>
          </cell>
          <cell r="ART14">
            <v>0</v>
          </cell>
          <cell r="ARU14">
            <v>0</v>
          </cell>
          <cell r="ARV14">
            <v>0</v>
          </cell>
          <cell r="ARW14">
            <v>0</v>
          </cell>
          <cell r="ARX14">
            <v>0</v>
          </cell>
          <cell r="ARY14">
            <v>0</v>
          </cell>
          <cell r="ARZ14">
            <v>0</v>
          </cell>
          <cell r="ASA14">
            <v>0</v>
          </cell>
          <cell r="ASB14">
            <v>0</v>
          </cell>
          <cell r="ASR14">
            <v>0</v>
          </cell>
          <cell r="ASS14">
            <v>0</v>
          </cell>
          <cell r="AST14">
            <v>0</v>
          </cell>
          <cell r="ASU14">
            <v>0</v>
          </cell>
          <cell r="ASV14">
            <v>0</v>
          </cell>
          <cell r="ASW14">
            <v>0</v>
          </cell>
          <cell r="ASX14">
            <v>0</v>
          </cell>
          <cell r="ASY14">
            <v>0</v>
          </cell>
          <cell r="ASZ14">
            <v>0</v>
          </cell>
          <cell r="ATA14">
            <v>0</v>
          </cell>
          <cell r="ATB14">
            <v>0</v>
          </cell>
          <cell r="ATC14">
            <v>0</v>
          </cell>
          <cell r="ATD14">
            <v>0</v>
          </cell>
          <cell r="ATE14">
            <v>0</v>
          </cell>
          <cell r="ATF14">
            <v>0</v>
          </cell>
          <cell r="ATV14">
            <v>0</v>
          </cell>
          <cell r="ATW14">
            <v>0</v>
          </cell>
          <cell r="ATX14">
            <v>0</v>
          </cell>
          <cell r="ATY14">
            <v>0</v>
          </cell>
          <cell r="ATZ14">
            <v>0</v>
          </cell>
          <cell r="AUA14">
            <v>0</v>
          </cell>
          <cell r="AUB14">
            <v>0</v>
          </cell>
          <cell r="AUC14">
            <v>0</v>
          </cell>
          <cell r="AUD14">
            <v>0</v>
          </cell>
          <cell r="AUE14">
            <v>0</v>
          </cell>
          <cell r="AUF14">
            <v>0</v>
          </cell>
          <cell r="AUG14">
            <v>0</v>
          </cell>
          <cell r="AUH14">
            <v>0</v>
          </cell>
          <cell r="AUI14">
            <v>0</v>
          </cell>
          <cell r="AUJ14">
            <v>0</v>
          </cell>
          <cell r="AUZ14">
            <v>0</v>
          </cell>
          <cell r="AVA14">
            <v>0</v>
          </cell>
          <cell r="AVB14">
            <v>0</v>
          </cell>
          <cell r="AVC14">
            <v>0</v>
          </cell>
          <cell r="AVD14">
            <v>0</v>
          </cell>
          <cell r="AVE14">
            <v>0</v>
          </cell>
          <cell r="AVF14">
            <v>0</v>
          </cell>
          <cell r="AVG14">
            <v>0</v>
          </cell>
          <cell r="AVH14">
            <v>0</v>
          </cell>
          <cell r="AVI14">
            <v>0</v>
          </cell>
          <cell r="AVJ14">
            <v>0</v>
          </cell>
          <cell r="AVK14">
            <v>0</v>
          </cell>
          <cell r="AVL14">
            <v>0</v>
          </cell>
          <cell r="AVM14">
            <v>0</v>
          </cell>
          <cell r="AVN14">
            <v>0</v>
          </cell>
          <cell r="AWH14">
            <v>0</v>
          </cell>
          <cell r="AWM14">
            <v>0</v>
          </cell>
          <cell r="AWN14">
            <v>0</v>
          </cell>
          <cell r="AWO14">
            <v>0</v>
          </cell>
          <cell r="AWP14">
            <v>0</v>
          </cell>
          <cell r="AWQ14">
            <v>0</v>
          </cell>
          <cell r="AWR14">
            <v>0</v>
          </cell>
          <cell r="AXL14">
            <v>0</v>
          </cell>
          <cell r="AXQ14">
            <v>0</v>
          </cell>
          <cell r="AXR14">
            <v>0</v>
          </cell>
          <cell r="AXS14">
            <v>0</v>
          </cell>
          <cell r="AXT14">
            <v>0</v>
          </cell>
          <cell r="AXU14">
            <v>0</v>
          </cell>
          <cell r="AXV14">
            <v>0</v>
          </cell>
          <cell r="AXW14">
            <v>8083275</v>
          </cell>
          <cell r="AXX14">
            <v>12319175</v>
          </cell>
          <cell r="AXY14">
            <v>11638175</v>
          </cell>
          <cell r="AXZ14">
            <v>11905975</v>
          </cell>
          <cell r="AYA14">
            <v>43946600</v>
          </cell>
          <cell r="AYB14">
            <v>0</v>
          </cell>
          <cell r="AYC14">
            <v>0</v>
          </cell>
          <cell r="AYD14">
            <v>0</v>
          </cell>
          <cell r="AYE14">
            <v>0</v>
          </cell>
          <cell r="AYF14">
            <v>0</v>
          </cell>
          <cell r="AYG14">
            <v>8083275</v>
          </cell>
          <cell r="AYH14">
            <v>12319175</v>
          </cell>
          <cell r="AYI14">
            <v>11638175</v>
          </cell>
          <cell r="AYJ14">
            <v>11905975</v>
          </cell>
          <cell r="AYK14">
            <v>43946600</v>
          </cell>
          <cell r="AYL14">
            <v>8083275</v>
          </cell>
          <cell r="AYM14">
            <v>12319175</v>
          </cell>
          <cell r="AYN14">
            <v>11638175</v>
          </cell>
          <cell r="AYO14">
            <v>11905975</v>
          </cell>
          <cell r="AYP14">
            <v>43946600</v>
          </cell>
          <cell r="AYQ14">
            <v>0</v>
          </cell>
          <cell r="AYR14">
            <v>0</v>
          </cell>
          <cell r="AYS14">
            <v>0</v>
          </cell>
          <cell r="AYT14">
            <v>0</v>
          </cell>
          <cell r="AYU14">
            <v>0</v>
          </cell>
          <cell r="AYV14">
            <v>8083275</v>
          </cell>
          <cell r="AYW14">
            <v>12319175</v>
          </cell>
          <cell r="AYX14">
            <v>11638175</v>
          </cell>
          <cell r="AYY14">
            <v>11905975</v>
          </cell>
          <cell r="AYZ14">
            <v>43946600</v>
          </cell>
          <cell r="AZA14">
            <v>0</v>
          </cell>
          <cell r="AZB14">
            <v>0</v>
          </cell>
          <cell r="AZC14">
            <v>0</v>
          </cell>
          <cell r="AZD14">
            <v>0</v>
          </cell>
          <cell r="AZE14">
            <v>0</v>
          </cell>
          <cell r="AZG14">
            <v>0</v>
          </cell>
          <cell r="AZH14">
            <v>0</v>
          </cell>
          <cell r="AZI14">
            <v>0</v>
          </cell>
          <cell r="AZJ14">
            <v>0</v>
          </cell>
          <cell r="AZK14">
            <v>0</v>
          </cell>
          <cell r="AZL14">
            <v>0</v>
          </cell>
          <cell r="AZM14">
            <v>0</v>
          </cell>
          <cell r="AZN14">
            <v>0</v>
          </cell>
          <cell r="AZO14">
            <v>0</v>
          </cell>
          <cell r="AZP14">
            <v>0</v>
          </cell>
          <cell r="AZQ14">
            <v>0</v>
          </cell>
          <cell r="AZR14">
            <v>0</v>
          </cell>
          <cell r="AZS14">
            <v>0</v>
          </cell>
          <cell r="AZT14">
            <v>0</v>
          </cell>
          <cell r="AZU14">
            <v>0</v>
          </cell>
          <cell r="AZV14">
            <v>0</v>
          </cell>
          <cell r="AZW14">
            <v>0</v>
          </cell>
          <cell r="AZX14">
            <v>0</v>
          </cell>
          <cell r="AZY14">
            <v>0</v>
          </cell>
          <cell r="AZZ14">
            <v>0</v>
          </cell>
          <cell r="BAA14">
            <v>0</v>
          </cell>
          <cell r="BAB14">
            <v>0</v>
          </cell>
          <cell r="BAC14">
            <v>0</v>
          </cell>
          <cell r="BAD14">
            <v>0</v>
          </cell>
          <cell r="BAE14">
            <v>0</v>
          </cell>
          <cell r="BAF14">
            <v>0</v>
          </cell>
          <cell r="BAG14">
            <v>0</v>
          </cell>
          <cell r="BAH14">
            <v>0</v>
          </cell>
          <cell r="BAI14">
            <v>0</v>
          </cell>
          <cell r="BAK14">
            <v>0</v>
          </cell>
          <cell r="BAL14">
            <v>0</v>
          </cell>
          <cell r="BAM14">
            <v>0</v>
          </cell>
          <cell r="BAN14">
            <v>0</v>
          </cell>
          <cell r="BAO14">
            <v>0</v>
          </cell>
          <cell r="BAP14">
            <v>0</v>
          </cell>
          <cell r="BAQ14">
            <v>0</v>
          </cell>
          <cell r="BAR14">
            <v>0</v>
          </cell>
          <cell r="BAS14">
            <v>0</v>
          </cell>
          <cell r="BAT14">
            <v>0</v>
          </cell>
          <cell r="BAU14">
            <v>0</v>
          </cell>
          <cell r="BAV14">
            <v>0</v>
          </cell>
          <cell r="BAW14">
            <v>0</v>
          </cell>
          <cell r="BAX14">
            <v>0</v>
          </cell>
          <cell r="BAY14">
            <v>0</v>
          </cell>
          <cell r="BAZ14">
            <v>0</v>
          </cell>
          <cell r="BBA14">
            <v>0</v>
          </cell>
          <cell r="BBB14">
            <v>0</v>
          </cell>
          <cell r="BBC14">
            <v>0</v>
          </cell>
          <cell r="BBD14">
            <v>0</v>
          </cell>
          <cell r="BBE14">
            <v>0</v>
          </cell>
          <cell r="BBF14">
            <v>0</v>
          </cell>
          <cell r="BBG14">
            <v>0</v>
          </cell>
          <cell r="BBH14">
            <v>0</v>
          </cell>
          <cell r="BBI14">
            <v>0</v>
          </cell>
          <cell r="BBJ14">
            <v>0</v>
          </cell>
          <cell r="BBK14">
            <v>0</v>
          </cell>
          <cell r="BBL14">
            <v>0</v>
          </cell>
          <cell r="BBM14">
            <v>0</v>
          </cell>
          <cell r="BBO14">
            <v>0</v>
          </cell>
          <cell r="BBP14">
            <v>0</v>
          </cell>
          <cell r="BBQ14">
            <v>0</v>
          </cell>
          <cell r="BBR14">
            <v>0</v>
          </cell>
          <cell r="BBS14">
            <v>0</v>
          </cell>
          <cell r="BBT14">
            <v>0</v>
          </cell>
          <cell r="BBU14">
            <v>0</v>
          </cell>
          <cell r="BBV14">
            <v>0</v>
          </cell>
          <cell r="BBW14">
            <v>0</v>
          </cell>
          <cell r="BBX14">
            <v>0</v>
          </cell>
          <cell r="BBY14">
            <v>0</v>
          </cell>
          <cell r="BBZ14">
            <v>0</v>
          </cell>
          <cell r="BCA14">
            <v>0</v>
          </cell>
          <cell r="BCB14">
            <v>0</v>
          </cell>
          <cell r="BCC14">
            <v>0</v>
          </cell>
          <cell r="BCD14">
            <v>0</v>
          </cell>
          <cell r="BCE14">
            <v>0</v>
          </cell>
          <cell r="BCF14">
            <v>0</v>
          </cell>
          <cell r="BCG14">
            <v>0</v>
          </cell>
          <cell r="BCH14">
            <v>0</v>
          </cell>
          <cell r="BCI14">
            <v>0</v>
          </cell>
          <cell r="BCJ14">
            <v>0</v>
          </cell>
          <cell r="BCK14">
            <v>0</v>
          </cell>
          <cell r="BCL14">
            <v>0</v>
          </cell>
          <cell r="BCM14">
            <v>0</v>
          </cell>
          <cell r="BCN14">
            <v>0</v>
          </cell>
          <cell r="BCO14">
            <v>0</v>
          </cell>
          <cell r="BCP14">
            <v>0</v>
          </cell>
          <cell r="BCQ14">
            <v>0</v>
          </cell>
          <cell r="BCS14">
            <v>0</v>
          </cell>
          <cell r="BCT14">
            <v>0</v>
          </cell>
          <cell r="BCU14">
            <v>0</v>
          </cell>
          <cell r="BCV14">
            <v>0</v>
          </cell>
          <cell r="BCW14">
            <v>0</v>
          </cell>
          <cell r="BCX14">
            <v>0</v>
          </cell>
          <cell r="BCY14">
            <v>0</v>
          </cell>
          <cell r="BCZ14">
            <v>0</v>
          </cell>
          <cell r="BDA14">
            <v>0</v>
          </cell>
          <cell r="BDB14">
            <v>0</v>
          </cell>
          <cell r="BDC14">
            <v>0</v>
          </cell>
          <cell r="BDD14">
            <v>0</v>
          </cell>
          <cell r="BDE14">
            <v>0</v>
          </cell>
          <cell r="BDF14">
            <v>0</v>
          </cell>
          <cell r="BDG14">
            <v>0</v>
          </cell>
          <cell r="BDH14">
            <v>0</v>
          </cell>
          <cell r="BDI14">
            <v>0</v>
          </cell>
          <cell r="BDJ14">
            <v>0</v>
          </cell>
          <cell r="BDK14">
            <v>0</v>
          </cell>
          <cell r="BDL14">
            <v>0</v>
          </cell>
          <cell r="BDM14">
            <v>0</v>
          </cell>
          <cell r="BDN14">
            <v>0</v>
          </cell>
          <cell r="BDO14">
            <v>0</v>
          </cell>
          <cell r="BDP14">
            <v>0</v>
          </cell>
          <cell r="BDQ14">
            <v>0</v>
          </cell>
          <cell r="BDR14">
            <v>0</v>
          </cell>
          <cell r="BDS14">
            <v>0</v>
          </cell>
          <cell r="BDT14">
            <v>0</v>
          </cell>
          <cell r="BDU14">
            <v>0</v>
          </cell>
          <cell r="BDV14">
            <v>0</v>
          </cell>
          <cell r="BDW14">
            <v>0</v>
          </cell>
          <cell r="BDX14">
            <v>0</v>
          </cell>
          <cell r="BDY14">
            <v>0</v>
          </cell>
          <cell r="BDZ14">
            <v>0</v>
          </cell>
          <cell r="BEA14">
            <v>0</v>
          </cell>
          <cell r="BEB14">
            <v>0</v>
          </cell>
          <cell r="BEC14">
            <v>0</v>
          </cell>
          <cell r="BED14">
            <v>0</v>
          </cell>
          <cell r="BEE14">
            <v>0</v>
          </cell>
          <cell r="BEF14">
            <v>0</v>
          </cell>
          <cell r="BEG14">
            <v>0</v>
          </cell>
          <cell r="BEH14">
            <v>0</v>
          </cell>
          <cell r="BEI14">
            <v>0</v>
          </cell>
          <cell r="BEJ14">
            <v>0</v>
          </cell>
          <cell r="BEK14">
            <v>0</v>
          </cell>
          <cell r="BEL14">
            <v>0</v>
          </cell>
          <cell r="BEM14">
            <v>0</v>
          </cell>
          <cell r="BEN14">
            <v>0</v>
          </cell>
          <cell r="BEO14">
            <v>0</v>
          </cell>
          <cell r="BEP14">
            <v>0</v>
          </cell>
          <cell r="BEQ14">
            <v>0</v>
          </cell>
          <cell r="BER14">
            <v>0</v>
          </cell>
          <cell r="BES14">
            <v>0</v>
          </cell>
          <cell r="BET14">
            <v>0</v>
          </cell>
          <cell r="BEU14">
            <v>8083275</v>
          </cell>
          <cell r="BEV14">
            <v>12319175</v>
          </cell>
          <cell r="BEW14">
            <v>11638175</v>
          </cell>
          <cell r="BEX14">
            <v>11905975</v>
          </cell>
          <cell r="BEY14">
            <v>43946600</v>
          </cell>
          <cell r="BEZ14">
            <v>0</v>
          </cell>
          <cell r="BFA14">
            <v>0</v>
          </cell>
          <cell r="BFB14">
            <v>0</v>
          </cell>
          <cell r="BFC14">
            <v>0</v>
          </cell>
          <cell r="BFD14">
            <v>0</v>
          </cell>
          <cell r="BFE14">
            <v>8083275</v>
          </cell>
          <cell r="BFF14">
            <v>12319175</v>
          </cell>
          <cell r="BFG14">
            <v>11638175</v>
          </cell>
          <cell r="BFH14">
            <v>11905975</v>
          </cell>
          <cell r="BFI14">
            <v>43946600</v>
          </cell>
          <cell r="BFJ14">
            <v>8083275</v>
          </cell>
          <cell r="BFK14">
            <v>12319175</v>
          </cell>
          <cell r="BFL14">
            <v>11638175</v>
          </cell>
          <cell r="BFM14">
            <v>11905975</v>
          </cell>
          <cell r="BFN14">
            <v>43946600</v>
          </cell>
          <cell r="BFO14">
            <v>0</v>
          </cell>
          <cell r="BFP14">
            <v>0</v>
          </cell>
          <cell r="BFQ14">
            <v>0</v>
          </cell>
          <cell r="BFR14">
            <v>0</v>
          </cell>
          <cell r="BFS14">
            <v>0</v>
          </cell>
          <cell r="BFT14">
            <v>8083275</v>
          </cell>
          <cell r="BFU14">
            <v>12319175</v>
          </cell>
          <cell r="BFV14">
            <v>11638175</v>
          </cell>
          <cell r="BFW14">
            <v>11905975</v>
          </cell>
          <cell r="BFX14">
            <v>43946600</v>
          </cell>
          <cell r="BFY14">
            <v>0</v>
          </cell>
          <cell r="BFZ14">
            <v>0</v>
          </cell>
        </row>
        <row r="15">
          <cell r="B15" t="str">
            <v>用户补贴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1320000</v>
          </cell>
          <cell r="I15">
            <v>1782000</v>
          </cell>
          <cell r="J15">
            <v>1782000</v>
          </cell>
          <cell r="K15">
            <v>1716000</v>
          </cell>
          <cell r="L15">
            <v>6600000</v>
          </cell>
          <cell r="M15">
            <v>1320000</v>
          </cell>
          <cell r="N15">
            <v>1782000</v>
          </cell>
          <cell r="O15">
            <v>1782000</v>
          </cell>
          <cell r="P15">
            <v>1716000</v>
          </cell>
          <cell r="Q15">
            <v>6600000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1320000</v>
          </cell>
          <cell r="X15">
            <v>1782000</v>
          </cell>
          <cell r="Y15">
            <v>1782000</v>
          </cell>
          <cell r="Z15">
            <v>1716000</v>
          </cell>
          <cell r="AA15">
            <v>6600000</v>
          </cell>
          <cell r="AB15">
            <v>1320000</v>
          </cell>
          <cell r="AC15">
            <v>1782000</v>
          </cell>
          <cell r="AD15">
            <v>1782000</v>
          </cell>
          <cell r="AE15">
            <v>1716000</v>
          </cell>
          <cell r="AF15">
            <v>6600000</v>
          </cell>
          <cell r="AG15">
            <v>0</v>
          </cell>
          <cell r="AH15">
            <v>0</v>
          </cell>
          <cell r="AI15">
            <v>0</v>
          </cell>
          <cell r="AJ15">
            <v>0</v>
          </cell>
          <cell r="AK15">
            <v>0</v>
          </cell>
          <cell r="AL15">
            <v>508235.29411764711</v>
          </cell>
          <cell r="AM15">
            <v>686117.64705882361</v>
          </cell>
          <cell r="AN15">
            <v>686117.64705882361</v>
          </cell>
          <cell r="AO15">
            <v>660705.8823529412</v>
          </cell>
          <cell r="AP15">
            <v>2541176.4705882357</v>
          </cell>
          <cell r="AQ15">
            <v>508235.29411764711</v>
          </cell>
          <cell r="AR15">
            <v>686117.64705882361</v>
          </cell>
          <cell r="AS15">
            <v>686117.64705882361</v>
          </cell>
          <cell r="AT15">
            <v>660705.8823529412</v>
          </cell>
          <cell r="AU15">
            <v>2541176.4705882357</v>
          </cell>
          <cell r="AV15">
            <v>0</v>
          </cell>
          <cell r="AW15">
            <v>0</v>
          </cell>
          <cell r="AX15">
            <v>0</v>
          </cell>
          <cell r="AY15">
            <v>0</v>
          </cell>
          <cell r="AZ15">
            <v>0</v>
          </cell>
          <cell r="BA15">
            <v>508235.29411764711</v>
          </cell>
          <cell r="BB15">
            <v>686117.64705882361</v>
          </cell>
          <cell r="BC15">
            <v>686117.64705882361</v>
          </cell>
          <cell r="BD15">
            <v>660705.8823529412</v>
          </cell>
          <cell r="BE15">
            <v>2541176.4705882357</v>
          </cell>
          <cell r="BF15">
            <v>508235.29411764711</v>
          </cell>
          <cell r="BG15">
            <v>686117.64705882361</v>
          </cell>
          <cell r="BH15">
            <v>686117.64705882361</v>
          </cell>
          <cell r="BI15">
            <v>660705.8823529412</v>
          </cell>
          <cell r="BJ15">
            <v>2541176.4705882357</v>
          </cell>
          <cell r="BK15">
            <v>0</v>
          </cell>
          <cell r="BL15">
            <v>0</v>
          </cell>
          <cell r="BM15">
            <v>0</v>
          </cell>
          <cell r="BN15">
            <v>0</v>
          </cell>
          <cell r="BO15">
            <v>0</v>
          </cell>
          <cell r="BP15">
            <v>585882.3529411765</v>
          </cell>
          <cell r="BQ15">
            <v>790941.17647058843</v>
          </cell>
          <cell r="BR15">
            <v>790941.17647058843</v>
          </cell>
          <cell r="BS15">
            <v>761647.05882352951</v>
          </cell>
          <cell r="BT15">
            <v>2929411.7647058829</v>
          </cell>
          <cell r="BU15">
            <v>585882.3529411765</v>
          </cell>
          <cell r="BV15">
            <v>790941.17647058843</v>
          </cell>
          <cell r="BW15">
            <v>790941.17647058843</v>
          </cell>
          <cell r="BX15">
            <v>761647.05882352951</v>
          </cell>
          <cell r="BY15">
            <v>2929411.7647058829</v>
          </cell>
          <cell r="BZ15">
            <v>0</v>
          </cell>
          <cell r="CA15">
            <v>0</v>
          </cell>
          <cell r="CB15">
            <v>0</v>
          </cell>
          <cell r="CC15">
            <v>0</v>
          </cell>
          <cell r="CD15">
            <v>0</v>
          </cell>
          <cell r="CE15">
            <v>585882.3529411765</v>
          </cell>
          <cell r="CF15">
            <v>790941.17647058843</v>
          </cell>
          <cell r="CG15">
            <v>790941.17647058843</v>
          </cell>
          <cell r="CH15">
            <v>761647.05882352951</v>
          </cell>
          <cell r="CI15">
            <v>2929411.7647058829</v>
          </cell>
          <cell r="CJ15">
            <v>585882.3529411765</v>
          </cell>
          <cell r="CK15">
            <v>790941.17647058843</v>
          </cell>
          <cell r="CL15">
            <v>790941.17647058843</v>
          </cell>
          <cell r="CM15">
            <v>761647.05882352951</v>
          </cell>
          <cell r="CN15">
            <v>2929411.7647058829</v>
          </cell>
          <cell r="CO15">
            <v>0</v>
          </cell>
          <cell r="CP15">
            <v>0</v>
          </cell>
          <cell r="CQ15">
            <v>0</v>
          </cell>
          <cell r="CR15">
            <v>0</v>
          </cell>
          <cell r="CS15">
            <v>0</v>
          </cell>
          <cell r="CT15">
            <v>120000</v>
          </cell>
          <cell r="CU15">
            <v>162000</v>
          </cell>
          <cell r="CV15">
            <v>162000</v>
          </cell>
          <cell r="CW15">
            <v>156000</v>
          </cell>
          <cell r="CX15">
            <v>600000</v>
          </cell>
          <cell r="CY15">
            <v>120000</v>
          </cell>
          <cell r="CZ15">
            <v>162000</v>
          </cell>
          <cell r="DA15">
            <v>162000</v>
          </cell>
          <cell r="DB15">
            <v>156000</v>
          </cell>
          <cell r="DC15">
            <v>600000</v>
          </cell>
          <cell r="DD15">
            <v>0</v>
          </cell>
          <cell r="DE15">
            <v>0</v>
          </cell>
          <cell r="DF15">
            <v>0</v>
          </cell>
          <cell r="DG15">
            <v>0</v>
          </cell>
          <cell r="DH15">
            <v>0</v>
          </cell>
          <cell r="DI15">
            <v>120000</v>
          </cell>
          <cell r="DJ15">
            <v>162000</v>
          </cell>
          <cell r="DK15">
            <v>162000</v>
          </cell>
          <cell r="DL15">
            <v>156000</v>
          </cell>
          <cell r="DM15">
            <v>600000</v>
          </cell>
          <cell r="DN15">
            <v>120000</v>
          </cell>
          <cell r="DO15">
            <v>162000</v>
          </cell>
          <cell r="DP15">
            <v>162000</v>
          </cell>
          <cell r="DQ15">
            <v>156000</v>
          </cell>
          <cell r="DR15">
            <v>600000</v>
          </cell>
          <cell r="DS15">
            <v>0</v>
          </cell>
          <cell r="DT15">
            <v>0</v>
          </cell>
          <cell r="DU15">
            <v>0</v>
          </cell>
          <cell r="DV15">
            <v>0</v>
          </cell>
          <cell r="DW15">
            <v>0</v>
          </cell>
          <cell r="DX15">
            <v>197647.05882352943</v>
          </cell>
          <cell r="DY15">
            <v>266823.5294117647</v>
          </cell>
          <cell r="DZ15">
            <v>266823.5294117647</v>
          </cell>
          <cell r="EA15">
            <v>256941.17647058825</v>
          </cell>
          <cell r="EB15">
            <v>988235.29411764699</v>
          </cell>
          <cell r="EC15">
            <v>197647.05882352943</v>
          </cell>
          <cell r="ED15">
            <v>266823.5294117647</v>
          </cell>
          <cell r="EE15">
            <v>266823.5294117647</v>
          </cell>
          <cell r="EF15">
            <v>256941.17647058825</v>
          </cell>
          <cell r="EG15">
            <v>988235.29411764699</v>
          </cell>
          <cell r="EH15">
            <v>0</v>
          </cell>
          <cell r="EI15">
            <v>0</v>
          </cell>
          <cell r="EJ15">
            <v>0</v>
          </cell>
          <cell r="EK15">
            <v>0</v>
          </cell>
          <cell r="EL15">
            <v>0</v>
          </cell>
          <cell r="EM15">
            <v>197647.05882352943</v>
          </cell>
          <cell r="EN15">
            <v>266823.5294117647</v>
          </cell>
          <cell r="EO15">
            <v>266823.5294117647</v>
          </cell>
          <cell r="EP15">
            <v>256941.17647058825</v>
          </cell>
          <cell r="EQ15">
            <v>988235.29411764699</v>
          </cell>
          <cell r="ER15">
            <v>197647.05882352943</v>
          </cell>
          <cell r="ES15">
            <v>266823.5294117647</v>
          </cell>
          <cell r="ET15">
            <v>266823.5294117647</v>
          </cell>
          <cell r="EU15">
            <v>256941.17647058825</v>
          </cell>
          <cell r="EV15">
            <v>988235.29411764699</v>
          </cell>
          <cell r="EW15">
            <v>0</v>
          </cell>
          <cell r="EX15">
            <v>0</v>
          </cell>
          <cell r="EY15">
            <v>0</v>
          </cell>
          <cell r="EZ15">
            <v>0</v>
          </cell>
          <cell r="FA15">
            <v>0</v>
          </cell>
          <cell r="FB15">
            <v>120000</v>
          </cell>
          <cell r="FC15">
            <v>162000</v>
          </cell>
          <cell r="FD15">
            <v>162000</v>
          </cell>
          <cell r="FE15">
            <v>156000</v>
          </cell>
          <cell r="FF15">
            <v>600000</v>
          </cell>
          <cell r="FG15">
            <v>120000</v>
          </cell>
          <cell r="FH15">
            <v>162000</v>
          </cell>
          <cell r="FI15">
            <v>162000</v>
          </cell>
          <cell r="FJ15">
            <v>156000</v>
          </cell>
          <cell r="FK15">
            <v>600000</v>
          </cell>
          <cell r="FL15">
            <v>0</v>
          </cell>
          <cell r="FM15">
            <v>0</v>
          </cell>
          <cell r="FN15">
            <v>0</v>
          </cell>
          <cell r="FO15">
            <v>0</v>
          </cell>
          <cell r="FP15">
            <v>0</v>
          </cell>
          <cell r="FQ15">
            <v>120000</v>
          </cell>
          <cell r="FR15">
            <v>162000</v>
          </cell>
          <cell r="FS15">
            <v>162000</v>
          </cell>
          <cell r="FT15">
            <v>156000</v>
          </cell>
          <cell r="FU15">
            <v>600000</v>
          </cell>
          <cell r="FV15">
            <v>120000</v>
          </cell>
          <cell r="FW15">
            <v>162000</v>
          </cell>
          <cell r="FX15">
            <v>162000</v>
          </cell>
          <cell r="FY15">
            <v>156000</v>
          </cell>
          <cell r="FZ15">
            <v>600000</v>
          </cell>
          <cell r="GA15">
            <v>0</v>
          </cell>
          <cell r="GB15">
            <v>0</v>
          </cell>
          <cell r="GC15">
            <v>0</v>
          </cell>
          <cell r="GD15">
            <v>0</v>
          </cell>
          <cell r="GE15">
            <v>0</v>
          </cell>
          <cell r="GF15">
            <v>120000</v>
          </cell>
          <cell r="GG15">
            <v>162000</v>
          </cell>
          <cell r="GH15">
            <v>162000</v>
          </cell>
          <cell r="GI15">
            <v>156000</v>
          </cell>
          <cell r="GJ15">
            <v>600000</v>
          </cell>
          <cell r="GK15">
            <v>120000</v>
          </cell>
          <cell r="GL15">
            <v>162000</v>
          </cell>
          <cell r="GM15">
            <v>162000</v>
          </cell>
          <cell r="GN15">
            <v>156000</v>
          </cell>
          <cell r="GO15">
            <v>600000</v>
          </cell>
          <cell r="GP15">
            <v>0</v>
          </cell>
          <cell r="GQ15">
            <v>0</v>
          </cell>
          <cell r="GR15">
            <v>0</v>
          </cell>
          <cell r="GS15">
            <v>0</v>
          </cell>
          <cell r="GT15">
            <v>0</v>
          </cell>
          <cell r="GU15">
            <v>120000</v>
          </cell>
          <cell r="GV15">
            <v>162000</v>
          </cell>
          <cell r="GW15">
            <v>162000</v>
          </cell>
          <cell r="GX15">
            <v>156000</v>
          </cell>
          <cell r="GY15">
            <v>600000</v>
          </cell>
          <cell r="GZ15">
            <v>120000</v>
          </cell>
          <cell r="HA15">
            <v>162000</v>
          </cell>
          <cell r="HB15">
            <v>162000</v>
          </cell>
          <cell r="HC15">
            <v>156000</v>
          </cell>
          <cell r="HD15">
            <v>600000</v>
          </cell>
          <cell r="HE15">
            <v>0</v>
          </cell>
          <cell r="HF15">
            <v>0</v>
          </cell>
          <cell r="HG15">
            <v>0</v>
          </cell>
          <cell r="HH15">
            <v>0</v>
          </cell>
          <cell r="HI15">
            <v>0</v>
          </cell>
          <cell r="HJ15">
            <v>352941.17647058825</v>
          </cell>
          <cell r="HK15">
            <v>476470.58823529416</v>
          </cell>
          <cell r="HL15">
            <v>476470.58823529416</v>
          </cell>
          <cell r="HM15">
            <v>458823.5294117647</v>
          </cell>
          <cell r="HN15">
            <v>1764705.8823529412</v>
          </cell>
          <cell r="HO15">
            <v>352941.17647058825</v>
          </cell>
          <cell r="HP15">
            <v>476470.58823529416</v>
          </cell>
          <cell r="HQ15">
            <v>476470.58823529416</v>
          </cell>
          <cell r="HR15">
            <v>458823.5294117647</v>
          </cell>
          <cell r="HS15">
            <v>1764705.8823529412</v>
          </cell>
          <cell r="HT15">
            <v>0</v>
          </cell>
          <cell r="HU15">
            <v>0</v>
          </cell>
          <cell r="HV15">
            <v>0</v>
          </cell>
          <cell r="HW15">
            <v>0</v>
          </cell>
          <cell r="HX15">
            <v>0</v>
          </cell>
          <cell r="HY15">
            <v>352941.17647058825</v>
          </cell>
          <cell r="HZ15">
            <v>476470.58823529416</v>
          </cell>
          <cell r="IA15">
            <v>476470.58823529416</v>
          </cell>
          <cell r="IB15">
            <v>458823.5294117647</v>
          </cell>
          <cell r="IC15">
            <v>1764705.8823529412</v>
          </cell>
          <cell r="ID15">
            <v>352941.17647058825</v>
          </cell>
          <cell r="IE15">
            <v>476470.58823529416</v>
          </cell>
          <cell r="IF15">
            <v>476470.58823529416</v>
          </cell>
          <cell r="IG15">
            <v>458823.5294117647</v>
          </cell>
          <cell r="IH15">
            <v>1764705.8823529412</v>
          </cell>
          <cell r="II15">
            <v>0</v>
          </cell>
          <cell r="IJ15">
            <v>0</v>
          </cell>
          <cell r="IK15">
            <v>0</v>
          </cell>
          <cell r="IL15">
            <v>0</v>
          </cell>
          <cell r="IM15">
            <v>0</v>
          </cell>
          <cell r="IN15">
            <v>197647.05882352943</v>
          </cell>
          <cell r="IO15">
            <v>266823.5294117647</v>
          </cell>
          <cell r="IP15">
            <v>266823.5294117647</v>
          </cell>
          <cell r="IQ15">
            <v>256941.17647058825</v>
          </cell>
          <cell r="IR15">
            <v>988235.29411764699</v>
          </cell>
          <cell r="IS15">
            <v>197647.05882352943</v>
          </cell>
          <cell r="IT15">
            <v>266823.5294117647</v>
          </cell>
          <cell r="IU15">
            <v>266823.5294117647</v>
          </cell>
          <cell r="IV15">
            <v>256941.17647058825</v>
          </cell>
          <cell r="IW15">
            <v>988235.29411764699</v>
          </cell>
          <cell r="IX15">
            <v>0</v>
          </cell>
          <cell r="IY15">
            <v>0</v>
          </cell>
          <cell r="IZ15">
            <v>0</v>
          </cell>
          <cell r="JA15">
            <v>0</v>
          </cell>
          <cell r="JB15">
            <v>0</v>
          </cell>
          <cell r="JC15">
            <v>197647.05882352943</v>
          </cell>
          <cell r="JD15">
            <v>266823.5294117647</v>
          </cell>
          <cell r="JE15">
            <v>266823.5294117647</v>
          </cell>
          <cell r="JF15">
            <v>256941.17647058825</v>
          </cell>
          <cell r="JG15">
            <v>988235.29411764699</v>
          </cell>
          <cell r="JH15">
            <v>197647.05882352943</v>
          </cell>
          <cell r="JI15">
            <v>266823.5294117647</v>
          </cell>
          <cell r="JJ15">
            <v>266823.5294117647</v>
          </cell>
          <cell r="JK15">
            <v>256941.17647058825</v>
          </cell>
          <cell r="JL15">
            <v>988235.29411764699</v>
          </cell>
          <cell r="JM15">
            <v>0</v>
          </cell>
          <cell r="JN15">
            <v>0</v>
          </cell>
          <cell r="JO15">
            <v>0</v>
          </cell>
          <cell r="JP15">
            <v>0</v>
          </cell>
          <cell r="JQ15">
            <v>0</v>
          </cell>
          <cell r="JR15">
            <v>197647.05882352943</v>
          </cell>
          <cell r="JS15">
            <v>266823.5294117647</v>
          </cell>
          <cell r="JT15">
            <v>266823.5294117647</v>
          </cell>
          <cell r="JU15">
            <v>256941.17647058825</v>
          </cell>
          <cell r="JV15">
            <v>988235.29411764699</v>
          </cell>
          <cell r="JW15">
            <v>197647.05882352943</v>
          </cell>
          <cell r="JX15">
            <v>266823.5294117647</v>
          </cell>
          <cell r="JY15">
            <v>266823.5294117647</v>
          </cell>
          <cell r="JZ15">
            <v>256941.17647058825</v>
          </cell>
          <cell r="KA15">
            <v>988235.29411764699</v>
          </cell>
          <cell r="KB15">
            <v>0</v>
          </cell>
          <cell r="KC15">
            <v>0</v>
          </cell>
          <cell r="KD15">
            <v>0</v>
          </cell>
          <cell r="KE15">
            <v>0</v>
          </cell>
          <cell r="KF15">
            <v>0</v>
          </cell>
          <cell r="KG15">
            <v>197647.05882352943</v>
          </cell>
          <cell r="KH15">
            <v>266823.5294117647</v>
          </cell>
          <cell r="KI15">
            <v>266823.5294117647</v>
          </cell>
          <cell r="KJ15">
            <v>256941.17647058825</v>
          </cell>
          <cell r="KK15">
            <v>988235.29411764699</v>
          </cell>
          <cell r="KL15">
            <v>197647.05882352943</v>
          </cell>
          <cell r="KM15">
            <v>266823.5294117647</v>
          </cell>
          <cell r="KN15">
            <v>266823.5294117647</v>
          </cell>
          <cell r="KO15">
            <v>256941.17647058825</v>
          </cell>
          <cell r="KP15">
            <v>988235.29411764699</v>
          </cell>
          <cell r="KQ15">
            <v>0</v>
          </cell>
          <cell r="KR15">
            <v>0</v>
          </cell>
          <cell r="KS15">
            <v>0</v>
          </cell>
          <cell r="KT15">
            <v>0</v>
          </cell>
          <cell r="KU15">
            <v>0</v>
          </cell>
          <cell r="KV15">
            <v>0</v>
          </cell>
          <cell r="KW15">
            <v>0</v>
          </cell>
          <cell r="KX15">
            <v>0</v>
          </cell>
          <cell r="KY15">
            <v>0</v>
          </cell>
          <cell r="KZ15">
            <v>0</v>
          </cell>
          <cell r="LA15">
            <v>0</v>
          </cell>
          <cell r="LB15">
            <v>0</v>
          </cell>
          <cell r="LC15">
            <v>0</v>
          </cell>
          <cell r="LD15">
            <v>0</v>
          </cell>
          <cell r="LE15">
            <v>0</v>
          </cell>
          <cell r="LF15">
            <v>0</v>
          </cell>
          <cell r="LG15">
            <v>0</v>
          </cell>
          <cell r="LH15">
            <v>0</v>
          </cell>
          <cell r="LI15">
            <v>0</v>
          </cell>
          <cell r="LJ15">
            <v>0</v>
          </cell>
          <cell r="LK15">
            <v>0</v>
          </cell>
          <cell r="LL15">
            <v>0</v>
          </cell>
          <cell r="LM15">
            <v>0</v>
          </cell>
          <cell r="LN15">
            <v>0</v>
          </cell>
          <cell r="LO15">
            <v>0</v>
          </cell>
          <cell r="LP15">
            <v>0</v>
          </cell>
          <cell r="LQ15">
            <v>0</v>
          </cell>
          <cell r="LR15">
            <v>0</v>
          </cell>
          <cell r="LS15">
            <v>0</v>
          </cell>
          <cell r="LT15">
            <v>0</v>
          </cell>
          <cell r="LU15">
            <v>0</v>
          </cell>
          <cell r="LV15">
            <v>0</v>
          </cell>
          <cell r="LW15">
            <v>0</v>
          </cell>
          <cell r="LX15">
            <v>0</v>
          </cell>
          <cell r="LY15">
            <v>0</v>
          </cell>
          <cell r="LZ15">
            <v>0</v>
          </cell>
          <cell r="MA15">
            <v>0</v>
          </cell>
          <cell r="MB15">
            <v>0</v>
          </cell>
          <cell r="MC15">
            <v>0</v>
          </cell>
          <cell r="MD15">
            <v>0</v>
          </cell>
          <cell r="ME15">
            <v>0</v>
          </cell>
          <cell r="MF15">
            <v>0</v>
          </cell>
          <cell r="MG15">
            <v>0</v>
          </cell>
          <cell r="MH15">
            <v>0</v>
          </cell>
          <cell r="MI15">
            <v>0</v>
          </cell>
          <cell r="MJ15">
            <v>0</v>
          </cell>
          <cell r="MK15">
            <v>0</v>
          </cell>
          <cell r="ML15">
            <v>0</v>
          </cell>
          <cell r="MM15">
            <v>0</v>
          </cell>
          <cell r="MN15">
            <v>0</v>
          </cell>
          <cell r="MO15">
            <v>0</v>
          </cell>
          <cell r="MP15">
            <v>0</v>
          </cell>
          <cell r="MQ15">
            <v>0</v>
          </cell>
          <cell r="MR15">
            <v>0</v>
          </cell>
          <cell r="MS15">
            <v>0</v>
          </cell>
          <cell r="MT15">
            <v>0</v>
          </cell>
          <cell r="MU15">
            <v>0</v>
          </cell>
          <cell r="MV15">
            <v>0</v>
          </cell>
          <cell r="MW15">
            <v>0</v>
          </cell>
          <cell r="MX15">
            <v>0</v>
          </cell>
          <cell r="MY15">
            <v>0</v>
          </cell>
          <cell r="MZ15">
            <v>0</v>
          </cell>
          <cell r="NA15">
            <v>0</v>
          </cell>
          <cell r="NB15">
            <v>0</v>
          </cell>
          <cell r="NC15">
            <v>0</v>
          </cell>
          <cell r="ND15">
            <v>508235.29411764711</v>
          </cell>
          <cell r="NE15">
            <v>686117.64705882361</v>
          </cell>
          <cell r="NF15">
            <v>686117.64705882361</v>
          </cell>
          <cell r="NG15">
            <v>660705.8823529412</v>
          </cell>
          <cell r="NH15">
            <v>2541176.4705882357</v>
          </cell>
          <cell r="NI15">
            <v>508235.29411764711</v>
          </cell>
          <cell r="NJ15">
            <v>686117.64705882361</v>
          </cell>
          <cell r="NK15">
            <v>686117.64705882361</v>
          </cell>
          <cell r="NL15">
            <v>660705.8823529412</v>
          </cell>
          <cell r="NM15">
            <v>2541176.4705882357</v>
          </cell>
          <cell r="NN15">
            <v>0</v>
          </cell>
          <cell r="NO15">
            <v>0</v>
          </cell>
          <cell r="NP15">
            <v>0</v>
          </cell>
          <cell r="NQ15">
            <v>0</v>
          </cell>
          <cell r="NR15">
            <v>0</v>
          </cell>
          <cell r="NS15">
            <v>508235.29411764711</v>
          </cell>
          <cell r="NT15">
            <v>686117.64705882361</v>
          </cell>
          <cell r="NU15">
            <v>686117.64705882361</v>
          </cell>
          <cell r="NV15">
            <v>660705.8823529412</v>
          </cell>
          <cell r="NW15">
            <v>2541176.4705882357</v>
          </cell>
          <cell r="NX15">
            <v>508235.29411764711</v>
          </cell>
          <cell r="NY15">
            <v>686117.64705882361</v>
          </cell>
          <cell r="NZ15">
            <v>686117.64705882361</v>
          </cell>
          <cell r="OA15">
            <v>660705.8823529412</v>
          </cell>
          <cell r="OB15">
            <v>2541176.4705882357</v>
          </cell>
          <cell r="OC15">
            <v>0</v>
          </cell>
          <cell r="OD15">
            <v>0</v>
          </cell>
          <cell r="OE15">
            <v>0</v>
          </cell>
          <cell r="OF15">
            <v>0</v>
          </cell>
          <cell r="OG15">
            <v>0</v>
          </cell>
          <cell r="OH15">
            <v>352941.17647058825</v>
          </cell>
          <cell r="OI15">
            <v>476470.58823529416</v>
          </cell>
          <cell r="OJ15">
            <v>476470.58823529416</v>
          </cell>
          <cell r="OK15">
            <v>458823.5294117647</v>
          </cell>
          <cell r="OL15">
            <v>1764705.8823529412</v>
          </cell>
          <cell r="OM15">
            <v>352941.17647058825</v>
          </cell>
          <cell r="ON15">
            <v>476470.58823529416</v>
          </cell>
          <cell r="OO15">
            <v>476470.58823529416</v>
          </cell>
          <cell r="OP15">
            <v>458823.5294117647</v>
          </cell>
          <cell r="OQ15">
            <v>1764705.8823529412</v>
          </cell>
          <cell r="OR15">
            <v>0</v>
          </cell>
          <cell r="OS15">
            <v>0</v>
          </cell>
          <cell r="OT15">
            <v>0</v>
          </cell>
          <cell r="OU15">
            <v>0</v>
          </cell>
          <cell r="OV15">
            <v>0</v>
          </cell>
          <cell r="OW15">
            <v>352941.17647058825</v>
          </cell>
          <cell r="OX15">
            <v>476470.58823529416</v>
          </cell>
          <cell r="OY15">
            <v>476470.58823529416</v>
          </cell>
          <cell r="OZ15">
            <v>458823.5294117647</v>
          </cell>
          <cell r="PA15">
            <v>1764705.8823529412</v>
          </cell>
          <cell r="PB15">
            <v>352941.17647058825</v>
          </cell>
          <cell r="PC15">
            <v>476470.58823529416</v>
          </cell>
          <cell r="PD15">
            <v>476470.58823529416</v>
          </cell>
          <cell r="PE15">
            <v>458823.5294117647</v>
          </cell>
          <cell r="PF15">
            <v>1764705.8823529412</v>
          </cell>
          <cell r="PG15">
            <v>0</v>
          </cell>
          <cell r="PH15">
            <v>0</v>
          </cell>
          <cell r="PI15">
            <v>0</v>
          </cell>
          <cell r="PJ15">
            <v>0</v>
          </cell>
          <cell r="PK15">
            <v>0</v>
          </cell>
          <cell r="PL15">
            <v>155294.11764705883</v>
          </cell>
          <cell r="PM15">
            <v>209647.05882352943</v>
          </cell>
          <cell r="PN15">
            <v>209647.05882352943</v>
          </cell>
          <cell r="PO15">
            <v>201882.35294117648</v>
          </cell>
          <cell r="PP15">
            <v>776470.58823529421</v>
          </cell>
          <cell r="PQ15">
            <v>155294.11764705883</v>
          </cell>
          <cell r="PR15">
            <v>209647.05882352943</v>
          </cell>
          <cell r="PS15">
            <v>209647.05882352943</v>
          </cell>
          <cell r="PT15">
            <v>201882.35294117648</v>
          </cell>
          <cell r="PU15">
            <v>776470.58823529421</v>
          </cell>
          <cell r="PV15">
            <v>0</v>
          </cell>
          <cell r="PW15">
            <v>0</v>
          </cell>
          <cell r="PX15">
            <v>0</v>
          </cell>
          <cell r="PY15">
            <v>0</v>
          </cell>
          <cell r="PZ15">
            <v>0</v>
          </cell>
          <cell r="QA15">
            <v>155294.11764705883</v>
          </cell>
          <cell r="QB15">
            <v>209647.05882352943</v>
          </cell>
          <cell r="QC15">
            <v>209647.05882352943</v>
          </cell>
          <cell r="QD15">
            <v>201882.35294117648</v>
          </cell>
          <cell r="QE15">
            <v>776470.58823529421</v>
          </cell>
          <cell r="QF15">
            <v>155294.11764705883</v>
          </cell>
          <cell r="QG15">
            <v>209647.05882352943</v>
          </cell>
          <cell r="QH15">
            <v>209647.05882352943</v>
          </cell>
          <cell r="QI15">
            <v>201882.35294117648</v>
          </cell>
          <cell r="QJ15">
            <v>776470.58823529421</v>
          </cell>
          <cell r="QK15">
            <v>0</v>
          </cell>
          <cell r="QL15">
            <v>0</v>
          </cell>
          <cell r="QM15">
            <v>0</v>
          </cell>
          <cell r="QN15">
            <v>0</v>
          </cell>
          <cell r="QO15">
            <v>0</v>
          </cell>
          <cell r="QP15">
            <v>352941.17647058825</v>
          </cell>
          <cell r="QQ15">
            <v>476470.58823529416</v>
          </cell>
          <cell r="QR15">
            <v>476470.58823529416</v>
          </cell>
          <cell r="QS15">
            <v>458823.5294117647</v>
          </cell>
          <cell r="QT15">
            <v>1764705.8823529412</v>
          </cell>
          <cell r="QU15">
            <v>352941.17647058825</v>
          </cell>
          <cell r="QV15">
            <v>476470.58823529416</v>
          </cell>
          <cell r="QW15">
            <v>476470.58823529416</v>
          </cell>
          <cell r="QX15">
            <v>458823.5294117647</v>
          </cell>
          <cell r="QY15">
            <v>1764705.8823529412</v>
          </cell>
          <cell r="QZ15">
            <v>0</v>
          </cell>
          <cell r="RA15">
            <v>0</v>
          </cell>
          <cell r="RB15">
            <v>0</v>
          </cell>
          <cell r="RC15">
            <v>0</v>
          </cell>
          <cell r="RD15">
            <v>0</v>
          </cell>
          <cell r="RE15">
            <v>352941.17647058825</v>
          </cell>
          <cell r="RF15">
            <v>476470.58823529416</v>
          </cell>
          <cell r="RG15">
            <v>476470.58823529416</v>
          </cell>
          <cell r="RH15">
            <v>458823.5294117647</v>
          </cell>
          <cell r="RI15">
            <v>1764705.8823529412</v>
          </cell>
          <cell r="RJ15">
            <v>352941.17647058825</v>
          </cell>
          <cell r="RK15">
            <v>476470.58823529416</v>
          </cell>
          <cell r="RL15">
            <v>476470.58823529416</v>
          </cell>
          <cell r="RM15">
            <v>458823.5294117647</v>
          </cell>
          <cell r="RN15">
            <v>1764705.8823529412</v>
          </cell>
          <cell r="RO15">
            <v>0</v>
          </cell>
          <cell r="RP15">
            <v>0</v>
          </cell>
          <cell r="RQ15">
            <v>0</v>
          </cell>
          <cell r="RR15">
            <v>0</v>
          </cell>
          <cell r="RS15">
            <v>0</v>
          </cell>
          <cell r="RT15">
            <v>430588.23529411759</v>
          </cell>
          <cell r="RU15">
            <v>581294.11764705891</v>
          </cell>
          <cell r="RV15">
            <v>581294.11764705891</v>
          </cell>
          <cell r="RW15">
            <v>559764.70588235289</v>
          </cell>
          <cell r="RX15">
            <v>2152941.1764705884</v>
          </cell>
          <cell r="RY15">
            <v>430588.23529411759</v>
          </cell>
          <cell r="RZ15">
            <v>581294.11764705891</v>
          </cell>
          <cell r="SA15">
            <v>581294.11764705891</v>
          </cell>
          <cell r="SB15">
            <v>559764.70588235289</v>
          </cell>
          <cell r="SC15">
            <v>2152941.1764705884</v>
          </cell>
          <cell r="SD15">
            <v>0</v>
          </cell>
          <cell r="SE15">
            <v>0</v>
          </cell>
          <cell r="SF15">
            <v>0</v>
          </cell>
          <cell r="SG15">
            <v>0</v>
          </cell>
          <cell r="SH15">
            <v>0</v>
          </cell>
          <cell r="SI15">
            <v>430588.23529411759</v>
          </cell>
          <cell r="SJ15">
            <v>581294.11764705891</v>
          </cell>
          <cell r="SK15">
            <v>581294.11764705891</v>
          </cell>
          <cell r="SL15">
            <v>559764.70588235289</v>
          </cell>
          <cell r="SM15">
            <v>2152941.1764705884</v>
          </cell>
          <cell r="SN15">
            <v>430588.23529411759</v>
          </cell>
          <cell r="SO15">
            <v>581294.11764705891</v>
          </cell>
          <cell r="SP15">
            <v>581294.11764705891</v>
          </cell>
          <cell r="SQ15">
            <v>559764.70588235289</v>
          </cell>
          <cell r="SR15">
            <v>2152941.1764705884</v>
          </cell>
          <cell r="SS15">
            <v>0</v>
          </cell>
          <cell r="ST15">
            <v>0</v>
          </cell>
          <cell r="SU15">
            <v>0</v>
          </cell>
          <cell r="SV15">
            <v>0</v>
          </cell>
          <cell r="SW15">
            <v>0</v>
          </cell>
          <cell r="SX15">
            <v>275294.1176470588</v>
          </cell>
          <cell r="SY15">
            <v>371647.0588235294</v>
          </cell>
          <cell r="SZ15">
            <v>371647.0588235294</v>
          </cell>
          <cell r="TA15">
            <v>357882.3529411765</v>
          </cell>
          <cell r="TB15">
            <v>1376470.588235294</v>
          </cell>
          <cell r="TC15">
            <v>275294.1176470588</v>
          </cell>
          <cell r="TD15">
            <v>371647.0588235294</v>
          </cell>
          <cell r="TE15">
            <v>371647.0588235294</v>
          </cell>
          <cell r="TF15">
            <v>357882.3529411765</v>
          </cell>
          <cell r="TG15">
            <v>1376470.588235294</v>
          </cell>
          <cell r="TH15">
            <v>0</v>
          </cell>
          <cell r="TI15">
            <v>0</v>
          </cell>
          <cell r="TJ15">
            <v>0</v>
          </cell>
          <cell r="TK15">
            <v>0</v>
          </cell>
          <cell r="TL15">
            <v>0</v>
          </cell>
          <cell r="TM15">
            <v>275294.1176470588</v>
          </cell>
          <cell r="TN15">
            <v>371647.0588235294</v>
          </cell>
          <cell r="TO15">
            <v>371647.0588235294</v>
          </cell>
          <cell r="TP15">
            <v>357882.3529411765</v>
          </cell>
          <cell r="TQ15">
            <v>1376470.588235294</v>
          </cell>
          <cell r="TR15">
            <v>275294.1176470588</v>
          </cell>
          <cell r="TS15">
            <v>371647.0588235294</v>
          </cell>
          <cell r="TT15">
            <v>371647.0588235294</v>
          </cell>
          <cell r="TU15">
            <v>357882.3529411765</v>
          </cell>
          <cell r="TV15">
            <v>1376470.588235294</v>
          </cell>
          <cell r="TW15">
            <v>0</v>
          </cell>
          <cell r="TX15">
            <v>0</v>
          </cell>
          <cell r="TY15">
            <v>0</v>
          </cell>
          <cell r="TZ15">
            <v>0</v>
          </cell>
          <cell r="UA15">
            <v>0</v>
          </cell>
          <cell r="UB15">
            <v>0</v>
          </cell>
          <cell r="UC15">
            <v>0</v>
          </cell>
          <cell r="UD15">
            <v>0</v>
          </cell>
          <cell r="UE15">
            <v>0</v>
          </cell>
          <cell r="UF15">
            <v>0</v>
          </cell>
          <cell r="UG15">
            <v>0</v>
          </cell>
          <cell r="UH15">
            <v>0</v>
          </cell>
          <cell r="UI15">
            <v>0</v>
          </cell>
          <cell r="UJ15">
            <v>0</v>
          </cell>
          <cell r="UK15">
            <v>0</v>
          </cell>
          <cell r="UL15">
            <v>0</v>
          </cell>
          <cell r="UM15">
            <v>0</v>
          </cell>
          <cell r="UN15">
            <v>0</v>
          </cell>
          <cell r="UO15">
            <v>0</v>
          </cell>
          <cell r="UP15">
            <v>0</v>
          </cell>
          <cell r="UQ15">
            <v>0</v>
          </cell>
          <cell r="UR15">
            <v>0</v>
          </cell>
          <cell r="US15">
            <v>0</v>
          </cell>
          <cell r="UT15">
            <v>0</v>
          </cell>
          <cell r="UU15">
            <v>0</v>
          </cell>
          <cell r="UV15">
            <v>0</v>
          </cell>
          <cell r="UW15">
            <v>0</v>
          </cell>
          <cell r="UX15">
            <v>0</v>
          </cell>
          <cell r="UY15">
            <v>0</v>
          </cell>
          <cell r="UZ15">
            <v>0</v>
          </cell>
          <cell r="VA15">
            <v>0</v>
          </cell>
          <cell r="VB15">
            <v>0</v>
          </cell>
          <cell r="VC15">
            <v>0</v>
          </cell>
          <cell r="VD15">
            <v>0</v>
          </cell>
          <cell r="VE15">
            <v>0</v>
          </cell>
          <cell r="VF15">
            <v>0</v>
          </cell>
          <cell r="VG15">
            <v>0</v>
          </cell>
          <cell r="VH15">
            <v>0</v>
          </cell>
          <cell r="VI15">
            <v>0</v>
          </cell>
          <cell r="VJ15">
            <v>0</v>
          </cell>
          <cell r="VK15">
            <v>0</v>
          </cell>
          <cell r="VL15">
            <v>0</v>
          </cell>
          <cell r="VM15">
            <v>0</v>
          </cell>
          <cell r="VN15">
            <v>0</v>
          </cell>
          <cell r="VO15">
            <v>0</v>
          </cell>
          <cell r="VP15">
            <v>0</v>
          </cell>
          <cell r="VQ15">
            <v>0</v>
          </cell>
          <cell r="VR15">
            <v>0</v>
          </cell>
          <cell r="VS15">
            <v>0</v>
          </cell>
          <cell r="VT15">
            <v>0</v>
          </cell>
          <cell r="VU15">
            <v>0</v>
          </cell>
          <cell r="VV15">
            <v>0</v>
          </cell>
          <cell r="VW15">
            <v>0</v>
          </cell>
          <cell r="VX15">
            <v>0</v>
          </cell>
          <cell r="VY15">
            <v>0</v>
          </cell>
          <cell r="VZ15">
            <v>0</v>
          </cell>
          <cell r="WA15">
            <v>0</v>
          </cell>
          <cell r="WB15">
            <v>0</v>
          </cell>
          <cell r="WC15">
            <v>0</v>
          </cell>
          <cell r="WD15">
            <v>0</v>
          </cell>
          <cell r="WE15">
            <v>0</v>
          </cell>
          <cell r="WF15">
            <v>0</v>
          </cell>
          <cell r="WG15">
            <v>0</v>
          </cell>
          <cell r="WH15">
            <v>0</v>
          </cell>
          <cell r="WI15">
            <v>0</v>
          </cell>
          <cell r="WJ15">
            <v>120000</v>
          </cell>
          <cell r="WK15">
            <v>162000</v>
          </cell>
          <cell r="WL15">
            <v>162000</v>
          </cell>
          <cell r="WM15">
            <v>156000</v>
          </cell>
          <cell r="WN15">
            <v>600000</v>
          </cell>
          <cell r="WO15">
            <v>120000</v>
          </cell>
          <cell r="WP15">
            <v>162000</v>
          </cell>
          <cell r="WQ15">
            <v>162000</v>
          </cell>
          <cell r="WR15">
            <v>156000</v>
          </cell>
          <cell r="WS15">
            <v>600000</v>
          </cell>
          <cell r="WT15">
            <v>0</v>
          </cell>
          <cell r="WU15">
            <v>0</v>
          </cell>
          <cell r="WV15">
            <v>0</v>
          </cell>
          <cell r="WW15">
            <v>0</v>
          </cell>
          <cell r="WX15">
            <v>0</v>
          </cell>
          <cell r="WY15">
            <v>120000</v>
          </cell>
          <cell r="WZ15">
            <v>162000</v>
          </cell>
          <cell r="XA15">
            <v>162000</v>
          </cell>
          <cell r="XB15">
            <v>156000</v>
          </cell>
          <cell r="XC15">
            <v>600000</v>
          </cell>
          <cell r="XD15">
            <v>120000</v>
          </cell>
          <cell r="XE15">
            <v>162000</v>
          </cell>
          <cell r="XF15">
            <v>162000</v>
          </cell>
          <cell r="XG15">
            <v>156000</v>
          </cell>
          <cell r="XH15">
            <v>600000</v>
          </cell>
          <cell r="XI15">
            <v>0</v>
          </cell>
          <cell r="XJ15">
            <v>0</v>
          </cell>
          <cell r="XK15">
            <v>0</v>
          </cell>
          <cell r="XL15">
            <v>0</v>
          </cell>
          <cell r="XM15">
            <v>0</v>
          </cell>
          <cell r="XN15">
            <v>155294.11764705883</v>
          </cell>
          <cell r="XO15">
            <v>209647.05882352943</v>
          </cell>
          <cell r="XP15">
            <v>209647.05882352943</v>
          </cell>
          <cell r="XQ15">
            <v>201882.35294117648</v>
          </cell>
          <cell r="XR15">
            <v>776470.58823529421</v>
          </cell>
          <cell r="XS15">
            <v>155294.11764705883</v>
          </cell>
          <cell r="XT15">
            <v>209647.05882352943</v>
          </cell>
          <cell r="XU15">
            <v>209647.05882352943</v>
          </cell>
          <cell r="XV15">
            <v>201882.35294117648</v>
          </cell>
          <cell r="XW15">
            <v>776470.58823529421</v>
          </cell>
          <cell r="XX15">
            <v>0</v>
          </cell>
          <cell r="XY15">
            <v>0</v>
          </cell>
          <cell r="XZ15">
            <v>0</v>
          </cell>
          <cell r="YA15">
            <v>0</v>
          </cell>
          <cell r="YB15">
            <v>0</v>
          </cell>
          <cell r="YC15">
            <v>155294.11764705883</v>
          </cell>
          <cell r="YD15">
            <v>209647.05882352943</v>
          </cell>
          <cell r="YE15">
            <v>209647.05882352943</v>
          </cell>
          <cell r="YF15">
            <v>201882.35294117648</v>
          </cell>
          <cell r="YG15">
            <v>776470.58823529421</v>
          </cell>
          <cell r="YH15">
            <v>155294.11764705883</v>
          </cell>
          <cell r="YI15">
            <v>209647.05882352943</v>
          </cell>
          <cell r="YJ15">
            <v>209647.05882352943</v>
          </cell>
          <cell r="YK15">
            <v>201882.35294117648</v>
          </cell>
          <cell r="YL15">
            <v>776470.58823529421</v>
          </cell>
          <cell r="YM15">
            <v>0</v>
          </cell>
          <cell r="YN15">
            <v>0</v>
          </cell>
          <cell r="YO15">
            <v>0</v>
          </cell>
          <cell r="YP15">
            <v>0</v>
          </cell>
          <cell r="YQ15">
            <v>0</v>
          </cell>
          <cell r="YR15">
            <v>0</v>
          </cell>
          <cell r="YS15">
            <v>0</v>
          </cell>
          <cell r="YT15">
            <v>0</v>
          </cell>
          <cell r="YU15">
            <v>0</v>
          </cell>
          <cell r="YV15">
            <v>0</v>
          </cell>
          <cell r="YW15">
            <v>0</v>
          </cell>
          <cell r="YX15">
            <v>0</v>
          </cell>
          <cell r="YY15">
            <v>0</v>
          </cell>
          <cell r="YZ15">
            <v>0</v>
          </cell>
          <cell r="ZA15">
            <v>0</v>
          </cell>
          <cell r="ZB15">
            <v>0</v>
          </cell>
          <cell r="ZC15">
            <v>0</v>
          </cell>
          <cell r="ZD15">
            <v>0</v>
          </cell>
          <cell r="ZE15">
            <v>0</v>
          </cell>
          <cell r="ZF15">
            <v>0</v>
          </cell>
          <cell r="ZG15">
            <v>0</v>
          </cell>
          <cell r="ZH15">
            <v>0</v>
          </cell>
          <cell r="ZI15">
            <v>0</v>
          </cell>
          <cell r="ZJ15">
            <v>0</v>
          </cell>
          <cell r="ZK15">
            <v>0</v>
          </cell>
          <cell r="ZL15">
            <v>0</v>
          </cell>
          <cell r="ZM15">
            <v>0</v>
          </cell>
          <cell r="ZN15">
            <v>0</v>
          </cell>
          <cell r="ZO15">
            <v>0</v>
          </cell>
          <cell r="ZP15">
            <v>0</v>
          </cell>
          <cell r="ZQ15">
            <v>0</v>
          </cell>
          <cell r="ZR15">
            <v>0</v>
          </cell>
          <cell r="ZS15">
            <v>0</v>
          </cell>
          <cell r="ZT15">
            <v>0</v>
          </cell>
          <cell r="ZU15">
            <v>0</v>
          </cell>
          <cell r="ZV15">
            <v>0</v>
          </cell>
          <cell r="ZW15">
            <v>0</v>
          </cell>
          <cell r="ZX15">
            <v>0</v>
          </cell>
          <cell r="ZY15">
            <v>0</v>
          </cell>
          <cell r="ZZ15">
            <v>0</v>
          </cell>
          <cell r="AAA15">
            <v>0</v>
          </cell>
          <cell r="AAB15">
            <v>0</v>
          </cell>
          <cell r="AAC15">
            <v>0</v>
          </cell>
          <cell r="AAD15">
            <v>0</v>
          </cell>
          <cell r="AAE15">
            <v>0</v>
          </cell>
          <cell r="AAF15">
            <v>0</v>
          </cell>
          <cell r="AAG15">
            <v>0</v>
          </cell>
          <cell r="AAH15">
            <v>0</v>
          </cell>
          <cell r="AAI15">
            <v>0</v>
          </cell>
          <cell r="AAJ15">
            <v>0</v>
          </cell>
          <cell r="AAK15">
            <v>0</v>
          </cell>
          <cell r="AAL15">
            <v>0</v>
          </cell>
          <cell r="AAM15">
            <v>0</v>
          </cell>
          <cell r="AAN15">
            <v>0</v>
          </cell>
          <cell r="AAO15">
            <v>0</v>
          </cell>
          <cell r="AAP15">
            <v>0</v>
          </cell>
          <cell r="AAQ15">
            <v>0</v>
          </cell>
          <cell r="AAR15">
            <v>0</v>
          </cell>
          <cell r="AAS15">
            <v>0</v>
          </cell>
          <cell r="AAT15">
            <v>0</v>
          </cell>
          <cell r="AAU15">
            <v>0</v>
          </cell>
          <cell r="AAV15">
            <v>0</v>
          </cell>
          <cell r="AAW15">
            <v>0</v>
          </cell>
          <cell r="AAX15">
            <v>0</v>
          </cell>
          <cell r="AAY15">
            <v>0</v>
          </cell>
          <cell r="AAZ15">
            <v>77647.058823529413</v>
          </cell>
          <cell r="ABA15">
            <v>104823.52941176471</v>
          </cell>
          <cell r="ABB15">
            <v>104823.52941176471</v>
          </cell>
          <cell r="ABC15">
            <v>100941.17647058824</v>
          </cell>
          <cell r="ABD15">
            <v>388235.29411764711</v>
          </cell>
          <cell r="ABE15">
            <v>77647.058823529413</v>
          </cell>
          <cell r="ABF15">
            <v>104823.52941176471</v>
          </cell>
          <cell r="ABG15">
            <v>104823.52941176471</v>
          </cell>
          <cell r="ABH15">
            <v>100941.17647058824</v>
          </cell>
          <cell r="ABI15">
            <v>388235.29411764711</v>
          </cell>
          <cell r="ABJ15">
            <v>0</v>
          </cell>
          <cell r="ABK15">
            <v>0</v>
          </cell>
          <cell r="ABL15">
            <v>0</v>
          </cell>
          <cell r="ABM15">
            <v>0</v>
          </cell>
          <cell r="ABN15">
            <v>0</v>
          </cell>
          <cell r="ABO15">
            <v>77647.058823529413</v>
          </cell>
          <cell r="ABP15">
            <v>104823.52941176471</v>
          </cell>
          <cell r="ABQ15">
            <v>104823.52941176471</v>
          </cell>
          <cell r="ABR15">
            <v>100941.17647058824</v>
          </cell>
          <cell r="ABS15">
            <v>388235.29411764711</v>
          </cell>
          <cell r="ABT15">
            <v>77647.058823529413</v>
          </cell>
          <cell r="ABU15">
            <v>104823.52941176471</v>
          </cell>
          <cell r="ABV15">
            <v>104823.52941176471</v>
          </cell>
          <cell r="ABW15">
            <v>100941.17647058824</v>
          </cell>
          <cell r="ABX15">
            <v>388235.29411764711</v>
          </cell>
          <cell r="ABY15">
            <v>0</v>
          </cell>
          <cell r="ABZ15">
            <v>0</v>
          </cell>
          <cell r="ACA15">
            <v>0</v>
          </cell>
          <cell r="ACB15">
            <v>0</v>
          </cell>
          <cell r="ACC15">
            <v>0</v>
          </cell>
          <cell r="ACD15">
            <v>275294.1176470588</v>
          </cell>
          <cell r="ACE15">
            <v>371647.0588235294</v>
          </cell>
          <cell r="ACF15">
            <v>371647.0588235294</v>
          </cell>
          <cell r="ACG15">
            <v>357882.3529411765</v>
          </cell>
          <cell r="ACH15">
            <v>1376470.588235294</v>
          </cell>
          <cell r="ACI15">
            <v>275294.1176470588</v>
          </cell>
          <cell r="ACJ15">
            <v>371647.0588235294</v>
          </cell>
          <cell r="ACK15">
            <v>371647.0588235294</v>
          </cell>
          <cell r="ACL15">
            <v>357882.3529411765</v>
          </cell>
          <cell r="ACM15">
            <v>1376470.588235294</v>
          </cell>
          <cell r="ACN15">
            <v>0</v>
          </cell>
          <cell r="ACO15">
            <v>0</v>
          </cell>
          <cell r="ACP15">
            <v>0</v>
          </cell>
          <cell r="ACQ15">
            <v>0</v>
          </cell>
          <cell r="ACR15">
            <v>0</v>
          </cell>
          <cell r="ACS15">
            <v>275294.1176470588</v>
          </cell>
          <cell r="ACT15">
            <v>371647.0588235294</v>
          </cell>
          <cell r="ACU15">
            <v>371647.0588235294</v>
          </cell>
          <cell r="ACV15">
            <v>357882.3529411765</v>
          </cell>
          <cell r="ACW15">
            <v>1376470.588235294</v>
          </cell>
          <cell r="ACX15">
            <v>275294.1176470588</v>
          </cell>
          <cell r="ACY15">
            <v>371647.0588235294</v>
          </cell>
          <cell r="ACZ15">
            <v>371647.0588235294</v>
          </cell>
          <cell r="ADA15">
            <v>357882.3529411765</v>
          </cell>
          <cell r="ADB15">
            <v>1376470.588235294</v>
          </cell>
          <cell r="ADC15">
            <v>0</v>
          </cell>
          <cell r="ADD15">
            <v>0</v>
          </cell>
          <cell r="ADE15">
            <v>0</v>
          </cell>
          <cell r="ADF15">
            <v>0</v>
          </cell>
          <cell r="ADG15">
            <v>0</v>
          </cell>
          <cell r="ADH15">
            <v>0</v>
          </cell>
          <cell r="ADI15">
            <v>0</v>
          </cell>
          <cell r="ADJ15">
            <v>0</v>
          </cell>
          <cell r="ADK15">
            <v>0</v>
          </cell>
          <cell r="ADL15">
            <v>0</v>
          </cell>
          <cell r="ADM15">
            <v>0</v>
          </cell>
          <cell r="ADN15">
            <v>0</v>
          </cell>
          <cell r="ADO15">
            <v>0</v>
          </cell>
          <cell r="ADP15">
            <v>0</v>
          </cell>
          <cell r="ADQ15">
            <v>0</v>
          </cell>
          <cell r="ADR15">
            <v>0</v>
          </cell>
          <cell r="ADS15">
            <v>0</v>
          </cell>
          <cell r="ADT15">
            <v>0</v>
          </cell>
          <cell r="ADU15">
            <v>0</v>
          </cell>
          <cell r="ADV15">
            <v>0</v>
          </cell>
          <cell r="ADW15">
            <v>0</v>
          </cell>
          <cell r="ADX15">
            <v>0</v>
          </cell>
          <cell r="ADY15">
            <v>0</v>
          </cell>
          <cell r="ADZ15">
            <v>0</v>
          </cell>
          <cell r="AEA15">
            <v>0</v>
          </cell>
          <cell r="AEB15">
            <v>0</v>
          </cell>
          <cell r="AEC15">
            <v>0</v>
          </cell>
          <cell r="AED15">
            <v>0</v>
          </cell>
          <cell r="AEE15">
            <v>0</v>
          </cell>
          <cell r="AEF15">
            <v>0</v>
          </cell>
          <cell r="AEG15">
            <v>0</v>
          </cell>
          <cell r="AEH15">
            <v>0</v>
          </cell>
          <cell r="AEI15">
            <v>0</v>
          </cell>
          <cell r="AEJ15">
            <v>0</v>
          </cell>
          <cell r="AEK15">
            <v>0</v>
          </cell>
          <cell r="AEL15">
            <v>0</v>
          </cell>
          <cell r="AEM15">
            <v>0</v>
          </cell>
          <cell r="AEN15">
            <v>0</v>
          </cell>
          <cell r="AEO15">
            <v>0</v>
          </cell>
          <cell r="AEP15">
            <v>0</v>
          </cell>
          <cell r="AEQ15">
            <v>0</v>
          </cell>
          <cell r="AER15">
            <v>0</v>
          </cell>
          <cell r="AES15">
            <v>0</v>
          </cell>
          <cell r="AET15">
            <v>0</v>
          </cell>
          <cell r="AEU15">
            <v>0</v>
          </cell>
          <cell r="AEV15">
            <v>0</v>
          </cell>
          <cell r="AEW15">
            <v>0</v>
          </cell>
          <cell r="AEX15">
            <v>0</v>
          </cell>
          <cell r="AEY15">
            <v>0</v>
          </cell>
          <cell r="AEZ15">
            <v>0</v>
          </cell>
          <cell r="AFA15">
            <v>0</v>
          </cell>
          <cell r="AFB15">
            <v>0</v>
          </cell>
          <cell r="AFC15">
            <v>0</v>
          </cell>
          <cell r="AFD15">
            <v>0</v>
          </cell>
          <cell r="AFE15">
            <v>0</v>
          </cell>
          <cell r="AFF15">
            <v>0</v>
          </cell>
          <cell r="AFG15">
            <v>0</v>
          </cell>
          <cell r="AFH15">
            <v>0</v>
          </cell>
          <cell r="AFI15">
            <v>0</v>
          </cell>
          <cell r="AFJ15">
            <v>0</v>
          </cell>
          <cell r="AFK15">
            <v>0</v>
          </cell>
          <cell r="AFL15">
            <v>0</v>
          </cell>
          <cell r="AFM15">
            <v>0</v>
          </cell>
          <cell r="AFN15">
            <v>0</v>
          </cell>
          <cell r="AFO15">
            <v>0</v>
          </cell>
          <cell r="AFP15">
            <v>0</v>
          </cell>
          <cell r="AFQ15">
            <v>0</v>
          </cell>
          <cell r="AFR15">
            <v>0</v>
          </cell>
          <cell r="AFS15">
            <v>0</v>
          </cell>
          <cell r="AFT15">
            <v>0</v>
          </cell>
          <cell r="AFU15">
            <v>0</v>
          </cell>
          <cell r="AFV15">
            <v>0</v>
          </cell>
          <cell r="AFW15">
            <v>0</v>
          </cell>
          <cell r="AFX15">
            <v>0</v>
          </cell>
          <cell r="AFY15">
            <v>0</v>
          </cell>
          <cell r="AFZ15">
            <v>0</v>
          </cell>
          <cell r="AGA15">
            <v>0</v>
          </cell>
          <cell r="AGB15">
            <v>0</v>
          </cell>
          <cell r="AGC15">
            <v>0</v>
          </cell>
          <cell r="AGD15">
            <v>0</v>
          </cell>
          <cell r="AGE15">
            <v>0</v>
          </cell>
          <cell r="AGF15">
            <v>0</v>
          </cell>
          <cell r="AGG15">
            <v>0</v>
          </cell>
          <cell r="AGH15">
            <v>0</v>
          </cell>
          <cell r="AGI15">
            <v>0</v>
          </cell>
          <cell r="AGJ15">
            <v>0</v>
          </cell>
          <cell r="AGK15">
            <v>0</v>
          </cell>
          <cell r="AGL15">
            <v>0</v>
          </cell>
          <cell r="AGM15">
            <v>0</v>
          </cell>
          <cell r="AGN15">
            <v>0</v>
          </cell>
          <cell r="AGO15">
            <v>0</v>
          </cell>
          <cell r="AGP15">
            <v>0</v>
          </cell>
          <cell r="AGQ15">
            <v>0</v>
          </cell>
          <cell r="AGR15">
            <v>0</v>
          </cell>
          <cell r="AGS15">
            <v>0</v>
          </cell>
          <cell r="AGT15">
            <v>155294.11764705883</v>
          </cell>
          <cell r="AGU15">
            <v>209647.05882352943</v>
          </cell>
          <cell r="AGV15">
            <v>209647.05882352943</v>
          </cell>
          <cell r="AGW15">
            <v>201882.35294117648</v>
          </cell>
          <cell r="AGX15">
            <v>776470.58823529421</v>
          </cell>
          <cell r="AGY15">
            <v>155294.11764705883</v>
          </cell>
          <cell r="AGZ15">
            <v>209647.05882352943</v>
          </cell>
          <cell r="AHA15">
            <v>209647.05882352943</v>
          </cell>
          <cell r="AHB15">
            <v>201882.35294117648</v>
          </cell>
          <cell r="AHC15">
            <v>776470.58823529421</v>
          </cell>
          <cell r="AHD15">
            <v>0</v>
          </cell>
          <cell r="AHE15">
            <v>0</v>
          </cell>
          <cell r="AHF15">
            <v>0</v>
          </cell>
          <cell r="AHG15">
            <v>0</v>
          </cell>
          <cell r="AHH15">
            <v>0</v>
          </cell>
          <cell r="AHI15">
            <v>155294.11764705883</v>
          </cell>
          <cell r="AHJ15">
            <v>209647.05882352943</v>
          </cell>
          <cell r="AHK15">
            <v>209647.05882352943</v>
          </cell>
          <cell r="AHL15">
            <v>201882.35294117648</v>
          </cell>
          <cell r="AHM15">
            <v>776470.58823529421</v>
          </cell>
          <cell r="AHN15">
            <v>155294.11764705883</v>
          </cell>
          <cell r="AHO15">
            <v>209647.05882352943</v>
          </cell>
          <cell r="AHP15">
            <v>209647.05882352943</v>
          </cell>
          <cell r="AHQ15">
            <v>201882.35294117648</v>
          </cell>
          <cell r="AHR15">
            <v>776470.58823529421</v>
          </cell>
          <cell r="AHS15">
            <v>0</v>
          </cell>
          <cell r="AHT15">
            <v>0</v>
          </cell>
          <cell r="AHU15">
            <v>0</v>
          </cell>
          <cell r="AHV15">
            <v>0</v>
          </cell>
          <cell r="AHW15">
            <v>0</v>
          </cell>
          <cell r="AHX15">
            <v>120000</v>
          </cell>
          <cell r="AHY15">
            <v>162000</v>
          </cell>
          <cell r="AHZ15">
            <v>162000</v>
          </cell>
          <cell r="AIA15">
            <v>156000</v>
          </cell>
          <cell r="AIB15">
            <v>600000</v>
          </cell>
          <cell r="AIC15">
            <v>120000</v>
          </cell>
          <cell r="AID15">
            <v>162000</v>
          </cell>
          <cell r="AIE15">
            <v>162000</v>
          </cell>
          <cell r="AIF15">
            <v>156000</v>
          </cell>
          <cell r="AIG15">
            <v>600000</v>
          </cell>
          <cell r="AIH15">
            <v>0</v>
          </cell>
          <cell r="AII15">
            <v>0</v>
          </cell>
          <cell r="AIJ15">
            <v>0</v>
          </cell>
          <cell r="AIK15">
            <v>0</v>
          </cell>
          <cell r="AIL15">
            <v>0</v>
          </cell>
          <cell r="AIM15">
            <v>120000</v>
          </cell>
          <cell r="AIN15">
            <v>162000</v>
          </cell>
          <cell r="AIO15">
            <v>162000</v>
          </cell>
          <cell r="AIP15">
            <v>156000</v>
          </cell>
          <cell r="AIQ15">
            <v>600000</v>
          </cell>
          <cell r="AIR15">
            <v>120000</v>
          </cell>
          <cell r="AIS15">
            <v>162000</v>
          </cell>
          <cell r="AIT15">
            <v>162000</v>
          </cell>
          <cell r="AIU15">
            <v>156000</v>
          </cell>
          <cell r="AIV15">
            <v>600000</v>
          </cell>
          <cell r="AIW15">
            <v>0</v>
          </cell>
          <cell r="AIX15">
            <v>0</v>
          </cell>
          <cell r="AIY15">
            <v>0</v>
          </cell>
          <cell r="AIZ15">
            <v>0</v>
          </cell>
          <cell r="AJA15">
            <v>0</v>
          </cell>
          <cell r="AJB15">
            <v>0</v>
          </cell>
          <cell r="AJC15">
            <v>0</v>
          </cell>
          <cell r="AJD15">
            <v>0</v>
          </cell>
          <cell r="AJE15">
            <v>0</v>
          </cell>
          <cell r="AJF15">
            <v>0</v>
          </cell>
          <cell r="AJG15">
            <v>0</v>
          </cell>
          <cell r="AJH15">
            <v>0</v>
          </cell>
          <cell r="AJI15">
            <v>0</v>
          </cell>
          <cell r="AJJ15">
            <v>0</v>
          </cell>
          <cell r="AJK15">
            <v>0</v>
          </cell>
          <cell r="AJL15">
            <v>0</v>
          </cell>
          <cell r="AJM15">
            <v>0</v>
          </cell>
          <cell r="AJN15">
            <v>0</v>
          </cell>
          <cell r="AJO15">
            <v>0</v>
          </cell>
          <cell r="AJP15">
            <v>0</v>
          </cell>
          <cell r="AJQ15">
            <v>0</v>
          </cell>
          <cell r="AJR15">
            <v>0</v>
          </cell>
          <cell r="AJS15">
            <v>0</v>
          </cell>
          <cell r="AJT15">
            <v>0</v>
          </cell>
          <cell r="AJU15">
            <v>0</v>
          </cell>
          <cell r="AJV15">
            <v>0</v>
          </cell>
          <cell r="AJW15">
            <v>0</v>
          </cell>
          <cell r="AJX15">
            <v>0</v>
          </cell>
          <cell r="AJY15">
            <v>0</v>
          </cell>
          <cell r="AJZ15">
            <v>0</v>
          </cell>
          <cell r="AKA15">
            <v>0</v>
          </cell>
          <cell r="AKB15">
            <v>0</v>
          </cell>
          <cell r="AKC15">
            <v>0</v>
          </cell>
          <cell r="AKD15">
            <v>0</v>
          </cell>
          <cell r="AKE15">
            <v>0</v>
          </cell>
          <cell r="AKF15">
            <v>0</v>
          </cell>
          <cell r="AKG15">
            <v>0</v>
          </cell>
          <cell r="AKH15">
            <v>0</v>
          </cell>
          <cell r="AKI15">
            <v>0</v>
          </cell>
          <cell r="AKJ15">
            <v>0</v>
          </cell>
          <cell r="AKK15">
            <v>0</v>
          </cell>
          <cell r="AKL15">
            <v>0</v>
          </cell>
          <cell r="AKM15">
            <v>0</v>
          </cell>
          <cell r="AKN15">
            <v>0</v>
          </cell>
          <cell r="AKO15">
            <v>0</v>
          </cell>
          <cell r="AKP15">
            <v>0</v>
          </cell>
          <cell r="AKQ15">
            <v>0</v>
          </cell>
          <cell r="AKR15">
            <v>0</v>
          </cell>
          <cell r="AKS15">
            <v>0</v>
          </cell>
          <cell r="AKT15">
            <v>0</v>
          </cell>
          <cell r="AKU15">
            <v>0</v>
          </cell>
          <cell r="AKV15">
            <v>0</v>
          </cell>
          <cell r="AKW15">
            <v>0</v>
          </cell>
          <cell r="AKX15">
            <v>0</v>
          </cell>
          <cell r="AKY15">
            <v>0</v>
          </cell>
          <cell r="AKZ15">
            <v>0</v>
          </cell>
          <cell r="ALA15">
            <v>0</v>
          </cell>
          <cell r="ALB15">
            <v>0</v>
          </cell>
          <cell r="ALC15">
            <v>0</v>
          </cell>
          <cell r="ALD15">
            <v>0</v>
          </cell>
          <cell r="ALE15">
            <v>0</v>
          </cell>
          <cell r="ALF15">
            <v>0</v>
          </cell>
          <cell r="ALG15">
            <v>0</v>
          </cell>
          <cell r="ALH15">
            <v>0</v>
          </cell>
          <cell r="ALI15">
            <v>0</v>
          </cell>
          <cell r="ALO15">
            <v>0</v>
          </cell>
          <cell r="ALP15">
            <v>0</v>
          </cell>
          <cell r="ALQ15">
            <v>0</v>
          </cell>
          <cell r="ALR15">
            <v>0</v>
          </cell>
          <cell r="ALS15">
            <v>0</v>
          </cell>
          <cell r="ALT15">
            <v>0</v>
          </cell>
          <cell r="ALU15">
            <v>0</v>
          </cell>
          <cell r="ALV15">
            <v>0</v>
          </cell>
          <cell r="ALW15">
            <v>0</v>
          </cell>
          <cell r="ALX15">
            <v>0</v>
          </cell>
          <cell r="ALY15">
            <v>0</v>
          </cell>
          <cell r="ALZ15">
            <v>0</v>
          </cell>
          <cell r="AMA15">
            <v>0</v>
          </cell>
          <cell r="AMB15">
            <v>0</v>
          </cell>
          <cell r="AMC15">
            <v>0</v>
          </cell>
          <cell r="AMD15">
            <v>0</v>
          </cell>
          <cell r="AME15">
            <v>0</v>
          </cell>
          <cell r="AMF15">
            <v>0</v>
          </cell>
          <cell r="AMG15">
            <v>0</v>
          </cell>
          <cell r="AMH15">
            <v>0</v>
          </cell>
          <cell r="AMX15">
            <v>0</v>
          </cell>
          <cell r="AMY15">
            <v>0</v>
          </cell>
          <cell r="AMZ15">
            <v>0</v>
          </cell>
          <cell r="ANA15">
            <v>0</v>
          </cell>
          <cell r="ANB15">
            <v>0</v>
          </cell>
          <cell r="ANC15">
            <v>0</v>
          </cell>
          <cell r="AND15">
            <v>0</v>
          </cell>
          <cell r="ANE15">
            <v>0</v>
          </cell>
          <cell r="ANF15">
            <v>0</v>
          </cell>
          <cell r="ANG15">
            <v>0</v>
          </cell>
          <cell r="ANH15">
            <v>0</v>
          </cell>
          <cell r="ANI15">
            <v>0</v>
          </cell>
          <cell r="ANJ15">
            <v>0</v>
          </cell>
          <cell r="ANK15">
            <v>0</v>
          </cell>
          <cell r="ANL15">
            <v>0</v>
          </cell>
          <cell r="AOB15">
            <v>0</v>
          </cell>
          <cell r="AOC15">
            <v>0</v>
          </cell>
          <cell r="AOD15">
            <v>0</v>
          </cell>
          <cell r="AOE15">
            <v>0</v>
          </cell>
          <cell r="AOF15">
            <v>0</v>
          </cell>
          <cell r="AOG15">
            <v>0</v>
          </cell>
          <cell r="AOH15">
            <v>0</v>
          </cell>
          <cell r="AOI15">
            <v>0</v>
          </cell>
          <cell r="AOJ15">
            <v>0</v>
          </cell>
          <cell r="AOK15">
            <v>0</v>
          </cell>
          <cell r="AOL15">
            <v>0</v>
          </cell>
          <cell r="AOM15">
            <v>0</v>
          </cell>
          <cell r="AON15">
            <v>0</v>
          </cell>
          <cell r="AOO15">
            <v>0</v>
          </cell>
          <cell r="AOP15">
            <v>0</v>
          </cell>
          <cell r="APF15">
            <v>0</v>
          </cell>
          <cell r="APG15">
            <v>0</v>
          </cell>
          <cell r="APH15">
            <v>0</v>
          </cell>
          <cell r="API15">
            <v>0</v>
          </cell>
          <cell r="APJ15">
            <v>0</v>
          </cell>
          <cell r="APK15">
            <v>0</v>
          </cell>
          <cell r="APL15">
            <v>0</v>
          </cell>
          <cell r="APM15">
            <v>0</v>
          </cell>
          <cell r="APN15">
            <v>0</v>
          </cell>
          <cell r="APO15">
            <v>0</v>
          </cell>
          <cell r="APP15">
            <v>0</v>
          </cell>
          <cell r="APQ15">
            <v>0</v>
          </cell>
          <cell r="APR15">
            <v>0</v>
          </cell>
          <cell r="APS15">
            <v>0</v>
          </cell>
          <cell r="APT15">
            <v>0</v>
          </cell>
          <cell r="AQJ15">
            <v>0</v>
          </cell>
          <cell r="AQK15">
            <v>0</v>
          </cell>
          <cell r="AQL15">
            <v>0</v>
          </cell>
          <cell r="AQM15">
            <v>0</v>
          </cell>
          <cell r="AQN15">
            <v>0</v>
          </cell>
          <cell r="AQO15">
            <v>0</v>
          </cell>
          <cell r="AQP15">
            <v>0</v>
          </cell>
          <cell r="AQQ15">
            <v>0</v>
          </cell>
          <cell r="AQR15">
            <v>0</v>
          </cell>
          <cell r="AQS15">
            <v>0</v>
          </cell>
          <cell r="AQT15">
            <v>0</v>
          </cell>
          <cell r="AQU15">
            <v>0</v>
          </cell>
          <cell r="AQV15">
            <v>0</v>
          </cell>
          <cell r="AQW15">
            <v>0</v>
          </cell>
          <cell r="AQX15">
            <v>0</v>
          </cell>
          <cell r="ARN15">
            <v>0</v>
          </cell>
          <cell r="ARO15">
            <v>0</v>
          </cell>
          <cell r="ARP15">
            <v>0</v>
          </cell>
          <cell r="ARQ15">
            <v>0</v>
          </cell>
          <cell r="ARR15">
            <v>0</v>
          </cell>
          <cell r="ARS15">
            <v>0</v>
          </cell>
          <cell r="ART15">
            <v>0</v>
          </cell>
          <cell r="ARU15">
            <v>0</v>
          </cell>
          <cell r="ARV15">
            <v>0</v>
          </cell>
          <cell r="ARW15">
            <v>0</v>
          </cell>
          <cell r="ARX15">
            <v>0</v>
          </cell>
          <cell r="ARY15">
            <v>0</v>
          </cell>
          <cell r="ARZ15">
            <v>0</v>
          </cell>
          <cell r="ASA15">
            <v>0</v>
          </cell>
          <cell r="ASB15">
            <v>0</v>
          </cell>
          <cell r="ASR15">
            <v>0</v>
          </cell>
          <cell r="ASS15">
            <v>0</v>
          </cell>
          <cell r="AST15">
            <v>0</v>
          </cell>
          <cell r="ASU15">
            <v>0</v>
          </cell>
          <cell r="ASV15">
            <v>0</v>
          </cell>
          <cell r="ASW15">
            <v>0</v>
          </cell>
          <cell r="ASX15">
            <v>0</v>
          </cell>
          <cell r="ASY15">
            <v>0</v>
          </cell>
          <cell r="ASZ15">
            <v>0</v>
          </cell>
          <cell r="ATA15">
            <v>0</v>
          </cell>
          <cell r="ATB15">
            <v>0</v>
          </cell>
          <cell r="ATC15">
            <v>0</v>
          </cell>
          <cell r="ATD15">
            <v>0</v>
          </cell>
          <cell r="ATE15">
            <v>0</v>
          </cell>
          <cell r="ATF15">
            <v>0</v>
          </cell>
          <cell r="ATV15">
            <v>0</v>
          </cell>
          <cell r="ATW15">
            <v>0</v>
          </cell>
          <cell r="ATX15">
            <v>0</v>
          </cell>
          <cell r="ATY15">
            <v>0</v>
          </cell>
          <cell r="ATZ15">
            <v>0</v>
          </cell>
          <cell r="AUA15">
            <v>0</v>
          </cell>
          <cell r="AUB15">
            <v>0</v>
          </cell>
          <cell r="AUC15">
            <v>0</v>
          </cell>
          <cell r="AUD15">
            <v>0</v>
          </cell>
          <cell r="AUE15">
            <v>0</v>
          </cell>
          <cell r="AUF15">
            <v>0</v>
          </cell>
          <cell r="AUG15">
            <v>0</v>
          </cell>
          <cell r="AUH15">
            <v>0</v>
          </cell>
          <cell r="AUI15">
            <v>0</v>
          </cell>
          <cell r="AUJ15">
            <v>0</v>
          </cell>
          <cell r="AUZ15">
            <v>0</v>
          </cell>
          <cell r="AVA15">
            <v>0</v>
          </cell>
          <cell r="AVB15">
            <v>0</v>
          </cell>
          <cell r="AVC15">
            <v>0</v>
          </cell>
          <cell r="AVD15">
            <v>0</v>
          </cell>
          <cell r="AVE15">
            <v>0</v>
          </cell>
          <cell r="AVF15">
            <v>0</v>
          </cell>
          <cell r="AVG15">
            <v>0</v>
          </cell>
          <cell r="AVH15">
            <v>0</v>
          </cell>
          <cell r="AVI15">
            <v>0</v>
          </cell>
          <cell r="AVJ15">
            <v>0</v>
          </cell>
          <cell r="AVK15">
            <v>0</v>
          </cell>
          <cell r="AVL15">
            <v>0</v>
          </cell>
          <cell r="AVM15">
            <v>0</v>
          </cell>
          <cell r="AVN15">
            <v>0</v>
          </cell>
          <cell r="AWH15">
            <v>0</v>
          </cell>
          <cell r="AWM15">
            <v>0</v>
          </cell>
          <cell r="AWN15">
            <v>0</v>
          </cell>
          <cell r="AWO15">
            <v>0</v>
          </cell>
          <cell r="AWP15">
            <v>0</v>
          </cell>
          <cell r="AWQ15">
            <v>0</v>
          </cell>
          <cell r="AWR15">
            <v>0</v>
          </cell>
          <cell r="AXL15">
            <v>0</v>
          </cell>
          <cell r="AXQ15">
            <v>0</v>
          </cell>
          <cell r="AXR15">
            <v>0</v>
          </cell>
          <cell r="AXS15">
            <v>0</v>
          </cell>
          <cell r="AXT15">
            <v>0</v>
          </cell>
          <cell r="AXU15">
            <v>0</v>
          </cell>
          <cell r="AXV15">
            <v>0</v>
          </cell>
          <cell r="AXW15">
            <v>0</v>
          </cell>
          <cell r="AXX15">
            <v>0</v>
          </cell>
          <cell r="AXY15">
            <v>0</v>
          </cell>
          <cell r="AXZ15">
            <v>0</v>
          </cell>
          <cell r="AYA15">
            <v>0</v>
          </cell>
          <cell r="AYB15">
            <v>6698823.5294117667</v>
          </cell>
          <cell r="AYC15">
            <v>9043411.7647058852</v>
          </cell>
          <cell r="AYD15">
            <v>9043411.7647058852</v>
          </cell>
          <cell r="AYE15">
            <v>8708470.5882352944</v>
          </cell>
          <cell r="AYF15">
            <v>33494117.647058818</v>
          </cell>
          <cell r="AYG15">
            <v>6698823.5294117667</v>
          </cell>
          <cell r="AYH15">
            <v>9043411.7647058852</v>
          </cell>
          <cell r="AYI15">
            <v>9043411.7647058852</v>
          </cell>
          <cell r="AYJ15">
            <v>8708470.5882352944</v>
          </cell>
          <cell r="AYK15">
            <v>33494117.647058818</v>
          </cell>
          <cell r="AYL15">
            <v>0</v>
          </cell>
          <cell r="AYM15">
            <v>0</v>
          </cell>
          <cell r="AYN15">
            <v>0</v>
          </cell>
          <cell r="AYO15">
            <v>0</v>
          </cell>
          <cell r="AYP15">
            <v>0</v>
          </cell>
          <cell r="AYQ15">
            <v>6698823.5294117667</v>
          </cell>
          <cell r="AYR15">
            <v>9043411.7647058852</v>
          </cell>
          <cell r="AYS15">
            <v>9043411.7647058852</v>
          </cell>
          <cell r="AYT15">
            <v>8708470.5882352944</v>
          </cell>
          <cell r="AYU15">
            <v>33494117.647058818</v>
          </cell>
          <cell r="AYV15">
            <v>6698823.5294117667</v>
          </cell>
          <cell r="AYW15">
            <v>9043411.7647058852</v>
          </cell>
          <cell r="AYX15">
            <v>9043411.7647058852</v>
          </cell>
          <cell r="AYY15">
            <v>8708470.5882352944</v>
          </cell>
          <cell r="AYZ15">
            <v>33494117.647058818</v>
          </cell>
          <cell r="AZA15">
            <v>0</v>
          </cell>
          <cell r="AZB15">
            <v>0</v>
          </cell>
          <cell r="AZC15">
            <v>0</v>
          </cell>
          <cell r="AZD15">
            <v>0</v>
          </cell>
          <cell r="AZE15">
            <v>0</v>
          </cell>
          <cell r="AZG15">
            <v>0</v>
          </cell>
          <cell r="AZH15">
            <v>0</v>
          </cell>
          <cell r="AZI15">
            <v>0</v>
          </cell>
          <cell r="AZJ15">
            <v>0</v>
          </cell>
          <cell r="AZK15">
            <v>0</v>
          </cell>
          <cell r="AZL15">
            <v>0</v>
          </cell>
          <cell r="AZM15">
            <v>0</v>
          </cell>
          <cell r="AZN15">
            <v>0</v>
          </cell>
          <cell r="AZO15">
            <v>0</v>
          </cell>
          <cell r="AZP15">
            <v>0</v>
          </cell>
          <cell r="AZQ15">
            <v>0</v>
          </cell>
          <cell r="AZR15">
            <v>0</v>
          </cell>
          <cell r="AZS15">
            <v>0</v>
          </cell>
          <cell r="AZT15">
            <v>0</v>
          </cell>
          <cell r="AZU15">
            <v>0</v>
          </cell>
          <cell r="AZV15">
            <v>0</v>
          </cell>
          <cell r="AZW15">
            <v>0</v>
          </cell>
          <cell r="AZX15">
            <v>0</v>
          </cell>
          <cell r="AZY15">
            <v>0</v>
          </cell>
          <cell r="AZZ15">
            <v>0</v>
          </cell>
          <cell r="BAA15">
            <v>0</v>
          </cell>
          <cell r="BAB15">
            <v>0</v>
          </cell>
          <cell r="BAC15">
            <v>0</v>
          </cell>
          <cell r="BAD15">
            <v>0</v>
          </cell>
          <cell r="BAE15">
            <v>0</v>
          </cell>
          <cell r="BAF15">
            <v>0</v>
          </cell>
          <cell r="BAG15">
            <v>0</v>
          </cell>
          <cell r="BAH15">
            <v>0</v>
          </cell>
          <cell r="BAI15">
            <v>0</v>
          </cell>
          <cell r="BAK15">
            <v>0</v>
          </cell>
          <cell r="BAL15">
            <v>0</v>
          </cell>
          <cell r="BAM15">
            <v>0</v>
          </cell>
          <cell r="BAN15">
            <v>0</v>
          </cell>
          <cell r="BAO15">
            <v>0</v>
          </cell>
          <cell r="BAP15">
            <v>0</v>
          </cell>
          <cell r="BAQ15">
            <v>0</v>
          </cell>
          <cell r="BAR15">
            <v>0</v>
          </cell>
          <cell r="BAS15">
            <v>0</v>
          </cell>
          <cell r="BAT15">
            <v>0</v>
          </cell>
          <cell r="BAU15">
            <v>0</v>
          </cell>
          <cell r="BAV15">
            <v>0</v>
          </cell>
          <cell r="BAW15">
            <v>0</v>
          </cell>
          <cell r="BAX15">
            <v>0</v>
          </cell>
          <cell r="BAY15">
            <v>0</v>
          </cell>
          <cell r="BAZ15">
            <v>0</v>
          </cell>
          <cell r="BBA15">
            <v>0</v>
          </cell>
          <cell r="BBB15">
            <v>0</v>
          </cell>
          <cell r="BBC15">
            <v>0</v>
          </cell>
          <cell r="BBD15">
            <v>0</v>
          </cell>
          <cell r="BBE15">
            <v>0</v>
          </cell>
          <cell r="BBF15">
            <v>0</v>
          </cell>
          <cell r="BBG15">
            <v>0</v>
          </cell>
          <cell r="BBH15">
            <v>0</v>
          </cell>
          <cell r="BBI15">
            <v>0</v>
          </cell>
          <cell r="BBJ15">
            <v>0</v>
          </cell>
          <cell r="BBK15">
            <v>0</v>
          </cell>
          <cell r="BBL15">
            <v>0</v>
          </cell>
          <cell r="BBM15">
            <v>0</v>
          </cell>
          <cell r="BBO15">
            <v>0</v>
          </cell>
          <cell r="BBP15">
            <v>0</v>
          </cell>
          <cell r="BBQ15">
            <v>0</v>
          </cell>
          <cell r="BBR15">
            <v>0</v>
          </cell>
          <cell r="BBS15">
            <v>0</v>
          </cell>
          <cell r="BBT15">
            <v>0</v>
          </cell>
          <cell r="BBU15">
            <v>0</v>
          </cell>
          <cell r="BBV15">
            <v>0</v>
          </cell>
          <cell r="BBW15">
            <v>0</v>
          </cell>
          <cell r="BBX15">
            <v>0</v>
          </cell>
          <cell r="BBY15">
            <v>0</v>
          </cell>
          <cell r="BBZ15">
            <v>0</v>
          </cell>
          <cell r="BCA15">
            <v>0</v>
          </cell>
          <cell r="BCB15">
            <v>0</v>
          </cell>
          <cell r="BCC15">
            <v>0</v>
          </cell>
          <cell r="BCD15">
            <v>0</v>
          </cell>
          <cell r="BCE15">
            <v>0</v>
          </cell>
          <cell r="BCF15">
            <v>0</v>
          </cell>
          <cell r="BCG15">
            <v>0</v>
          </cell>
          <cell r="BCH15">
            <v>0</v>
          </cell>
          <cell r="BCI15">
            <v>0</v>
          </cell>
          <cell r="BCJ15">
            <v>0</v>
          </cell>
          <cell r="BCK15">
            <v>0</v>
          </cell>
          <cell r="BCL15">
            <v>0</v>
          </cell>
          <cell r="BCM15">
            <v>0</v>
          </cell>
          <cell r="BCN15">
            <v>0</v>
          </cell>
          <cell r="BCO15">
            <v>0</v>
          </cell>
          <cell r="BCP15">
            <v>0</v>
          </cell>
          <cell r="BCQ15">
            <v>0</v>
          </cell>
          <cell r="BCS15">
            <v>0</v>
          </cell>
          <cell r="BCT15">
            <v>0</v>
          </cell>
          <cell r="BCU15">
            <v>0</v>
          </cell>
          <cell r="BCV15">
            <v>0</v>
          </cell>
          <cell r="BCW15">
            <v>0</v>
          </cell>
          <cell r="BCX15">
            <v>0</v>
          </cell>
          <cell r="BCY15">
            <v>0</v>
          </cell>
          <cell r="BCZ15">
            <v>0</v>
          </cell>
          <cell r="BDA15">
            <v>0</v>
          </cell>
          <cell r="BDB15">
            <v>0</v>
          </cell>
          <cell r="BDC15">
            <v>0</v>
          </cell>
          <cell r="BDD15">
            <v>0</v>
          </cell>
          <cell r="BDE15">
            <v>0</v>
          </cell>
          <cell r="BDF15">
            <v>0</v>
          </cell>
          <cell r="BDG15">
            <v>0</v>
          </cell>
          <cell r="BDH15">
            <v>0</v>
          </cell>
          <cell r="BDI15">
            <v>0</v>
          </cell>
          <cell r="BDJ15">
            <v>0</v>
          </cell>
          <cell r="BDK15">
            <v>0</v>
          </cell>
          <cell r="BDL15">
            <v>0</v>
          </cell>
          <cell r="BDM15">
            <v>0</v>
          </cell>
          <cell r="BDN15">
            <v>0</v>
          </cell>
          <cell r="BDO15">
            <v>0</v>
          </cell>
          <cell r="BDP15">
            <v>0</v>
          </cell>
          <cell r="BDQ15">
            <v>0</v>
          </cell>
          <cell r="BDR15">
            <v>0</v>
          </cell>
          <cell r="BDS15">
            <v>0</v>
          </cell>
          <cell r="BDT15">
            <v>0</v>
          </cell>
          <cell r="BDU15">
            <v>0</v>
          </cell>
          <cell r="BDV15">
            <v>0</v>
          </cell>
          <cell r="BDW15">
            <v>0</v>
          </cell>
          <cell r="BDX15">
            <v>0</v>
          </cell>
          <cell r="BDY15">
            <v>0</v>
          </cell>
          <cell r="BDZ15">
            <v>0</v>
          </cell>
          <cell r="BEA15">
            <v>0</v>
          </cell>
          <cell r="BEB15">
            <v>0</v>
          </cell>
          <cell r="BEC15">
            <v>0</v>
          </cell>
          <cell r="BED15">
            <v>0</v>
          </cell>
          <cell r="BEE15">
            <v>0</v>
          </cell>
          <cell r="BEF15">
            <v>0</v>
          </cell>
          <cell r="BEG15">
            <v>0</v>
          </cell>
          <cell r="BEH15">
            <v>0</v>
          </cell>
          <cell r="BEI15">
            <v>0</v>
          </cell>
          <cell r="BEJ15">
            <v>0</v>
          </cell>
          <cell r="BEK15">
            <v>0</v>
          </cell>
          <cell r="BEL15">
            <v>0</v>
          </cell>
          <cell r="BEM15">
            <v>0</v>
          </cell>
          <cell r="BEN15">
            <v>0</v>
          </cell>
          <cell r="BEO15">
            <v>0</v>
          </cell>
          <cell r="BEP15">
            <v>0</v>
          </cell>
          <cell r="BEQ15">
            <v>0</v>
          </cell>
          <cell r="BER15">
            <v>0</v>
          </cell>
          <cell r="BES15">
            <v>0</v>
          </cell>
          <cell r="BET15">
            <v>0</v>
          </cell>
          <cell r="BEU15">
            <v>0</v>
          </cell>
          <cell r="BEV15">
            <v>0</v>
          </cell>
          <cell r="BEW15">
            <v>0</v>
          </cell>
          <cell r="BEX15">
            <v>0</v>
          </cell>
          <cell r="BEY15">
            <v>0</v>
          </cell>
          <cell r="BEZ15">
            <v>6698823.5294117667</v>
          </cell>
          <cell r="BFA15">
            <v>9043411.7647058852</v>
          </cell>
          <cell r="BFB15">
            <v>9043411.7647058852</v>
          </cell>
          <cell r="BFC15">
            <v>8708470.5882352944</v>
          </cell>
          <cell r="BFD15">
            <v>33494117.64705883</v>
          </cell>
          <cell r="BFE15">
            <v>6698823.5294117667</v>
          </cell>
          <cell r="BFF15">
            <v>9043411.7647058852</v>
          </cell>
          <cell r="BFG15">
            <v>9043411.7647058852</v>
          </cell>
          <cell r="BFH15">
            <v>8708470.5882352944</v>
          </cell>
          <cell r="BFI15">
            <v>33494117.64705883</v>
          </cell>
          <cell r="BFJ15">
            <v>0</v>
          </cell>
          <cell r="BFK15">
            <v>0</v>
          </cell>
          <cell r="BFL15">
            <v>0</v>
          </cell>
          <cell r="BFM15">
            <v>0</v>
          </cell>
          <cell r="BFN15">
            <v>0</v>
          </cell>
          <cell r="BFO15">
            <v>6698823.5294117667</v>
          </cell>
          <cell r="BFP15">
            <v>9043411.7647058852</v>
          </cell>
          <cell r="BFQ15">
            <v>9043411.7647058852</v>
          </cell>
          <cell r="BFR15">
            <v>8708470.5882352944</v>
          </cell>
          <cell r="BFS15">
            <v>33494117.64705883</v>
          </cell>
          <cell r="BFT15">
            <v>6698823.5294117667</v>
          </cell>
          <cell r="BFU15">
            <v>9043411.7647058852</v>
          </cell>
          <cell r="BFV15">
            <v>9043411.7647058852</v>
          </cell>
          <cell r="BFW15">
            <v>8708470.5882352944</v>
          </cell>
          <cell r="BFX15">
            <v>33494117.64705883</v>
          </cell>
          <cell r="BFY15">
            <v>0</v>
          </cell>
          <cell r="BFZ15">
            <v>0</v>
          </cell>
        </row>
        <row r="16">
          <cell r="B16" t="str">
            <v>流量采购</v>
          </cell>
          <cell r="C16">
            <v>238410.59602649009</v>
          </cell>
          <cell r="D16">
            <v>298013.24503311259</v>
          </cell>
          <cell r="E16">
            <v>298013.24503311259</v>
          </cell>
          <cell r="F16">
            <v>357615.89403973514</v>
          </cell>
          <cell r="G16">
            <v>1192052.9801324503</v>
          </cell>
          <cell r="H16">
            <v>39766.081871345028</v>
          </cell>
          <cell r="I16">
            <v>39766.081871345028</v>
          </cell>
          <cell r="J16">
            <v>59649.122807017542</v>
          </cell>
          <cell r="K16">
            <v>59649.122807017542</v>
          </cell>
          <cell r="L16">
            <v>198830.40935672511</v>
          </cell>
          <cell r="M16">
            <v>278176.67789783515</v>
          </cell>
          <cell r="N16">
            <v>337779.32690445764</v>
          </cell>
          <cell r="O16">
            <v>357662.36784013011</v>
          </cell>
          <cell r="P16">
            <v>417265.01684675267</v>
          </cell>
          <cell r="Q16">
            <v>1390883.3894891755</v>
          </cell>
          <cell r="R16">
            <v>238410.59602649009</v>
          </cell>
          <cell r="S16">
            <v>298013.24503311259</v>
          </cell>
          <cell r="T16">
            <v>298013.24503311259</v>
          </cell>
          <cell r="U16">
            <v>357615.89403973514</v>
          </cell>
          <cell r="V16">
            <v>1192052.9801324503</v>
          </cell>
          <cell r="W16">
            <v>39766.081871345028</v>
          </cell>
          <cell r="X16">
            <v>39766.081871345028</v>
          </cell>
          <cell r="Y16">
            <v>59649.122807017542</v>
          </cell>
          <cell r="Z16">
            <v>59649.122807017542</v>
          </cell>
          <cell r="AA16">
            <v>198830.40935672511</v>
          </cell>
          <cell r="AB16">
            <v>278176.67789783515</v>
          </cell>
          <cell r="AC16">
            <v>337779.32690445764</v>
          </cell>
          <cell r="AD16">
            <v>357662.36784013011</v>
          </cell>
          <cell r="AE16">
            <v>417265.01684675267</v>
          </cell>
          <cell r="AF16">
            <v>1390883.3894891755</v>
          </cell>
          <cell r="AG16">
            <v>52980.132450331133</v>
          </cell>
          <cell r="AH16">
            <v>66225.165562913913</v>
          </cell>
          <cell r="AI16">
            <v>66225.165562913913</v>
          </cell>
          <cell r="AJ16">
            <v>79470.198675496693</v>
          </cell>
          <cell r="AK16">
            <v>264900.66225165565</v>
          </cell>
          <cell r="AL16">
            <v>15204.678362573099</v>
          </cell>
          <cell r="AM16">
            <v>15204.678362573099</v>
          </cell>
          <cell r="AN16">
            <v>22807.017543859649</v>
          </cell>
          <cell r="AO16">
            <v>22807.017543859649</v>
          </cell>
          <cell r="AP16">
            <v>76023.391812865491</v>
          </cell>
          <cell r="AQ16">
            <v>68184.810812904238</v>
          </cell>
          <cell r="AR16">
            <v>81429.843925487017</v>
          </cell>
          <cell r="AS16">
            <v>89032.183106773562</v>
          </cell>
          <cell r="AT16">
            <v>102277.21621935634</v>
          </cell>
          <cell r="AU16">
            <v>340924.05406452116</v>
          </cell>
          <cell r="AV16">
            <v>52980.132450331133</v>
          </cell>
          <cell r="AW16">
            <v>66225.165562913913</v>
          </cell>
          <cell r="AX16">
            <v>66225.165562913913</v>
          </cell>
          <cell r="AY16">
            <v>79470.198675496693</v>
          </cell>
          <cell r="AZ16">
            <v>264900.66225165565</v>
          </cell>
          <cell r="BA16">
            <v>15204.678362573099</v>
          </cell>
          <cell r="BB16">
            <v>15204.678362573099</v>
          </cell>
          <cell r="BC16">
            <v>22807.017543859649</v>
          </cell>
          <cell r="BD16">
            <v>22807.017543859649</v>
          </cell>
          <cell r="BE16">
            <v>76023.391812865491</v>
          </cell>
          <cell r="BF16">
            <v>68184.810812904238</v>
          </cell>
          <cell r="BG16">
            <v>81429.843925487017</v>
          </cell>
          <cell r="BH16">
            <v>89032.183106773562</v>
          </cell>
          <cell r="BI16">
            <v>102277.21621935634</v>
          </cell>
          <cell r="BJ16">
            <v>340924.05406452116</v>
          </cell>
          <cell r="BK16">
            <v>52980.132450331133</v>
          </cell>
          <cell r="BL16">
            <v>66225.165562913913</v>
          </cell>
          <cell r="BM16">
            <v>66225.165562913913</v>
          </cell>
          <cell r="BN16">
            <v>79470.198675496693</v>
          </cell>
          <cell r="BO16">
            <v>264900.66225165565</v>
          </cell>
          <cell r="BP16">
            <v>17543.859649122805</v>
          </cell>
          <cell r="BQ16">
            <v>17543.859649122805</v>
          </cell>
          <cell r="BR16">
            <v>26315.78947368421</v>
          </cell>
          <cell r="BS16">
            <v>26315.78947368421</v>
          </cell>
          <cell r="BT16">
            <v>87719.298245614031</v>
          </cell>
          <cell r="BU16">
            <v>70523.992099453943</v>
          </cell>
          <cell r="BV16">
            <v>83769.025212036722</v>
          </cell>
          <cell r="BW16">
            <v>92540.955036598127</v>
          </cell>
          <cell r="BX16">
            <v>105785.98814918091</v>
          </cell>
          <cell r="BY16">
            <v>352619.9604972697</v>
          </cell>
          <cell r="BZ16">
            <v>52980.132450331133</v>
          </cell>
          <cell r="CA16">
            <v>66225.165562913913</v>
          </cell>
          <cell r="CB16">
            <v>66225.165562913913</v>
          </cell>
          <cell r="CC16">
            <v>79470.198675496693</v>
          </cell>
          <cell r="CD16">
            <v>264900.66225165565</v>
          </cell>
          <cell r="CE16">
            <v>17543.859649122805</v>
          </cell>
          <cell r="CF16">
            <v>17543.859649122805</v>
          </cell>
          <cell r="CG16">
            <v>26315.78947368421</v>
          </cell>
          <cell r="CH16">
            <v>26315.78947368421</v>
          </cell>
          <cell r="CI16">
            <v>87719.298245614031</v>
          </cell>
          <cell r="CJ16">
            <v>70523.992099453943</v>
          </cell>
          <cell r="CK16">
            <v>83769.025212036722</v>
          </cell>
          <cell r="CL16">
            <v>92540.955036598127</v>
          </cell>
          <cell r="CM16">
            <v>105785.98814918091</v>
          </cell>
          <cell r="CN16">
            <v>352619.9604972697</v>
          </cell>
          <cell r="CO16">
            <v>21192.052980132452</v>
          </cell>
          <cell r="CP16">
            <v>26490.066225165563</v>
          </cell>
          <cell r="CQ16">
            <v>26490.066225165563</v>
          </cell>
          <cell r="CR16">
            <v>31788.079470198674</v>
          </cell>
          <cell r="CS16">
            <v>105960.26490066225</v>
          </cell>
          <cell r="CT16">
            <v>3508.7719298245611</v>
          </cell>
          <cell r="CU16">
            <v>3508.7719298245611</v>
          </cell>
          <cell r="CV16">
            <v>5263.1578947368416</v>
          </cell>
          <cell r="CW16">
            <v>5263.1578947368416</v>
          </cell>
          <cell r="CX16">
            <v>17543.859649122805</v>
          </cell>
          <cell r="CY16">
            <v>24700.824909957013</v>
          </cell>
          <cell r="CZ16">
            <v>29998.838154990124</v>
          </cell>
          <cell r="DA16">
            <v>31753.224119902407</v>
          </cell>
          <cell r="DB16">
            <v>37051.237364935514</v>
          </cell>
          <cell r="DC16">
            <v>123504.12454978505</v>
          </cell>
          <cell r="DD16">
            <v>21192.052980132452</v>
          </cell>
          <cell r="DE16">
            <v>26490.066225165563</v>
          </cell>
          <cell r="DF16">
            <v>26490.066225165563</v>
          </cell>
          <cell r="DG16">
            <v>31788.079470198674</v>
          </cell>
          <cell r="DH16">
            <v>105960.26490066225</v>
          </cell>
          <cell r="DI16">
            <v>3508.7719298245611</v>
          </cell>
          <cell r="DJ16">
            <v>3508.7719298245611</v>
          </cell>
          <cell r="DK16">
            <v>5263.1578947368416</v>
          </cell>
          <cell r="DL16">
            <v>5263.1578947368416</v>
          </cell>
          <cell r="DM16">
            <v>17543.859649122805</v>
          </cell>
          <cell r="DN16">
            <v>24700.824909957013</v>
          </cell>
          <cell r="DO16">
            <v>29998.838154990124</v>
          </cell>
          <cell r="DP16">
            <v>31753.224119902407</v>
          </cell>
          <cell r="DQ16">
            <v>37051.237364935514</v>
          </cell>
          <cell r="DR16">
            <v>123504.12454978505</v>
          </cell>
          <cell r="DS16">
            <v>15894.039735099339</v>
          </cell>
          <cell r="DT16">
            <v>19867.549668874173</v>
          </cell>
          <cell r="DU16">
            <v>19867.549668874173</v>
          </cell>
          <cell r="DV16">
            <v>23841.059602649009</v>
          </cell>
          <cell r="DW16">
            <v>79470.198675496693</v>
          </cell>
          <cell r="DX16">
            <v>5847.9532163742688</v>
          </cell>
          <cell r="DY16">
            <v>5847.9532163742688</v>
          </cell>
          <cell r="DZ16">
            <v>8771.9298245614027</v>
          </cell>
          <cell r="EA16">
            <v>8771.9298245614027</v>
          </cell>
          <cell r="EB16">
            <v>29239.766081871341</v>
          </cell>
          <cell r="EC16">
            <v>21741.992951473607</v>
          </cell>
          <cell r="ED16">
            <v>25715.502885248443</v>
          </cell>
          <cell r="EE16">
            <v>28639.479493435574</v>
          </cell>
          <cell r="EF16">
            <v>32612.989427210414</v>
          </cell>
          <cell r="EG16">
            <v>108709.96475736804</v>
          </cell>
          <cell r="EH16">
            <v>15894.039735099339</v>
          </cell>
          <cell r="EI16">
            <v>19867.549668874173</v>
          </cell>
          <cell r="EJ16">
            <v>19867.549668874173</v>
          </cell>
          <cell r="EK16">
            <v>23841.059602649009</v>
          </cell>
          <cell r="EL16">
            <v>79470.198675496693</v>
          </cell>
          <cell r="EM16">
            <v>5847.9532163742688</v>
          </cell>
          <cell r="EN16">
            <v>5847.9532163742688</v>
          </cell>
          <cell r="EO16">
            <v>8771.9298245614027</v>
          </cell>
          <cell r="EP16">
            <v>8771.9298245614027</v>
          </cell>
          <cell r="EQ16">
            <v>29239.766081871341</v>
          </cell>
          <cell r="ER16">
            <v>21741.992951473607</v>
          </cell>
          <cell r="ES16">
            <v>25715.502885248443</v>
          </cell>
          <cell r="ET16">
            <v>28639.479493435574</v>
          </cell>
          <cell r="EU16">
            <v>32612.989427210414</v>
          </cell>
          <cell r="EV16">
            <v>108709.96475736804</v>
          </cell>
          <cell r="EW16">
            <v>14569.536423841058</v>
          </cell>
          <cell r="EX16">
            <v>18211.920529801322</v>
          </cell>
          <cell r="EY16">
            <v>18211.920529801322</v>
          </cell>
          <cell r="EZ16">
            <v>21854.304635761589</v>
          </cell>
          <cell r="FA16">
            <v>72847.682119205303</v>
          </cell>
          <cell r="FB16">
            <v>3508.7719298245611</v>
          </cell>
          <cell r="FC16">
            <v>3508.7719298245611</v>
          </cell>
          <cell r="FD16">
            <v>5263.1578947368416</v>
          </cell>
          <cell r="FE16">
            <v>5263.1578947368416</v>
          </cell>
          <cell r="FF16">
            <v>17543.859649122805</v>
          </cell>
          <cell r="FG16">
            <v>18078.30835366562</v>
          </cell>
          <cell r="FH16">
            <v>21720.692459625883</v>
          </cell>
          <cell r="FI16">
            <v>23475.078424538166</v>
          </cell>
          <cell r="FJ16">
            <v>27117.462530498429</v>
          </cell>
          <cell r="FK16">
            <v>90391.541768328098</v>
          </cell>
          <cell r="FL16">
            <v>14569.536423841058</v>
          </cell>
          <cell r="FM16">
            <v>18211.920529801322</v>
          </cell>
          <cell r="FN16">
            <v>18211.920529801322</v>
          </cell>
          <cell r="FO16">
            <v>21854.304635761589</v>
          </cell>
          <cell r="FP16">
            <v>72847.682119205303</v>
          </cell>
          <cell r="FQ16">
            <v>3508.7719298245611</v>
          </cell>
          <cell r="FR16">
            <v>3508.7719298245611</v>
          </cell>
          <cell r="FS16">
            <v>5263.1578947368416</v>
          </cell>
          <cell r="FT16">
            <v>5263.1578947368416</v>
          </cell>
          <cell r="FU16">
            <v>17543.859649122805</v>
          </cell>
          <cell r="FV16">
            <v>18078.30835366562</v>
          </cell>
          <cell r="FW16">
            <v>21720.692459625883</v>
          </cell>
          <cell r="FX16">
            <v>23475.078424538166</v>
          </cell>
          <cell r="FY16">
            <v>27117.462530498429</v>
          </cell>
          <cell r="FZ16">
            <v>90391.541768328098</v>
          </cell>
          <cell r="GA16">
            <v>2649.0066225165565</v>
          </cell>
          <cell r="GB16">
            <v>3311.2582781456954</v>
          </cell>
          <cell r="GC16">
            <v>3311.2582781456954</v>
          </cell>
          <cell r="GD16">
            <v>3973.5099337748343</v>
          </cell>
          <cell r="GE16">
            <v>13245.033112582782</v>
          </cell>
          <cell r="GF16">
            <v>3508.7719298245611</v>
          </cell>
          <cell r="GG16">
            <v>3508.7719298245611</v>
          </cell>
          <cell r="GH16">
            <v>5263.1578947368416</v>
          </cell>
          <cell r="GI16">
            <v>5263.1578947368416</v>
          </cell>
          <cell r="GJ16">
            <v>17543.859649122805</v>
          </cell>
          <cell r="GK16">
            <v>6157.7785523411176</v>
          </cell>
          <cell r="GL16">
            <v>6820.030207970256</v>
          </cell>
          <cell r="GM16">
            <v>8574.4161728825366</v>
          </cell>
          <cell r="GN16">
            <v>9236.6678285116759</v>
          </cell>
          <cell r="GO16">
            <v>30788.892761705585</v>
          </cell>
          <cell r="GP16">
            <v>2649.0066225165565</v>
          </cell>
          <cell r="GQ16">
            <v>3311.2582781456954</v>
          </cell>
          <cell r="GR16">
            <v>3311.2582781456954</v>
          </cell>
          <cell r="GS16">
            <v>3973.5099337748343</v>
          </cell>
          <cell r="GT16">
            <v>13245.033112582782</v>
          </cell>
          <cell r="GU16">
            <v>3508.7719298245611</v>
          </cell>
          <cell r="GV16">
            <v>3508.7719298245611</v>
          </cell>
          <cell r="GW16">
            <v>5263.1578947368416</v>
          </cell>
          <cell r="GX16">
            <v>5263.1578947368416</v>
          </cell>
          <cell r="GY16">
            <v>17543.859649122805</v>
          </cell>
          <cell r="GZ16">
            <v>6157.7785523411176</v>
          </cell>
          <cell r="HA16">
            <v>6820.030207970256</v>
          </cell>
          <cell r="HB16">
            <v>8574.4161728825366</v>
          </cell>
          <cell r="HC16">
            <v>9236.6678285116759</v>
          </cell>
          <cell r="HD16">
            <v>30788.892761705585</v>
          </cell>
          <cell r="HE16">
            <v>29139.072847682117</v>
          </cell>
          <cell r="HF16">
            <v>36423.841059602644</v>
          </cell>
          <cell r="HG16">
            <v>36423.841059602644</v>
          </cell>
          <cell r="HH16">
            <v>43708.609271523179</v>
          </cell>
          <cell r="HI16">
            <v>145695.36423841061</v>
          </cell>
          <cell r="HJ16">
            <v>10526.315789473683</v>
          </cell>
          <cell r="HK16">
            <v>10526.315789473683</v>
          </cell>
          <cell r="HL16">
            <v>15789.473684210525</v>
          </cell>
          <cell r="HM16">
            <v>15789.473684210525</v>
          </cell>
          <cell r="HN16">
            <v>52631.57894736842</v>
          </cell>
          <cell r="HO16">
            <v>39665.388637155804</v>
          </cell>
          <cell r="HP16">
            <v>46950.156849076331</v>
          </cell>
          <cell r="HQ16">
            <v>52213.314743813171</v>
          </cell>
          <cell r="HR16">
            <v>59498.082955733706</v>
          </cell>
          <cell r="HS16">
            <v>198326.943185779</v>
          </cell>
          <cell r="HT16">
            <v>29139.072847682117</v>
          </cell>
          <cell r="HU16">
            <v>36423.841059602644</v>
          </cell>
          <cell r="HV16">
            <v>36423.841059602644</v>
          </cell>
          <cell r="HW16">
            <v>43708.609271523179</v>
          </cell>
          <cell r="HX16">
            <v>145695.36423841061</v>
          </cell>
          <cell r="HY16">
            <v>10526.315789473683</v>
          </cell>
          <cell r="HZ16">
            <v>10526.315789473683</v>
          </cell>
          <cell r="IA16">
            <v>15789.473684210525</v>
          </cell>
          <cell r="IB16">
            <v>15789.473684210525</v>
          </cell>
          <cell r="IC16">
            <v>52631.57894736842</v>
          </cell>
          <cell r="ID16">
            <v>39665.388637155804</v>
          </cell>
          <cell r="IE16">
            <v>46950.156849076331</v>
          </cell>
          <cell r="IF16">
            <v>52213.314743813171</v>
          </cell>
          <cell r="IG16">
            <v>59498.082955733706</v>
          </cell>
          <cell r="IH16">
            <v>198326.943185779</v>
          </cell>
          <cell r="II16">
            <v>19867.54966887417</v>
          </cell>
          <cell r="IJ16">
            <v>24834.437086092712</v>
          </cell>
          <cell r="IK16">
            <v>24834.437086092712</v>
          </cell>
          <cell r="IL16">
            <v>29801.324503311258</v>
          </cell>
          <cell r="IM16">
            <v>99337.748344370862</v>
          </cell>
          <cell r="IN16">
            <v>5847.9532163742688</v>
          </cell>
          <cell r="IO16">
            <v>5847.9532163742688</v>
          </cell>
          <cell r="IP16">
            <v>8771.9298245614027</v>
          </cell>
          <cell r="IQ16">
            <v>8771.9298245614027</v>
          </cell>
          <cell r="IR16">
            <v>29239.766081871341</v>
          </cell>
          <cell r="IS16">
            <v>25715.502885248439</v>
          </cell>
          <cell r="IT16">
            <v>30682.390302466982</v>
          </cell>
          <cell r="IU16">
            <v>33606.366910654113</v>
          </cell>
          <cell r="IV16">
            <v>38573.254327872659</v>
          </cell>
          <cell r="IW16">
            <v>128577.51442624218</v>
          </cell>
          <cell r="IX16">
            <v>19867.54966887417</v>
          </cell>
          <cell r="IY16">
            <v>24834.437086092712</v>
          </cell>
          <cell r="IZ16">
            <v>24834.437086092712</v>
          </cell>
          <cell r="JA16">
            <v>29801.324503311258</v>
          </cell>
          <cell r="JB16">
            <v>99337.748344370862</v>
          </cell>
          <cell r="JC16">
            <v>5847.9532163742688</v>
          </cell>
          <cell r="JD16">
            <v>5847.9532163742688</v>
          </cell>
          <cell r="JE16">
            <v>8771.9298245614027</v>
          </cell>
          <cell r="JF16">
            <v>8771.9298245614027</v>
          </cell>
          <cell r="JG16">
            <v>29239.766081871341</v>
          </cell>
          <cell r="JH16">
            <v>25715.502885248439</v>
          </cell>
          <cell r="JI16">
            <v>30682.390302466982</v>
          </cell>
          <cell r="JJ16">
            <v>33606.366910654113</v>
          </cell>
          <cell r="JK16">
            <v>38573.254327872659</v>
          </cell>
          <cell r="JL16">
            <v>128577.51442624218</v>
          </cell>
          <cell r="JM16">
            <v>30463.576158940399</v>
          </cell>
          <cell r="JN16">
            <v>38079.470198675495</v>
          </cell>
          <cell r="JO16">
            <v>38079.470198675495</v>
          </cell>
          <cell r="JP16">
            <v>45695.364238410599</v>
          </cell>
          <cell r="JQ16">
            <v>152317.88079470198</v>
          </cell>
          <cell r="JR16">
            <v>5847.9532163742688</v>
          </cell>
          <cell r="JS16">
            <v>5847.9532163742688</v>
          </cell>
          <cell r="JT16">
            <v>8771.9298245614027</v>
          </cell>
          <cell r="JU16">
            <v>8771.9298245614027</v>
          </cell>
          <cell r="JV16">
            <v>29239.766081871341</v>
          </cell>
          <cell r="JW16">
            <v>36311.529375314669</v>
          </cell>
          <cell r="JX16">
            <v>43927.423415049765</v>
          </cell>
          <cell r="JY16">
            <v>46851.4000232369</v>
          </cell>
          <cell r="JZ16">
            <v>54467.294062972003</v>
          </cell>
          <cell r="KA16">
            <v>181557.64687657333</v>
          </cell>
          <cell r="KB16">
            <v>30463.576158940399</v>
          </cell>
          <cell r="KC16">
            <v>38079.470198675495</v>
          </cell>
          <cell r="KD16">
            <v>38079.470198675495</v>
          </cell>
          <cell r="KE16">
            <v>45695.364238410599</v>
          </cell>
          <cell r="KF16">
            <v>152317.88079470198</v>
          </cell>
          <cell r="KG16">
            <v>5847.9532163742688</v>
          </cell>
          <cell r="KH16">
            <v>5847.9532163742688</v>
          </cell>
          <cell r="KI16">
            <v>8771.9298245614027</v>
          </cell>
          <cell r="KJ16">
            <v>8771.9298245614027</v>
          </cell>
          <cell r="KK16">
            <v>29239.766081871341</v>
          </cell>
          <cell r="KL16">
            <v>36311.529375314669</v>
          </cell>
          <cell r="KM16">
            <v>43927.423415049765</v>
          </cell>
          <cell r="KN16">
            <v>46851.4000232369</v>
          </cell>
          <cell r="KO16">
            <v>54467.294062972003</v>
          </cell>
          <cell r="KP16">
            <v>181557.64687657333</v>
          </cell>
          <cell r="KQ16">
            <v>6622.5165562913917</v>
          </cell>
          <cell r="KR16">
            <v>8278.1456953642391</v>
          </cell>
          <cell r="KS16">
            <v>8278.1456953642391</v>
          </cell>
          <cell r="KT16">
            <v>9933.7748344370866</v>
          </cell>
          <cell r="KU16">
            <v>33112.582781456957</v>
          </cell>
          <cell r="KV16">
            <v>0</v>
          </cell>
          <cell r="KW16">
            <v>0</v>
          </cell>
          <cell r="KX16">
            <v>0</v>
          </cell>
          <cell r="KY16">
            <v>0</v>
          </cell>
          <cell r="KZ16">
            <v>0</v>
          </cell>
          <cell r="LA16">
            <v>6622.5165562913917</v>
          </cell>
          <cell r="LB16">
            <v>8278.1456953642391</v>
          </cell>
          <cell r="LC16">
            <v>8278.1456953642391</v>
          </cell>
          <cell r="LD16">
            <v>9933.7748344370866</v>
          </cell>
          <cell r="LE16">
            <v>33112.582781456957</v>
          </cell>
          <cell r="LF16">
            <v>6622.5165562913917</v>
          </cell>
          <cell r="LG16">
            <v>8278.1456953642391</v>
          </cell>
          <cell r="LH16">
            <v>8278.1456953642391</v>
          </cell>
          <cell r="LI16">
            <v>9933.7748344370866</v>
          </cell>
          <cell r="LJ16">
            <v>33112.582781456957</v>
          </cell>
          <cell r="LK16">
            <v>0</v>
          </cell>
          <cell r="LL16">
            <v>0</v>
          </cell>
          <cell r="LM16">
            <v>0</v>
          </cell>
          <cell r="LN16">
            <v>0</v>
          </cell>
          <cell r="LO16">
            <v>0</v>
          </cell>
          <cell r="LP16">
            <v>6622.5165562913917</v>
          </cell>
          <cell r="LQ16">
            <v>8278.1456953642391</v>
          </cell>
          <cell r="LR16">
            <v>8278.1456953642391</v>
          </cell>
          <cell r="LS16">
            <v>9933.7748344370866</v>
          </cell>
          <cell r="LT16">
            <v>33112.582781456957</v>
          </cell>
          <cell r="LU16">
            <v>13245.033112582783</v>
          </cell>
          <cell r="LV16">
            <v>16556.291390728478</v>
          </cell>
          <cell r="LW16">
            <v>16556.291390728478</v>
          </cell>
          <cell r="LX16">
            <v>19867.549668874173</v>
          </cell>
          <cell r="LY16">
            <v>66225.165562913913</v>
          </cell>
          <cell r="LZ16">
            <v>0</v>
          </cell>
          <cell r="MA16">
            <v>0</v>
          </cell>
          <cell r="MB16">
            <v>0</v>
          </cell>
          <cell r="MC16">
            <v>0</v>
          </cell>
          <cell r="MD16">
            <v>0</v>
          </cell>
          <cell r="ME16">
            <v>13245.033112582783</v>
          </cell>
          <cell r="MF16">
            <v>16556.291390728478</v>
          </cell>
          <cell r="MG16">
            <v>16556.291390728478</v>
          </cell>
          <cell r="MH16">
            <v>19867.549668874173</v>
          </cell>
          <cell r="MI16">
            <v>66225.165562913913</v>
          </cell>
          <cell r="MJ16">
            <v>13245.033112582783</v>
          </cell>
          <cell r="MK16">
            <v>16556.291390728478</v>
          </cell>
          <cell r="ML16">
            <v>16556.291390728478</v>
          </cell>
          <cell r="MM16">
            <v>19867.549668874173</v>
          </cell>
          <cell r="MN16">
            <v>66225.165562913913</v>
          </cell>
          <cell r="MO16">
            <v>0</v>
          </cell>
          <cell r="MP16">
            <v>0</v>
          </cell>
          <cell r="MQ16">
            <v>0</v>
          </cell>
          <cell r="MR16">
            <v>0</v>
          </cell>
          <cell r="MS16">
            <v>0</v>
          </cell>
          <cell r="MT16">
            <v>13245.033112582783</v>
          </cell>
          <cell r="MU16">
            <v>16556.291390728478</v>
          </cell>
          <cell r="MV16">
            <v>16556.291390728478</v>
          </cell>
          <cell r="MW16">
            <v>19867.549668874173</v>
          </cell>
          <cell r="MX16">
            <v>66225.165562913913</v>
          </cell>
          <cell r="MY16">
            <v>46357.615894039736</v>
          </cell>
          <cell r="MZ16">
            <v>57947.019867549665</v>
          </cell>
          <cell r="NA16">
            <v>57947.019867549665</v>
          </cell>
          <cell r="NB16">
            <v>69536.423841059601</v>
          </cell>
          <cell r="NC16">
            <v>231788.07947019866</v>
          </cell>
          <cell r="ND16">
            <v>15204.678362573099</v>
          </cell>
          <cell r="NE16">
            <v>15204.678362573099</v>
          </cell>
          <cell r="NF16">
            <v>22807.017543859649</v>
          </cell>
          <cell r="NG16">
            <v>22807.017543859649</v>
          </cell>
          <cell r="NH16">
            <v>76023.391812865491</v>
          </cell>
          <cell r="NI16">
            <v>61562.294256612833</v>
          </cell>
          <cell r="NJ16">
            <v>73151.698230122769</v>
          </cell>
          <cell r="NK16">
            <v>80754.037411409314</v>
          </cell>
          <cell r="NL16">
            <v>92343.44138491925</v>
          </cell>
          <cell r="NM16">
            <v>307811.47128306417</v>
          </cell>
          <cell r="NN16">
            <v>46357.615894039736</v>
          </cell>
          <cell r="NO16">
            <v>57947.019867549665</v>
          </cell>
          <cell r="NP16">
            <v>57947.019867549665</v>
          </cell>
          <cell r="NQ16">
            <v>69536.423841059601</v>
          </cell>
          <cell r="NR16">
            <v>231788.07947019866</v>
          </cell>
          <cell r="NS16">
            <v>15204.678362573099</v>
          </cell>
          <cell r="NT16">
            <v>15204.678362573099</v>
          </cell>
          <cell r="NU16">
            <v>22807.017543859649</v>
          </cell>
          <cell r="NV16">
            <v>22807.017543859649</v>
          </cell>
          <cell r="NW16">
            <v>76023.391812865491</v>
          </cell>
          <cell r="NX16">
            <v>61562.294256612833</v>
          </cell>
          <cell r="NY16">
            <v>73151.698230122769</v>
          </cell>
          <cell r="NZ16">
            <v>80754.037411409314</v>
          </cell>
          <cell r="OA16">
            <v>92343.44138491925</v>
          </cell>
          <cell r="OB16">
            <v>307811.47128306417</v>
          </cell>
          <cell r="OC16">
            <v>29139.072847682117</v>
          </cell>
          <cell r="OD16">
            <v>36423.841059602644</v>
          </cell>
          <cell r="OE16">
            <v>36423.841059602644</v>
          </cell>
          <cell r="OF16">
            <v>43708.609271523179</v>
          </cell>
          <cell r="OG16">
            <v>145695.36423841061</v>
          </cell>
          <cell r="OH16">
            <v>10526.315789473683</v>
          </cell>
          <cell r="OI16">
            <v>10526.315789473683</v>
          </cell>
          <cell r="OJ16">
            <v>15789.473684210525</v>
          </cell>
          <cell r="OK16">
            <v>15789.473684210525</v>
          </cell>
          <cell r="OL16">
            <v>52631.57894736842</v>
          </cell>
          <cell r="OM16">
            <v>39665.388637155804</v>
          </cell>
          <cell r="ON16">
            <v>46950.156849076331</v>
          </cell>
          <cell r="OO16">
            <v>52213.314743813171</v>
          </cell>
          <cell r="OP16">
            <v>59498.082955733706</v>
          </cell>
          <cell r="OQ16">
            <v>198326.943185779</v>
          </cell>
          <cell r="OR16">
            <v>29139.072847682117</v>
          </cell>
          <cell r="OS16">
            <v>36423.841059602644</v>
          </cell>
          <cell r="OT16">
            <v>36423.841059602644</v>
          </cell>
          <cell r="OU16">
            <v>43708.609271523179</v>
          </cell>
          <cell r="OV16">
            <v>145695.36423841061</v>
          </cell>
          <cell r="OW16">
            <v>10526.315789473683</v>
          </cell>
          <cell r="OX16">
            <v>10526.315789473683</v>
          </cell>
          <cell r="OY16">
            <v>15789.473684210525</v>
          </cell>
          <cell r="OZ16">
            <v>15789.473684210525</v>
          </cell>
          <cell r="PA16">
            <v>52631.57894736842</v>
          </cell>
          <cell r="PB16">
            <v>39665.388637155804</v>
          </cell>
          <cell r="PC16">
            <v>46950.156849076331</v>
          </cell>
          <cell r="PD16">
            <v>52213.314743813171</v>
          </cell>
          <cell r="PE16">
            <v>59498.082955733706</v>
          </cell>
          <cell r="PF16">
            <v>198326.943185779</v>
          </cell>
          <cell r="PG16">
            <v>17218.543046357616</v>
          </cell>
          <cell r="PH16">
            <v>21523.178807947017</v>
          </cell>
          <cell r="PI16">
            <v>21523.178807947017</v>
          </cell>
          <cell r="PJ16">
            <v>25827.814569536422</v>
          </cell>
          <cell r="PK16">
            <v>86092.715231788068</v>
          </cell>
          <cell r="PL16">
            <v>4678.3625730994154</v>
          </cell>
          <cell r="PM16">
            <v>4678.3625730994154</v>
          </cell>
          <cell r="PN16">
            <v>7017.5438596491222</v>
          </cell>
          <cell r="PO16">
            <v>7017.5438596491222</v>
          </cell>
          <cell r="PP16">
            <v>23391.812865497075</v>
          </cell>
          <cell r="PQ16">
            <v>21896.905619457029</v>
          </cell>
          <cell r="PR16">
            <v>26201.541381046431</v>
          </cell>
          <cell r="PS16">
            <v>28540.722667596139</v>
          </cell>
          <cell r="PT16">
            <v>32845.358429185544</v>
          </cell>
          <cell r="PU16">
            <v>109484.52809728513</v>
          </cell>
          <cell r="PV16">
            <v>17218.543046357616</v>
          </cell>
          <cell r="PW16">
            <v>21523.178807947017</v>
          </cell>
          <cell r="PX16">
            <v>21523.178807947017</v>
          </cell>
          <cell r="PY16">
            <v>25827.814569536422</v>
          </cell>
          <cell r="PZ16">
            <v>86092.715231788068</v>
          </cell>
          <cell r="QA16">
            <v>4678.3625730994154</v>
          </cell>
          <cell r="QB16">
            <v>4678.3625730994154</v>
          </cell>
          <cell r="QC16">
            <v>7017.5438596491222</v>
          </cell>
          <cell r="QD16">
            <v>7017.5438596491222</v>
          </cell>
          <cell r="QE16">
            <v>23391.812865497075</v>
          </cell>
          <cell r="QF16">
            <v>21896.905619457029</v>
          </cell>
          <cell r="QG16">
            <v>26201.541381046431</v>
          </cell>
          <cell r="QH16">
            <v>28540.722667596139</v>
          </cell>
          <cell r="QI16">
            <v>32845.358429185544</v>
          </cell>
          <cell r="QJ16">
            <v>109484.52809728513</v>
          </cell>
          <cell r="QK16">
            <v>15894.039735099339</v>
          </cell>
          <cell r="QL16">
            <v>19867.549668874173</v>
          </cell>
          <cell r="QM16">
            <v>19867.549668874173</v>
          </cell>
          <cell r="QN16">
            <v>23841.059602649009</v>
          </cell>
          <cell r="QO16">
            <v>79470.198675496693</v>
          </cell>
          <cell r="QP16">
            <v>10526.315789473683</v>
          </cell>
          <cell r="QQ16">
            <v>10526.315789473683</v>
          </cell>
          <cell r="QR16">
            <v>15789.473684210525</v>
          </cell>
          <cell r="QS16">
            <v>15789.473684210525</v>
          </cell>
          <cell r="QT16">
            <v>52631.57894736842</v>
          </cell>
          <cell r="QU16">
            <v>26420.355524573024</v>
          </cell>
          <cell r="QV16">
            <v>30393.865458347856</v>
          </cell>
          <cell r="QW16">
            <v>35657.023353084696</v>
          </cell>
          <cell r="QX16">
            <v>39630.533286859536</v>
          </cell>
          <cell r="QY16">
            <v>132101.77762286511</v>
          </cell>
          <cell r="QZ16">
            <v>15894.039735099339</v>
          </cell>
          <cell r="RA16">
            <v>19867.549668874173</v>
          </cell>
          <cell r="RB16">
            <v>19867.549668874173</v>
          </cell>
          <cell r="RC16">
            <v>23841.059602649009</v>
          </cell>
          <cell r="RD16">
            <v>79470.198675496693</v>
          </cell>
          <cell r="RE16">
            <v>10526.315789473683</v>
          </cell>
          <cell r="RF16">
            <v>10526.315789473683</v>
          </cell>
          <cell r="RG16">
            <v>15789.473684210525</v>
          </cell>
          <cell r="RH16">
            <v>15789.473684210525</v>
          </cell>
          <cell r="RI16">
            <v>52631.57894736842</v>
          </cell>
          <cell r="RJ16">
            <v>26420.355524573024</v>
          </cell>
          <cell r="RK16">
            <v>30393.865458347856</v>
          </cell>
          <cell r="RL16">
            <v>35657.023353084696</v>
          </cell>
          <cell r="RM16">
            <v>39630.533286859536</v>
          </cell>
          <cell r="RN16">
            <v>132101.77762286511</v>
          </cell>
          <cell r="RO16">
            <v>29139.072847682117</v>
          </cell>
          <cell r="RP16">
            <v>36423.841059602644</v>
          </cell>
          <cell r="RQ16">
            <v>36423.841059602644</v>
          </cell>
          <cell r="RR16">
            <v>43708.609271523179</v>
          </cell>
          <cell r="RS16">
            <v>145695.36423841061</v>
          </cell>
          <cell r="RT16">
            <v>12865.497076023392</v>
          </cell>
          <cell r="RU16">
            <v>12865.497076023392</v>
          </cell>
          <cell r="RV16">
            <v>19298.245614035088</v>
          </cell>
          <cell r="RW16">
            <v>19298.245614035088</v>
          </cell>
          <cell r="RX16">
            <v>64327.485380116952</v>
          </cell>
          <cell r="RY16">
            <v>42004.569923705509</v>
          </cell>
          <cell r="RZ16">
            <v>49289.338135626036</v>
          </cell>
          <cell r="SA16">
            <v>55722.086673637736</v>
          </cell>
          <cell r="SB16">
            <v>63006.854885558263</v>
          </cell>
          <cell r="SC16">
            <v>210022.84961852751</v>
          </cell>
          <cell r="SD16">
            <v>29139.072847682117</v>
          </cell>
          <cell r="SE16">
            <v>36423.841059602644</v>
          </cell>
          <cell r="SF16">
            <v>36423.841059602644</v>
          </cell>
          <cell r="SG16">
            <v>43708.609271523179</v>
          </cell>
          <cell r="SH16">
            <v>145695.36423841061</v>
          </cell>
          <cell r="SI16">
            <v>12865.497076023392</v>
          </cell>
          <cell r="SJ16">
            <v>12865.497076023392</v>
          </cell>
          <cell r="SK16">
            <v>19298.245614035088</v>
          </cell>
          <cell r="SL16">
            <v>19298.245614035088</v>
          </cell>
          <cell r="SM16">
            <v>64327.485380116952</v>
          </cell>
          <cell r="SN16">
            <v>42004.569923705509</v>
          </cell>
          <cell r="SO16">
            <v>49289.338135626036</v>
          </cell>
          <cell r="SP16">
            <v>55722.086673637736</v>
          </cell>
          <cell r="SQ16">
            <v>63006.854885558263</v>
          </cell>
          <cell r="SR16">
            <v>210022.84961852751</v>
          </cell>
          <cell r="SS16">
            <v>21192.052980132452</v>
          </cell>
          <cell r="ST16">
            <v>26490.066225165563</v>
          </cell>
          <cell r="SU16">
            <v>26490.066225165563</v>
          </cell>
          <cell r="SV16">
            <v>31788.079470198674</v>
          </cell>
          <cell r="SW16">
            <v>105960.26490066225</v>
          </cell>
          <cell r="SX16">
            <v>8187.1345029239765</v>
          </cell>
          <cell r="SY16">
            <v>8187.1345029239765</v>
          </cell>
          <cell r="SZ16">
            <v>12280.701754385964</v>
          </cell>
          <cell r="TA16">
            <v>12280.701754385964</v>
          </cell>
          <cell r="TB16">
            <v>40935.672514619881</v>
          </cell>
          <cell r="TC16">
            <v>29379.187483056427</v>
          </cell>
          <cell r="TD16">
            <v>34677.200728089541</v>
          </cell>
          <cell r="TE16">
            <v>38770.767979551529</v>
          </cell>
          <cell r="TF16">
            <v>44068.781224584636</v>
          </cell>
          <cell r="TG16">
            <v>146895.93741528213</v>
          </cell>
          <cell r="TH16">
            <v>21192.052980132452</v>
          </cell>
          <cell r="TI16">
            <v>26490.066225165563</v>
          </cell>
          <cell r="TJ16">
            <v>26490.066225165563</v>
          </cell>
          <cell r="TK16">
            <v>31788.079470198674</v>
          </cell>
          <cell r="TL16">
            <v>105960.26490066225</v>
          </cell>
          <cell r="TM16">
            <v>8187.1345029239765</v>
          </cell>
          <cell r="TN16">
            <v>8187.1345029239765</v>
          </cell>
          <cell r="TO16">
            <v>12280.701754385964</v>
          </cell>
          <cell r="TP16">
            <v>12280.701754385964</v>
          </cell>
          <cell r="TQ16">
            <v>40935.672514619881</v>
          </cell>
          <cell r="TR16">
            <v>29379.187483056427</v>
          </cell>
          <cell r="TS16">
            <v>34677.200728089541</v>
          </cell>
          <cell r="TT16">
            <v>38770.767979551529</v>
          </cell>
          <cell r="TU16">
            <v>44068.781224584636</v>
          </cell>
          <cell r="TV16">
            <v>146895.93741528213</v>
          </cell>
          <cell r="TW16">
            <v>6622.5165562913917</v>
          </cell>
          <cell r="TX16">
            <v>8278.1456953642391</v>
          </cell>
          <cell r="TY16">
            <v>8278.1456953642391</v>
          </cell>
          <cell r="TZ16">
            <v>9933.7748344370866</v>
          </cell>
          <cell r="UA16">
            <v>33112.582781456957</v>
          </cell>
          <cell r="UB16">
            <v>0</v>
          </cell>
          <cell r="UC16">
            <v>0</v>
          </cell>
          <cell r="UD16">
            <v>0</v>
          </cell>
          <cell r="UE16">
            <v>0</v>
          </cell>
          <cell r="UF16">
            <v>0</v>
          </cell>
          <cell r="UG16">
            <v>6622.5165562913917</v>
          </cell>
          <cell r="UH16">
            <v>8278.1456953642391</v>
          </cell>
          <cell r="UI16">
            <v>8278.1456953642391</v>
          </cell>
          <cell r="UJ16">
            <v>9933.7748344370866</v>
          </cell>
          <cell r="UK16">
            <v>33112.582781456957</v>
          </cell>
          <cell r="UL16">
            <v>6622.5165562913917</v>
          </cell>
          <cell r="UM16">
            <v>8278.1456953642391</v>
          </cell>
          <cell r="UN16">
            <v>8278.1456953642391</v>
          </cell>
          <cell r="UO16">
            <v>9933.7748344370866</v>
          </cell>
          <cell r="UP16">
            <v>33112.582781456957</v>
          </cell>
          <cell r="UQ16">
            <v>0</v>
          </cell>
          <cell r="UR16">
            <v>0</v>
          </cell>
          <cell r="US16">
            <v>0</v>
          </cell>
          <cell r="UT16">
            <v>0</v>
          </cell>
          <cell r="UU16">
            <v>0</v>
          </cell>
          <cell r="UV16">
            <v>6622.5165562913917</v>
          </cell>
          <cell r="UW16">
            <v>8278.1456953642391</v>
          </cell>
          <cell r="UX16">
            <v>8278.1456953642391</v>
          </cell>
          <cell r="UY16">
            <v>9933.7748344370866</v>
          </cell>
          <cell r="UZ16">
            <v>33112.582781456957</v>
          </cell>
          <cell r="VA16">
            <v>6623</v>
          </cell>
          <cell r="VB16">
            <v>8278</v>
          </cell>
          <cell r="VC16">
            <v>8278</v>
          </cell>
          <cell r="VD16">
            <v>9934</v>
          </cell>
          <cell r="VE16">
            <v>33113</v>
          </cell>
          <cell r="VF16">
            <v>0</v>
          </cell>
          <cell r="VG16">
            <v>0</v>
          </cell>
          <cell r="VH16">
            <v>0</v>
          </cell>
          <cell r="VI16">
            <v>0</v>
          </cell>
          <cell r="VJ16">
            <v>0</v>
          </cell>
          <cell r="VK16">
            <v>6623</v>
          </cell>
          <cell r="VL16">
            <v>8278</v>
          </cell>
          <cell r="VM16">
            <v>8278</v>
          </cell>
          <cell r="VN16">
            <v>9934</v>
          </cell>
          <cell r="VO16">
            <v>33113</v>
          </cell>
          <cell r="VP16">
            <v>6622.5165562913917</v>
          </cell>
          <cell r="VQ16">
            <v>8278.1456953642391</v>
          </cell>
          <cell r="VR16">
            <v>8278.1456953642391</v>
          </cell>
          <cell r="VS16">
            <v>9933.7748344370866</v>
          </cell>
          <cell r="VT16">
            <v>33112.582781456957</v>
          </cell>
          <cell r="VU16">
            <v>0</v>
          </cell>
          <cell r="VV16">
            <v>0</v>
          </cell>
          <cell r="VW16">
            <v>0</v>
          </cell>
          <cell r="VX16">
            <v>0</v>
          </cell>
          <cell r="VY16">
            <v>0</v>
          </cell>
          <cell r="VZ16">
            <v>6622.5165562913917</v>
          </cell>
          <cell r="WA16">
            <v>8278.1456953642391</v>
          </cell>
          <cell r="WB16">
            <v>8278.1456953642391</v>
          </cell>
          <cell r="WC16">
            <v>9933.7748344370866</v>
          </cell>
          <cell r="WD16">
            <v>33112.582781456957</v>
          </cell>
          <cell r="WE16">
            <v>10596.026490066226</v>
          </cell>
          <cell r="WF16">
            <v>13245.033112582782</v>
          </cell>
          <cell r="WG16">
            <v>13245.033112582782</v>
          </cell>
          <cell r="WH16">
            <v>15894.039735099337</v>
          </cell>
          <cell r="WI16">
            <v>52980.132450331126</v>
          </cell>
          <cell r="WJ16">
            <v>3508.7719298245611</v>
          </cell>
          <cell r="WK16">
            <v>3508.7719298245611</v>
          </cell>
          <cell r="WL16">
            <v>5263.1578947368416</v>
          </cell>
          <cell r="WM16">
            <v>5263.1578947368416</v>
          </cell>
          <cell r="WN16">
            <v>17543.859649122805</v>
          </cell>
          <cell r="WO16">
            <v>14104.798419890787</v>
          </cell>
          <cell r="WP16">
            <v>16753.805042407344</v>
          </cell>
          <cell r="WQ16">
            <v>18508.191007319623</v>
          </cell>
          <cell r="WR16">
            <v>21157.197629836177</v>
          </cell>
          <cell r="WS16">
            <v>70523.992099453928</v>
          </cell>
          <cell r="WT16">
            <v>10596.026490066226</v>
          </cell>
          <cell r="WU16">
            <v>13245.033112582782</v>
          </cell>
          <cell r="WV16">
            <v>13245.033112582782</v>
          </cell>
          <cell r="WW16">
            <v>15894.039735099337</v>
          </cell>
          <cell r="WX16">
            <v>52980.132450331126</v>
          </cell>
          <cell r="WY16">
            <v>3508.7719298245611</v>
          </cell>
          <cell r="WZ16">
            <v>3508.7719298245611</v>
          </cell>
          <cell r="XA16">
            <v>5263.1578947368416</v>
          </cell>
          <cell r="XB16">
            <v>5263.1578947368416</v>
          </cell>
          <cell r="XC16">
            <v>17543.859649122805</v>
          </cell>
          <cell r="XD16">
            <v>14104.798419890787</v>
          </cell>
          <cell r="XE16">
            <v>16753.805042407344</v>
          </cell>
          <cell r="XF16">
            <v>18508.191007319623</v>
          </cell>
          <cell r="XG16">
            <v>21157.197629836177</v>
          </cell>
          <cell r="XH16">
            <v>70523.992099453928</v>
          </cell>
          <cell r="XI16">
            <v>6622.5165562913917</v>
          </cell>
          <cell r="XJ16">
            <v>8278.1456953642391</v>
          </cell>
          <cell r="XK16">
            <v>8278.1456953642391</v>
          </cell>
          <cell r="XL16">
            <v>9933.7748344370866</v>
          </cell>
          <cell r="XM16">
            <v>33112.582781456957</v>
          </cell>
          <cell r="XN16">
            <v>4678.3625730994154</v>
          </cell>
          <cell r="XO16">
            <v>4678.3625730994154</v>
          </cell>
          <cell r="XP16">
            <v>7017.5438596491222</v>
          </cell>
          <cell r="XQ16">
            <v>7017.5438596491222</v>
          </cell>
          <cell r="XR16">
            <v>23391.812865497075</v>
          </cell>
          <cell r="XS16">
            <v>11300.879129390807</v>
          </cell>
          <cell r="XT16">
            <v>12956.508268463655</v>
          </cell>
          <cell r="XU16">
            <v>15295.689555013361</v>
          </cell>
          <cell r="XV16">
            <v>16951.318694086207</v>
          </cell>
          <cell r="XW16">
            <v>56504.395646954028</v>
          </cell>
          <cell r="XX16">
            <v>6622.5165562913917</v>
          </cell>
          <cell r="XY16">
            <v>8278.1456953642391</v>
          </cell>
          <cell r="XZ16">
            <v>8278.1456953642391</v>
          </cell>
          <cell r="YA16">
            <v>9933.7748344370866</v>
          </cell>
          <cell r="YB16">
            <v>33112.582781456957</v>
          </cell>
          <cell r="YC16">
            <v>4678.3625730994154</v>
          </cell>
          <cell r="YD16">
            <v>4678.3625730994154</v>
          </cell>
          <cell r="YE16">
            <v>7017.5438596491222</v>
          </cell>
          <cell r="YF16">
            <v>7017.5438596491222</v>
          </cell>
          <cell r="YG16">
            <v>23391.812865497075</v>
          </cell>
          <cell r="YH16">
            <v>11300.879129390807</v>
          </cell>
          <cell r="YI16">
            <v>12956.508268463655</v>
          </cell>
          <cell r="YJ16">
            <v>15295.689555013361</v>
          </cell>
          <cell r="YK16">
            <v>16951.318694086207</v>
          </cell>
          <cell r="YL16">
            <v>56504.395646954028</v>
          </cell>
          <cell r="YM16">
            <v>3973.5099337748347</v>
          </cell>
          <cell r="YN16">
            <v>4966.8874172185433</v>
          </cell>
          <cell r="YO16">
            <v>4966.8874172185433</v>
          </cell>
          <cell r="YP16">
            <v>5960.2649006622523</v>
          </cell>
          <cell r="YQ16">
            <v>19867.549668874173</v>
          </cell>
          <cell r="YR16">
            <v>0</v>
          </cell>
          <cell r="YS16">
            <v>0</v>
          </cell>
          <cell r="YT16">
            <v>0</v>
          </cell>
          <cell r="YU16">
            <v>0</v>
          </cell>
          <cell r="YV16">
            <v>0</v>
          </cell>
          <cell r="YW16">
            <v>3973.5099337748347</v>
          </cell>
          <cell r="YX16">
            <v>4966.8874172185433</v>
          </cell>
          <cell r="YY16">
            <v>4966.8874172185433</v>
          </cell>
          <cell r="YZ16">
            <v>5960.2649006622523</v>
          </cell>
          <cell r="ZA16">
            <v>19867.549668874173</v>
          </cell>
          <cell r="ZB16">
            <v>3973.5099337748347</v>
          </cell>
          <cell r="ZC16">
            <v>4966.8874172185433</v>
          </cell>
          <cell r="ZD16">
            <v>4966.8874172185433</v>
          </cell>
          <cell r="ZE16">
            <v>5960.2649006622523</v>
          </cell>
          <cell r="ZF16">
            <v>19867.549668874173</v>
          </cell>
          <cell r="ZG16">
            <v>0</v>
          </cell>
          <cell r="ZH16">
            <v>0</v>
          </cell>
          <cell r="ZI16">
            <v>0</v>
          </cell>
          <cell r="ZJ16">
            <v>0</v>
          </cell>
          <cell r="ZK16">
            <v>0</v>
          </cell>
          <cell r="ZL16">
            <v>3973.5099337748347</v>
          </cell>
          <cell r="ZM16">
            <v>4966.8874172185433</v>
          </cell>
          <cell r="ZN16">
            <v>4966.8874172185433</v>
          </cell>
          <cell r="ZO16">
            <v>5960.2649006622523</v>
          </cell>
          <cell r="ZP16">
            <v>19867.549668874173</v>
          </cell>
          <cell r="ZQ16">
            <v>10596.026490066226</v>
          </cell>
          <cell r="ZR16">
            <v>13245.033112582782</v>
          </cell>
          <cell r="ZS16">
            <v>13245.033112582782</v>
          </cell>
          <cell r="ZT16">
            <v>15894.039735099337</v>
          </cell>
          <cell r="ZU16">
            <v>52980.132450331126</v>
          </cell>
          <cell r="ZV16">
            <v>0</v>
          </cell>
          <cell r="ZW16">
            <v>0</v>
          </cell>
          <cell r="ZX16">
            <v>0</v>
          </cell>
          <cell r="ZY16">
            <v>0</v>
          </cell>
          <cell r="ZZ16">
            <v>0</v>
          </cell>
          <cell r="AAA16">
            <v>10596.026490066226</v>
          </cell>
          <cell r="AAB16">
            <v>13245.033112582782</v>
          </cell>
          <cell r="AAC16">
            <v>13245.033112582782</v>
          </cell>
          <cell r="AAD16">
            <v>15894.039735099337</v>
          </cell>
          <cell r="AAE16">
            <v>52980.132450331126</v>
          </cell>
          <cell r="AAF16">
            <v>10596.026490066226</v>
          </cell>
          <cell r="AAG16">
            <v>13245.033112582782</v>
          </cell>
          <cell r="AAH16">
            <v>13245.033112582782</v>
          </cell>
          <cell r="AAI16">
            <v>15894.039735099337</v>
          </cell>
          <cell r="AAJ16">
            <v>52980.132450331126</v>
          </cell>
          <cell r="AAK16">
            <v>0</v>
          </cell>
          <cell r="AAL16">
            <v>0</v>
          </cell>
          <cell r="AAM16">
            <v>0</v>
          </cell>
          <cell r="AAN16">
            <v>0</v>
          </cell>
          <cell r="AAO16">
            <v>0</v>
          </cell>
          <cell r="AAP16">
            <v>10596.026490066226</v>
          </cell>
          <cell r="AAQ16">
            <v>13245.033112582782</v>
          </cell>
          <cell r="AAR16">
            <v>13245.033112582782</v>
          </cell>
          <cell r="AAS16">
            <v>15894.039735099337</v>
          </cell>
          <cell r="AAT16">
            <v>52980.132450331126</v>
          </cell>
          <cell r="AAU16">
            <v>3973.5099337748347</v>
          </cell>
          <cell r="AAV16">
            <v>4966.8874172185433</v>
          </cell>
          <cell r="AAW16">
            <v>4966.8874172185433</v>
          </cell>
          <cell r="AAX16">
            <v>5960.2649006622523</v>
          </cell>
          <cell r="AAY16">
            <v>19867.549668874173</v>
          </cell>
          <cell r="AAZ16">
            <v>2339.1812865497077</v>
          </cell>
          <cell r="ABA16">
            <v>2339.1812865497077</v>
          </cell>
          <cell r="ABB16">
            <v>3508.7719298245611</v>
          </cell>
          <cell r="ABC16">
            <v>3508.7719298245611</v>
          </cell>
          <cell r="ABD16">
            <v>11695.906432748538</v>
          </cell>
          <cell r="ABE16">
            <v>6312.6912203245429</v>
          </cell>
          <cell r="ABF16">
            <v>7306.068703768251</v>
          </cell>
          <cell r="ABG16">
            <v>8475.6593470431035</v>
          </cell>
          <cell r="ABH16">
            <v>9469.0368304868134</v>
          </cell>
          <cell r="ABI16">
            <v>31563.456101622713</v>
          </cell>
          <cell r="ABJ16">
            <v>3973.5099337748347</v>
          </cell>
          <cell r="ABK16">
            <v>4966.8874172185433</v>
          </cell>
          <cell r="ABL16">
            <v>4966.8874172185433</v>
          </cell>
          <cell r="ABM16">
            <v>5960.2649006622523</v>
          </cell>
          <cell r="ABN16">
            <v>19867.549668874173</v>
          </cell>
          <cell r="ABO16">
            <v>2339.1812865497077</v>
          </cell>
          <cell r="ABP16">
            <v>2339.1812865497077</v>
          </cell>
          <cell r="ABQ16">
            <v>3508.7719298245611</v>
          </cell>
          <cell r="ABR16">
            <v>3508.7719298245611</v>
          </cell>
          <cell r="ABS16">
            <v>11695.906432748538</v>
          </cell>
          <cell r="ABT16">
            <v>6312.6912203245429</v>
          </cell>
          <cell r="ABU16">
            <v>7306.068703768251</v>
          </cell>
          <cell r="ABV16">
            <v>8475.6593470431035</v>
          </cell>
          <cell r="ABW16">
            <v>9469.0368304868134</v>
          </cell>
          <cell r="ABX16">
            <v>31563.456101622713</v>
          </cell>
          <cell r="ABY16">
            <v>21192.052980132452</v>
          </cell>
          <cell r="ABZ16">
            <v>26490.066225165563</v>
          </cell>
          <cell r="ACA16">
            <v>26490.066225165563</v>
          </cell>
          <cell r="ACB16">
            <v>31788.079470198674</v>
          </cell>
          <cell r="ACC16">
            <v>105960.26490066225</v>
          </cell>
          <cell r="ACD16">
            <v>8187.1345029239765</v>
          </cell>
          <cell r="ACE16">
            <v>8187.1345029239765</v>
          </cell>
          <cell r="ACF16">
            <v>12280.701754385964</v>
          </cell>
          <cell r="ACG16">
            <v>12280.701754385964</v>
          </cell>
          <cell r="ACH16">
            <v>40935.672514619881</v>
          </cell>
          <cell r="ACI16">
            <v>29379.187483056427</v>
          </cell>
          <cell r="ACJ16">
            <v>34677.200728089541</v>
          </cell>
          <cell r="ACK16">
            <v>38770.767979551529</v>
          </cell>
          <cell r="ACL16">
            <v>44068.781224584636</v>
          </cell>
          <cell r="ACM16">
            <v>146895.93741528213</v>
          </cell>
          <cell r="ACN16">
            <v>21192.052980132452</v>
          </cell>
          <cell r="ACO16">
            <v>26490.066225165563</v>
          </cell>
          <cell r="ACP16">
            <v>26490.066225165563</v>
          </cell>
          <cell r="ACQ16">
            <v>31788.079470198674</v>
          </cell>
          <cell r="ACR16">
            <v>105960.26490066225</v>
          </cell>
          <cell r="ACS16">
            <v>8187.1345029239765</v>
          </cell>
          <cell r="ACT16">
            <v>8187.1345029239765</v>
          </cell>
          <cell r="ACU16">
            <v>12280.701754385964</v>
          </cell>
          <cell r="ACV16">
            <v>12280.701754385964</v>
          </cell>
          <cell r="ACW16">
            <v>40935.672514619881</v>
          </cell>
          <cell r="ACX16">
            <v>29379.187483056427</v>
          </cell>
          <cell r="ACY16">
            <v>34677.200728089541</v>
          </cell>
          <cell r="ACZ16">
            <v>38770.767979551529</v>
          </cell>
          <cell r="ADA16">
            <v>44068.781224584636</v>
          </cell>
          <cell r="ADB16">
            <v>146895.93741528213</v>
          </cell>
          <cell r="ADC16">
            <v>6622.5165562913917</v>
          </cell>
          <cell r="ADD16">
            <v>8278.1456953642391</v>
          </cell>
          <cell r="ADE16">
            <v>8278.1456953642391</v>
          </cell>
          <cell r="ADF16">
            <v>9933.7748344370866</v>
          </cell>
          <cell r="ADG16">
            <v>33112.582781456957</v>
          </cell>
          <cell r="ADH16">
            <v>0</v>
          </cell>
          <cell r="ADI16">
            <v>0</v>
          </cell>
          <cell r="ADJ16">
            <v>0</v>
          </cell>
          <cell r="ADK16">
            <v>0</v>
          </cell>
          <cell r="ADL16">
            <v>0</v>
          </cell>
          <cell r="ADM16">
            <v>6622.5165562913917</v>
          </cell>
          <cell r="ADN16">
            <v>8278.1456953642391</v>
          </cell>
          <cell r="ADO16">
            <v>8278.1456953642391</v>
          </cell>
          <cell r="ADP16">
            <v>9933.7748344370866</v>
          </cell>
          <cell r="ADQ16">
            <v>33112.582781456957</v>
          </cell>
          <cell r="ADR16">
            <v>6622.5165562913917</v>
          </cell>
          <cell r="ADS16">
            <v>8278.1456953642391</v>
          </cell>
          <cell r="ADT16">
            <v>8278.1456953642391</v>
          </cell>
          <cell r="ADU16">
            <v>9933.7748344370866</v>
          </cell>
          <cell r="ADV16">
            <v>33112.582781456957</v>
          </cell>
          <cell r="ADW16">
            <v>0</v>
          </cell>
          <cell r="ADX16">
            <v>0</v>
          </cell>
          <cell r="ADY16">
            <v>0</v>
          </cell>
          <cell r="ADZ16">
            <v>0</v>
          </cell>
          <cell r="AEA16">
            <v>0</v>
          </cell>
          <cell r="AEB16">
            <v>6622.5165562913917</v>
          </cell>
          <cell r="AEC16">
            <v>8278.1456953642391</v>
          </cell>
          <cell r="AED16">
            <v>8278.1456953642391</v>
          </cell>
          <cell r="AEE16">
            <v>9933.7748344370866</v>
          </cell>
          <cell r="AEF16">
            <v>33112.582781456957</v>
          </cell>
          <cell r="AEG16">
            <v>17218.543046357616</v>
          </cell>
          <cell r="AEH16">
            <v>21523.178807947017</v>
          </cell>
          <cell r="AEI16">
            <v>21523.178807947017</v>
          </cell>
          <cell r="AEJ16">
            <v>25827.814569536422</v>
          </cell>
          <cell r="AEK16">
            <v>86092.715231788068</v>
          </cell>
          <cell r="AEL16">
            <v>0</v>
          </cell>
          <cell r="AEM16">
            <v>0</v>
          </cell>
          <cell r="AEN16">
            <v>0</v>
          </cell>
          <cell r="AEO16">
            <v>0</v>
          </cell>
          <cell r="AEP16">
            <v>0</v>
          </cell>
          <cell r="AEQ16">
            <v>17218.543046357616</v>
          </cell>
          <cell r="AER16">
            <v>21523.178807947017</v>
          </cell>
          <cell r="AES16">
            <v>21523.178807947017</v>
          </cell>
          <cell r="AET16">
            <v>25827.814569536422</v>
          </cell>
          <cell r="AEU16">
            <v>86092.715231788068</v>
          </cell>
          <cell r="AEV16">
            <v>17218.543046357616</v>
          </cell>
          <cell r="AEW16">
            <v>21523.178807947017</v>
          </cell>
          <cell r="AEX16">
            <v>21523.178807947017</v>
          </cell>
          <cell r="AEY16">
            <v>25827.814569536422</v>
          </cell>
          <cell r="AEZ16">
            <v>86092.715231788068</v>
          </cell>
          <cell r="AFA16">
            <v>0</v>
          </cell>
          <cell r="AFB16">
            <v>0</v>
          </cell>
          <cell r="AFC16">
            <v>0</v>
          </cell>
          <cell r="AFD16">
            <v>0</v>
          </cell>
          <cell r="AFE16">
            <v>0</v>
          </cell>
          <cell r="AFF16">
            <v>17218.543046357616</v>
          </cell>
          <cell r="AFG16">
            <v>21523.178807947017</v>
          </cell>
          <cell r="AFH16">
            <v>21523.178807947017</v>
          </cell>
          <cell r="AFI16">
            <v>25827.814569536422</v>
          </cell>
          <cell r="AFJ16">
            <v>86092.715231788068</v>
          </cell>
          <cell r="AFK16">
            <v>13245.033112582783</v>
          </cell>
          <cell r="AFL16">
            <v>16556.291390728478</v>
          </cell>
          <cell r="AFM16">
            <v>16556.291390728478</v>
          </cell>
          <cell r="AFN16">
            <v>19867.549668874173</v>
          </cell>
          <cell r="AFO16">
            <v>66225.165562913913</v>
          </cell>
          <cell r="AFP16">
            <v>0</v>
          </cell>
          <cell r="AFQ16">
            <v>0</v>
          </cell>
          <cell r="AFR16">
            <v>0</v>
          </cell>
          <cell r="AFS16">
            <v>0</v>
          </cell>
          <cell r="AFT16">
            <v>0</v>
          </cell>
          <cell r="AFU16">
            <v>13245.033112582783</v>
          </cell>
          <cell r="AFV16">
            <v>16556.291390728478</v>
          </cell>
          <cell r="AFW16">
            <v>16556.291390728478</v>
          </cell>
          <cell r="AFX16">
            <v>19867.549668874173</v>
          </cell>
          <cell r="AFY16">
            <v>66225.165562913913</v>
          </cell>
          <cell r="AFZ16">
            <v>13245.033112582783</v>
          </cell>
          <cell r="AGA16">
            <v>16556.291390728478</v>
          </cell>
          <cell r="AGB16">
            <v>16556.291390728478</v>
          </cell>
          <cell r="AGC16">
            <v>19867.549668874173</v>
          </cell>
          <cell r="AGD16">
            <v>66225.165562913913</v>
          </cell>
          <cell r="AGE16">
            <v>0</v>
          </cell>
          <cell r="AGF16">
            <v>0</v>
          </cell>
          <cell r="AGG16">
            <v>0</v>
          </cell>
          <cell r="AGH16">
            <v>0</v>
          </cell>
          <cell r="AGI16">
            <v>0</v>
          </cell>
          <cell r="AGJ16">
            <v>13245.033112582783</v>
          </cell>
          <cell r="AGK16">
            <v>16556.291390728478</v>
          </cell>
          <cell r="AGL16">
            <v>16556.291390728478</v>
          </cell>
          <cell r="AGM16">
            <v>19867.549668874173</v>
          </cell>
          <cell r="AGN16">
            <v>66225.165562913913</v>
          </cell>
          <cell r="AGO16">
            <v>19867.54966887417</v>
          </cell>
          <cell r="AGP16">
            <v>24834.437086092712</v>
          </cell>
          <cell r="AGQ16">
            <v>24834.437086092712</v>
          </cell>
          <cell r="AGR16">
            <v>29801.324503311258</v>
          </cell>
          <cell r="AGS16">
            <v>99337.748344370862</v>
          </cell>
          <cell r="AGT16">
            <v>4678.3625730994154</v>
          </cell>
          <cell r="AGU16">
            <v>4678.3625730994154</v>
          </cell>
          <cell r="AGV16">
            <v>7017.5438596491222</v>
          </cell>
          <cell r="AGW16">
            <v>7017.5438596491222</v>
          </cell>
          <cell r="AGX16">
            <v>23391.812865497075</v>
          </cell>
          <cell r="AGY16">
            <v>24545.912241973587</v>
          </cell>
          <cell r="AGZ16">
            <v>29512.799659192126</v>
          </cell>
          <cell r="AHA16">
            <v>31851.980945741834</v>
          </cell>
          <cell r="AHB16">
            <v>36818.868362960377</v>
          </cell>
          <cell r="AHC16">
            <v>122729.56120986793</v>
          </cell>
          <cell r="AHD16">
            <v>19867.54966887417</v>
          </cell>
          <cell r="AHE16">
            <v>24834.437086092712</v>
          </cell>
          <cell r="AHF16">
            <v>24834.437086092712</v>
          </cell>
          <cell r="AHG16">
            <v>29801.324503311258</v>
          </cell>
          <cell r="AHH16">
            <v>99337.748344370862</v>
          </cell>
          <cell r="AHI16">
            <v>4678.3625730994154</v>
          </cell>
          <cell r="AHJ16">
            <v>4678.3625730994154</v>
          </cell>
          <cell r="AHK16">
            <v>7017.5438596491222</v>
          </cell>
          <cell r="AHL16">
            <v>7017.5438596491222</v>
          </cell>
          <cell r="AHM16">
            <v>23391.812865497075</v>
          </cell>
          <cell r="AHN16">
            <v>24545.912241973587</v>
          </cell>
          <cell r="AHO16">
            <v>29512.799659192126</v>
          </cell>
          <cell r="AHP16">
            <v>31851.980945741834</v>
          </cell>
          <cell r="AHQ16">
            <v>36818.868362960377</v>
          </cell>
          <cell r="AHR16">
            <v>122729.56120986793</v>
          </cell>
          <cell r="AHS16">
            <v>7947.0198675496695</v>
          </cell>
          <cell r="AHT16">
            <v>9933.7748344370866</v>
          </cell>
          <cell r="AHU16">
            <v>9933.7748344370866</v>
          </cell>
          <cell r="AHV16">
            <v>11920.529801324505</v>
          </cell>
          <cell r="AHW16">
            <v>39735.099337748346</v>
          </cell>
          <cell r="AHX16">
            <v>3508.7719298245611</v>
          </cell>
          <cell r="AHY16">
            <v>3508.7719298245611</v>
          </cell>
          <cell r="AHZ16">
            <v>5263.1578947368416</v>
          </cell>
          <cell r="AIA16">
            <v>5263.1578947368416</v>
          </cell>
          <cell r="AIB16">
            <v>17543.859649122805</v>
          </cell>
          <cell r="AIC16">
            <v>11455.79179737423</v>
          </cell>
          <cell r="AID16">
            <v>13442.546764261648</v>
          </cell>
          <cell r="AIE16">
            <v>15196.932729173928</v>
          </cell>
          <cell r="AIF16">
            <v>17183.687696061344</v>
          </cell>
          <cell r="AIG16">
            <v>57278.958986871148</v>
          </cell>
          <cell r="AIH16">
            <v>7947.0198675496695</v>
          </cell>
          <cell r="AII16">
            <v>9933.7748344370866</v>
          </cell>
          <cell r="AIJ16">
            <v>9933.7748344370866</v>
          </cell>
          <cell r="AIK16">
            <v>11920.529801324505</v>
          </cell>
          <cell r="AIL16">
            <v>39735.099337748346</v>
          </cell>
          <cell r="AIM16">
            <v>3508.7719298245611</v>
          </cell>
          <cell r="AIN16">
            <v>3508.7719298245611</v>
          </cell>
          <cell r="AIO16">
            <v>5263.1578947368416</v>
          </cell>
          <cell r="AIP16">
            <v>5263.1578947368416</v>
          </cell>
          <cell r="AIQ16">
            <v>17543.859649122805</v>
          </cell>
          <cell r="AIR16">
            <v>11455.79179737423</v>
          </cell>
          <cell r="AIS16">
            <v>13442.546764261648</v>
          </cell>
          <cell r="AIT16">
            <v>15196.932729173928</v>
          </cell>
          <cell r="AIU16">
            <v>17183.687696061344</v>
          </cell>
          <cell r="AIV16">
            <v>57278.958986871148</v>
          </cell>
          <cell r="AIW16">
            <v>3973.5099337748347</v>
          </cell>
          <cell r="AIX16">
            <v>4966.8874172185433</v>
          </cell>
          <cell r="AIY16">
            <v>4966.8874172185433</v>
          </cell>
          <cell r="AIZ16">
            <v>5960.2649006622523</v>
          </cell>
          <cell r="AJA16">
            <v>19867.549668874173</v>
          </cell>
          <cell r="AJB16">
            <v>0</v>
          </cell>
          <cell r="AJC16">
            <v>0</v>
          </cell>
          <cell r="AJD16">
            <v>0</v>
          </cell>
          <cell r="AJE16">
            <v>0</v>
          </cell>
          <cell r="AJF16">
            <v>0</v>
          </cell>
          <cell r="AJG16">
            <v>3973.5099337748347</v>
          </cell>
          <cell r="AJH16">
            <v>4966.8874172185433</v>
          </cell>
          <cell r="AJI16">
            <v>4966.8874172185433</v>
          </cell>
          <cell r="AJJ16">
            <v>5960.2649006622523</v>
          </cell>
          <cell r="AJK16">
            <v>19867.549668874173</v>
          </cell>
          <cell r="AJL16">
            <v>3973.5099337748347</v>
          </cell>
          <cell r="AJM16">
            <v>4966.8874172185433</v>
          </cell>
          <cell r="AJN16">
            <v>4966.8874172185433</v>
          </cell>
          <cell r="AJO16">
            <v>5960.2649006622523</v>
          </cell>
          <cell r="AJP16">
            <v>19867.549668874173</v>
          </cell>
          <cell r="AJQ16">
            <v>0</v>
          </cell>
          <cell r="AJR16">
            <v>0</v>
          </cell>
          <cell r="AJS16">
            <v>0</v>
          </cell>
          <cell r="AJT16">
            <v>0</v>
          </cell>
          <cell r="AJU16">
            <v>0</v>
          </cell>
          <cell r="AJV16">
            <v>3973.5099337748347</v>
          </cell>
          <cell r="AJW16">
            <v>4966.8874172185433</v>
          </cell>
          <cell r="AJX16">
            <v>4966.8874172185433</v>
          </cell>
          <cell r="AJY16">
            <v>5960.2649006622523</v>
          </cell>
          <cell r="AJZ16">
            <v>19867.549668874173</v>
          </cell>
          <cell r="AKA16">
            <v>3973.5099337748347</v>
          </cell>
          <cell r="AKB16">
            <v>4966.8874172185433</v>
          </cell>
          <cell r="AKC16">
            <v>4966.8874172185433</v>
          </cell>
          <cell r="AKD16">
            <v>5960.2649006622523</v>
          </cell>
          <cell r="AKE16">
            <v>19867.549668874173</v>
          </cell>
          <cell r="AKF16">
            <v>0</v>
          </cell>
          <cell r="AKG16">
            <v>0</v>
          </cell>
          <cell r="AKH16">
            <v>0</v>
          </cell>
          <cell r="AKI16">
            <v>0</v>
          </cell>
          <cell r="AKJ16">
            <v>0</v>
          </cell>
          <cell r="AKK16">
            <v>3973.5099337748347</v>
          </cell>
          <cell r="AKL16">
            <v>4966.8874172185433</v>
          </cell>
          <cell r="AKM16">
            <v>4966.8874172185433</v>
          </cell>
          <cell r="AKN16">
            <v>5960.2649006622523</v>
          </cell>
          <cell r="AKO16">
            <v>19867.549668874173</v>
          </cell>
          <cell r="AKP16">
            <v>3973.5099337748347</v>
          </cell>
          <cell r="AKQ16">
            <v>4966.8874172185433</v>
          </cell>
          <cell r="AKR16">
            <v>4966.8874172185433</v>
          </cell>
          <cell r="AKS16">
            <v>5960.2649006622523</v>
          </cell>
          <cell r="AKT16">
            <v>19867.549668874173</v>
          </cell>
          <cell r="AKU16">
            <v>0</v>
          </cell>
          <cell r="AKV16">
            <v>0</v>
          </cell>
          <cell r="AKW16">
            <v>0</v>
          </cell>
          <cell r="AKX16">
            <v>0</v>
          </cell>
          <cell r="AKY16">
            <v>0</v>
          </cell>
          <cell r="AKZ16">
            <v>3973.5099337748347</v>
          </cell>
          <cell r="ALA16">
            <v>4966.8874172185433</v>
          </cell>
          <cell r="ALB16">
            <v>4966.8874172185433</v>
          </cell>
          <cell r="ALC16">
            <v>5960.2649006622523</v>
          </cell>
          <cell r="ALD16">
            <v>19867.549668874173</v>
          </cell>
          <cell r="ALE16">
            <v>0</v>
          </cell>
          <cell r="ALF16">
            <v>0</v>
          </cell>
          <cell r="ALG16">
            <v>0</v>
          </cell>
          <cell r="ALH16">
            <v>0</v>
          </cell>
          <cell r="ALI16">
            <v>0</v>
          </cell>
          <cell r="ALO16">
            <v>0</v>
          </cell>
          <cell r="ALP16">
            <v>0</v>
          </cell>
          <cell r="ALQ16">
            <v>0</v>
          </cell>
          <cell r="ALR16">
            <v>0</v>
          </cell>
          <cell r="ALS16">
            <v>0</v>
          </cell>
          <cell r="ALT16">
            <v>0</v>
          </cell>
          <cell r="ALU16">
            <v>0</v>
          </cell>
          <cell r="ALV16">
            <v>0</v>
          </cell>
          <cell r="ALW16">
            <v>0</v>
          </cell>
          <cell r="ALX16">
            <v>0</v>
          </cell>
          <cell r="ALY16">
            <v>0</v>
          </cell>
          <cell r="ALZ16">
            <v>0</v>
          </cell>
          <cell r="AMA16">
            <v>0</v>
          </cell>
          <cell r="AMB16">
            <v>0</v>
          </cell>
          <cell r="AMC16">
            <v>0</v>
          </cell>
          <cell r="AMD16">
            <v>0</v>
          </cell>
          <cell r="AME16">
            <v>0</v>
          </cell>
          <cell r="AMF16">
            <v>0</v>
          </cell>
          <cell r="AMG16">
            <v>0</v>
          </cell>
          <cell r="AMH16">
            <v>0</v>
          </cell>
          <cell r="AMX16">
            <v>0</v>
          </cell>
          <cell r="AMY16">
            <v>0</v>
          </cell>
          <cell r="AMZ16">
            <v>0</v>
          </cell>
          <cell r="ANA16">
            <v>0</v>
          </cell>
          <cell r="ANB16">
            <v>0</v>
          </cell>
          <cell r="ANC16">
            <v>0</v>
          </cell>
          <cell r="AND16">
            <v>0</v>
          </cell>
          <cell r="ANE16">
            <v>0</v>
          </cell>
          <cell r="ANF16">
            <v>0</v>
          </cell>
          <cell r="ANG16">
            <v>0</v>
          </cell>
          <cell r="ANH16">
            <v>0</v>
          </cell>
          <cell r="ANI16">
            <v>0</v>
          </cell>
          <cell r="ANJ16">
            <v>0</v>
          </cell>
          <cell r="ANK16">
            <v>0</v>
          </cell>
          <cell r="ANL16">
            <v>0</v>
          </cell>
          <cell r="AOB16">
            <v>0</v>
          </cell>
          <cell r="AOC16">
            <v>0</v>
          </cell>
          <cell r="AOD16">
            <v>0</v>
          </cell>
          <cell r="AOE16">
            <v>0</v>
          </cell>
          <cell r="AOF16">
            <v>0</v>
          </cell>
          <cell r="AOG16">
            <v>0</v>
          </cell>
          <cell r="AOH16">
            <v>0</v>
          </cell>
          <cell r="AOI16">
            <v>0</v>
          </cell>
          <cell r="AOJ16">
            <v>0</v>
          </cell>
          <cell r="AOK16">
            <v>0</v>
          </cell>
          <cell r="AOL16">
            <v>0</v>
          </cell>
          <cell r="AOM16">
            <v>0</v>
          </cell>
          <cell r="AON16">
            <v>0</v>
          </cell>
          <cell r="AOO16">
            <v>0</v>
          </cell>
          <cell r="AOP16">
            <v>0</v>
          </cell>
          <cell r="APF16">
            <v>0</v>
          </cell>
          <cell r="APG16">
            <v>0</v>
          </cell>
          <cell r="APH16">
            <v>0</v>
          </cell>
          <cell r="API16">
            <v>0</v>
          </cell>
          <cell r="APJ16">
            <v>0</v>
          </cell>
          <cell r="APK16">
            <v>0</v>
          </cell>
          <cell r="APL16">
            <v>0</v>
          </cell>
          <cell r="APM16">
            <v>0</v>
          </cell>
          <cell r="APN16">
            <v>0</v>
          </cell>
          <cell r="APO16">
            <v>0</v>
          </cell>
          <cell r="APP16">
            <v>0</v>
          </cell>
          <cell r="APQ16">
            <v>0</v>
          </cell>
          <cell r="APR16">
            <v>0</v>
          </cell>
          <cell r="APS16">
            <v>0</v>
          </cell>
          <cell r="APT16">
            <v>0</v>
          </cell>
          <cell r="AQJ16">
            <v>0</v>
          </cell>
          <cell r="AQK16">
            <v>0</v>
          </cell>
          <cell r="AQL16">
            <v>0</v>
          </cell>
          <cell r="AQM16">
            <v>0</v>
          </cell>
          <cell r="AQN16">
            <v>0</v>
          </cell>
          <cell r="AQO16">
            <v>0</v>
          </cell>
          <cell r="AQP16">
            <v>0</v>
          </cell>
          <cell r="AQQ16">
            <v>0</v>
          </cell>
          <cell r="AQR16">
            <v>0</v>
          </cell>
          <cell r="AQS16">
            <v>0</v>
          </cell>
          <cell r="AQT16">
            <v>0</v>
          </cell>
          <cell r="AQU16">
            <v>0</v>
          </cell>
          <cell r="AQV16">
            <v>0</v>
          </cell>
          <cell r="AQW16">
            <v>0</v>
          </cell>
          <cell r="AQX16">
            <v>0</v>
          </cell>
          <cell r="ARN16">
            <v>0</v>
          </cell>
          <cell r="ARO16">
            <v>0</v>
          </cell>
          <cell r="ARP16">
            <v>0</v>
          </cell>
          <cell r="ARQ16">
            <v>0</v>
          </cell>
          <cell r="ARR16">
            <v>0</v>
          </cell>
          <cell r="ARS16">
            <v>0</v>
          </cell>
          <cell r="ART16">
            <v>0</v>
          </cell>
          <cell r="ARU16">
            <v>0</v>
          </cell>
          <cell r="ARV16">
            <v>0</v>
          </cell>
          <cell r="ARW16">
            <v>0</v>
          </cell>
          <cell r="ARX16">
            <v>0</v>
          </cell>
          <cell r="ARY16">
            <v>0</v>
          </cell>
          <cell r="ARZ16">
            <v>0</v>
          </cell>
          <cell r="ASA16">
            <v>0</v>
          </cell>
          <cell r="ASB16">
            <v>0</v>
          </cell>
          <cell r="ASR16">
            <v>0</v>
          </cell>
          <cell r="ASS16">
            <v>0</v>
          </cell>
          <cell r="AST16">
            <v>0</v>
          </cell>
          <cell r="ASU16">
            <v>0</v>
          </cell>
          <cell r="ASV16">
            <v>0</v>
          </cell>
          <cell r="ASW16">
            <v>0</v>
          </cell>
          <cell r="ASX16">
            <v>0</v>
          </cell>
          <cell r="ASY16">
            <v>0</v>
          </cell>
          <cell r="ASZ16">
            <v>0</v>
          </cell>
          <cell r="ATA16">
            <v>0</v>
          </cell>
          <cell r="ATB16">
            <v>0</v>
          </cell>
          <cell r="ATC16">
            <v>0</v>
          </cell>
          <cell r="ATD16">
            <v>0</v>
          </cell>
          <cell r="ATE16">
            <v>0</v>
          </cell>
          <cell r="ATF16">
            <v>0</v>
          </cell>
          <cell r="ATV16">
            <v>0</v>
          </cell>
          <cell r="ATW16">
            <v>0</v>
          </cell>
          <cell r="ATX16">
            <v>0</v>
          </cell>
          <cell r="ATY16">
            <v>0</v>
          </cell>
          <cell r="ATZ16">
            <v>0</v>
          </cell>
          <cell r="AUA16">
            <v>0</v>
          </cell>
          <cell r="AUB16">
            <v>0</v>
          </cell>
          <cell r="AUC16">
            <v>0</v>
          </cell>
          <cell r="AUD16">
            <v>0</v>
          </cell>
          <cell r="AUE16">
            <v>0</v>
          </cell>
          <cell r="AUF16">
            <v>0</v>
          </cell>
          <cell r="AUG16">
            <v>0</v>
          </cell>
          <cell r="AUH16">
            <v>0</v>
          </cell>
          <cell r="AUI16">
            <v>0</v>
          </cell>
          <cell r="AUJ16">
            <v>0</v>
          </cell>
          <cell r="AUZ16">
            <v>0</v>
          </cell>
          <cell r="AVA16">
            <v>0</v>
          </cell>
          <cell r="AVB16">
            <v>0</v>
          </cell>
          <cell r="AVC16">
            <v>0</v>
          </cell>
          <cell r="AVD16">
            <v>0</v>
          </cell>
          <cell r="AVE16">
            <v>0</v>
          </cell>
          <cell r="AVF16">
            <v>0</v>
          </cell>
          <cell r="AVG16">
            <v>0</v>
          </cell>
          <cell r="AVH16">
            <v>0</v>
          </cell>
          <cell r="AVI16">
            <v>0</v>
          </cell>
          <cell r="AVJ16">
            <v>0</v>
          </cell>
          <cell r="AVK16">
            <v>0</v>
          </cell>
          <cell r="AVL16">
            <v>0</v>
          </cell>
          <cell r="AVM16">
            <v>0</v>
          </cell>
          <cell r="AVN16">
            <v>0</v>
          </cell>
          <cell r="AWH16">
            <v>0</v>
          </cell>
          <cell r="AWM16">
            <v>0</v>
          </cell>
          <cell r="AWN16">
            <v>0</v>
          </cell>
          <cell r="AWO16">
            <v>0</v>
          </cell>
          <cell r="AWP16">
            <v>0</v>
          </cell>
          <cell r="AWQ16">
            <v>0</v>
          </cell>
          <cell r="AWR16">
            <v>0</v>
          </cell>
          <cell r="AXL16">
            <v>0</v>
          </cell>
          <cell r="AXQ16">
            <v>0</v>
          </cell>
          <cell r="AXR16">
            <v>0</v>
          </cell>
          <cell r="AXS16">
            <v>0</v>
          </cell>
          <cell r="AXT16">
            <v>0</v>
          </cell>
          <cell r="AXU16">
            <v>0</v>
          </cell>
          <cell r="AXV16">
            <v>0</v>
          </cell>
          <cell r="AXW16">
            <v>800000.48344370828</v>
          </cell>
          <cell r="AXX16">
            <v>999999.85430463543</v>
          </cell>
          <cell r="AXY16">
            <v>999999.85430463543</v>
          </cell>
          <cell r="AXZ16">
            <v>1200000.2251655625</v>
          </cell>
          <cell r="AYA16">
            <v>4000000.4172185417</v>
          </cell>
          <cell r="AYB16">
            <v>200000</v>
          </cell>
          <cell r="AYC16">
            <v>200000</v>
          </cell>
          <cell r="AYD16">
            <v>300000</v>
          </cell>
          <cell r="AYE16">
            <v>300000</v>
          </cell>
          <cell r="AYF16">
            <v>1000000</v>
          </cell>
          <cell r="AYG16">
            <v>1000000.4834437084</v>
          </cell>
          <cell r="AYH16">
            <v>1199999.8543046364</v>
          </cell>
          <cell r="AYI16">
            <v>1299999.8543046359</v>
          </cell>
          <cell r="AYJ16">
            <v>1500000.2251655627</v>
          </cell>
          <cell r="AYK16">
            <v>5000000.4172185436</v>
          </cell>
          <cell r="AYL16">
            <v>799999.99999999965</v>
          </cell>
          <cell r="AYM16">
            <v>999999.99999999965</v>
          </cell>
          <cell r="AYN16">
            <v>999999.99999999965</v>
          </cell>
          <cell r="AYO16">
            <v>1199999.9999999995</v>
          </cell>
          <cell r="AYP16">
            <v>3999999.9999999995</v>
          </cell>
          <cell r="AYQ16">
            <v>200000</v>
          </cell>
          <cell r="AYR16">
            <v>200000</v>
          </cell>
          <cell r="AYS16">
            <v>300000</v>
          </cell>
          <cell r="AYT16">
            <v>300000</v>
          </cell>
          <cell r="AYU16">
            <v>1000000</v>
          </cell>
          <cell r="AYV16">
            <v>999999.99999999977</v>
          </cell>
          <cell r="AYW16">
            <v>1200000.0000000005</v>
          </cell>
          <cell r="AYX16">
            <v>1300000.0000000002</v>
          </cell>
          <cell r="AYY16">
            <v>1499999.9999999998</v>
          </cell>
          <cell r="AYZ16">
            <v>5000000</v>
          </cell>
          <cell r="AZA16">
            <v>0</v>
          </cell>
          <cell r="AZB16">
            <v>0</v>
          </cell>
          <cell r="AZC16">
            <v>0</v>
          </cell>
          <cell r="AZD16">
            <v>0</v>
          </cell>
          <cell r="AZE16">
            <v>0</v>
          </cell>
          <cell r="AZG16">
            <v>0</v>
          </cell>
          <cell r="AZH16">
            <v>0</v>
          </cell>
          <cell r="AZI16">
            <v>0</v>
          </cell>
          <cell r="AZJ16">
            <v>0</v>
          </cell>
          <cell r="AZK16">
            <v>0</v>
          </cell>
          <cell r="AZL16">
            <v>0</v>
          </cell>
          <cell r="AZM16">
            <v>0</v>
          </cell>
          <cell r="AZN16">
            <v>0</v>
          </cell>
          <cell r="AZO16">
            <v>0</v>
          </cell>
          <cell r="AZP16">
            <v>0</v>
          </cell>
          <cell r="AZQ16">
            <v>0</v>
          </cell>
          <cell r="AZR16">
            <v>0</v>
          </cell>
          <cell r="AZS16">
            <v>0</v>
          </cell>
          <cell r="AZT16">
            <v>0</v>
          </cell>
          <cell r="AZU16">
            <v>0</v>
          </cell>
          <cell r="AZV16">
            <v>0</v>
          </cell>
          <cell r="AZW16">
            <v>0</v>
          </cell>
          <cell r="AZX16">
            <v>0</v>
          </cell>
          <cell r="AZY16">
            <v>0</v>
          </cell>
          <cell r="AZZ16">
            <v>0</v>
          </cell>
          <cell r="BAA16">
            <v>0</v>
          </cell>
          <cell r="BAB16">
            <v>0</v>
          </cell>
          <cell r="BAC16">
            <v>0</v>
          </cell>
          <cell r="BAD16">
            <v>0</v>
          </cell>
          <cell r="BAE16">
            <v>0</v>
          </cell>
          <cell r="BAF16">
            <v>0</v>
          </cell>
          <cell r="BAG16">
            <v>0</v>
          </cell>
          <cell r="BAH16">
            <v>0</v>
          </cell>
          <cell r="BAI16">
            <v>0</v>
          </cell>
          <cell r="BAK16">
            <v>0</v>
          </cell>
          <cell r="BAL16">
            <v>0</v>
          </cell>
          <cell r="BAM16">
            <v>0</v>
          </cell>
          <cell r="BAN16">
            <v>0</v>
          </cell>
          <cell r="BAO16">
            <v>0</v>
          </cell>
          <cell r="BAP16">
            <v>0</v>
          </cell>
          <cell r="BAQ16">
            <v>0</v>
          </cell>
          <cell r="BAR16">
            <v>0</v>
          </cell>
          <cell r="BAS16">
            <v>0</v>
          </cell>
          <cell r="BAT16">
            <v>0</v>
          </cell>
          <cell r="BAU16">
            <v>0</v>
          </cell>
          <cell r="BAV16">
            <v>0</v>
          </cell>
          <cell r="BAW16">
            <v>0</v>
          </cell>
          <cell r="BAX16">
            <v>0</v>
          </cell>
          <cell r="BAY16">
            <v>0</v>
          </cell>
          <cell r="BAZ16">
            <v>0</v>
          </cell>
          <cell r="BBA16">
            <v>0</v>
          </cell>
          <cell r="BBB16">
            <v>0</v>
          </cell>
          <cell r="BBC16">
            <v>0</v>
          </cell>
          <cell r="BBD16">
            <v>0</v>
          </cell>
          <cell r="BBE16">
            <v>0</v>
          </cell>
          <cell r="BBF16">
            <v>0</v>
          </cell>
          <cell r="BBG16">
            <v>0</v>
          </cell>
          <cell r="BBH16">
            <v>0</v>
          </cell>
          <cell r="BBI16">
            <v>0</v>
          </cell>
          <cell r="BBJ16">
            <v>0</v>
          </cell>
          <cell r="BBK16">
            <v>0</v>
          </cell>
          <cell r="BBL16">
            <v>0</v>
          </cell>
          <cell r="BBM16">
            <v>0</v>
          </cell>
          <cell r="BBO16">
            <v>0</v>
          </cell>
          <cell r="BBP16">
            <v>0</v>
          </cell>
          <cell r="BBQ16">
            <v>0</v>
          </cell>
          <cell r="BBR16">
            <v>0</v>
          </cell>
          <cell r="BBS16">
            <v>0</v>
          </cell>
          <cell r="BBT16">
            <v>0</v>
          </cell>
          <cell r="BBU16">
            <v>0</v>
          </cell>
          <cell r="BBV16">
            <v>0</v>
          </cell>
          <cell r="BBW16">
            <v>0</v>
          </cell>
          <cell r="BBX16">
            <v>0</v>
          </cell>
          <cell r="BBY16">
            <v>0</v>
          </cell>
          <cell r="BBZ16">
            <v>0</v>
          </cell>
          <cell r="BCA16">
            <v>0</v>
          </cell>
          <cell r="BCB16">
            <v>0</v>
          </cell>
          <cell r="BCC16">
            <v>0</v>
          </cell>
          <cell r="BCD16">
            <v>0</v>
          </cell>
          <cell r="BCE16">
            <v>0</v>
          </cell>
          <cell r="BCF16">
            <v>0</v>
          </cell>
          <cell r="BCG16">
            <v>0</v>
          </cell>
          <cell r="BCH16">
            <v>0</v>
          </cell>
          <cell r="BCI16">
            <v>0</v>
          </cell>
          <cell r="BCJ16">
            <v>0</v>
          </cell>
          <cell r="BCK16">
            <v>0</v>
          </cell>
          <cell r="BCL16">
            <v>0</v>
          </cell>
          <cell r="BCM16">
            <v>8000000</v>
          </cell>
          <cell r="BCN16">
            <v>7000000</v>
          </cell>
          <cell r="BCO16">
            <v>10500000</v>
          </cell>
          <cell r="BCP16">
            <v>10080000</v>
          </cell>
          <cell r="BCQ16">
            <v>35580000</v>
          </cell>
          <cell r="BCS16">
            <v>0</v>
          </cell>
          <cell r="BCT16">
            <v>0</v>
          </cell>
          <cell r="BCU16">
            <v>0</v>
          </cell>
          <cell r="BCV16">
            <v>0</v>
          </cell>
          <cell r="BCW16">
            <v>8000000</v>
          </cell>
          <cell r="BCX16">
            <v>7000000</v>
          </cell>
          <cell r="BCY16">
            <v>10500000</v>
          </cell>
          <cell r="BCZ16">
            <v>10080000</v>
          </cell>
          <cell r="BDA16">
            <v>35580000</v>
          </cell>
          <cell r="BDB16">
            <v>8000000</v>
          </cell>
          <cell r="BDC16">
            <v>7000000</v>
          </cell>
          <cell r="BDD16">
            <v>10500000</v>
          </cell>
          <cell r="BDE16">
            <v>10080000</v>
          </cell>
          <cell r="BDF16">
            <v>35580000</v>
          </cell>
          <cell r="BDG16">
            <v>0</v>
          </cell>
          <cell r="BDH16">
            <v>0</v>
          </cell>
          <cell r="BDI16">
            <v>0</v>
          </cell>
          <cell r="BDJ16">
            <v>0</v>
          </cell>
          <cell r="BDK16">
            <v>0</v>
          </cell>
          <cell r="BDL16">
            <v>8000000</v>
          </cell>
          <cell r="BDM16">
            <v>7000000</v>
          </cell>
          <cell r="BDN16">
            <v>10500000</v>
          </cell>
          <cell r="BDO16">
            <v>10080000</v>
          </cell>
          <cell r="BDP16">
            <v>35580000</v>
          </cell>
          <cell r="BDQ16">
            <v>0</v>
          </cell>
          <cell r="BDR16">
            <v>0</v>
          </cell>
          <cell r="BDS16">
            <v>0</v>
          </cell>
          <cell r="BDT16">
            <v>0</v>
          </cell>
          <cell r="BDU16">
            <v>0</v>
          </cell>
          <cell r="BDV16">
            <v>0</v>
          </cell>
          <cell r="BDW16">
            <v>0</v>
          </cell>
          <cell r="BDX16">
            <v>0</v>
          </cell>
          <cell r="BDY16">
            <v>0</v>
          </cell>
          <cell r="BDZ16">
            <v>0</v>
          </cell>
          <cell r="BEA16">
            <v>0</v>
          </cell>
          <cell r="BEB16">
            <v>0</v>
          </cell>
          <cell r="BEC16">
            <v>0</v>
          </cell>
          <cell r="BED16">
            <v>0</v>
          </cell>
          <cell r="BEE16">
            <v>0</v>
          </cell>
          <cell r="BEF16">
            <v>0</v>
          </cell>
          <cell r="BEG16">
            <v>0</v>
          </cell>
          <cell r="BEH16">
            <v>0</v>
          </cell>
          <cell r="BEI16">
            <v>0</v>
          </cell>
          <cell r="BEJ16">
            <v>0</v>
          </cell>
          <cell r="BEK16">
            <v>0</v>
          </cell>
          <cell r="BEL16">
            <v>0</v>
          </cell>
          <cell r="BEM16">
            <v>0</v>
          </cell>
          <cell r="BEN16">
            <v>0</v>
          </cell>
          <cell r="BEO16">
            <v>0</v>
          </cell>
          <cell r="BEP16">
            <v>0</v>
          </cell>
          <cell r="BEQ16">
            <v>0</v>
          </cell>
          <cell r="BER16">
            <v>0</v>
          </cell>
          <cell r="BES16">
            <v>0</v>
          </cell>
          <cell r="BET16">
            <v>0</v>
          </cell>
          <cell r="BEU16">
            <v>8800000.4834437091</v>
          </cell>
          <cell r="BEV16">
            <v>7999999.8543046359</v>
          </cell>
          <cell r="BEW16">
            <v>11499999.854304636</v>
          </cell>
          <cell r="BEX16">
            <v>11280000.225165563</v>
          </cell>
          <cell r="BEY16">
            <v>39580000.417218544</v>
          </cell>
          <cell r="BEZ16">
            <v>200000</v>
          </cell>
          <cell r="BFA16">
            <v>200000</v>
          </cell>
          <cell r="BFB16">
            <v>300000</v>
          </cell>
          <cell r="BFC16">
            <v>300000</v>
          </cell>
          <cell r="BFD16">
            <v>1000000</v>
          </cell>
          <cell r="BFE16">
            <v>9000000.4834437091</v>
          </cell>
          <cell r="BFF16">
            <v>8199999.8543046359</v>
          </cell>
          <cell r="BFG16">
            <v>11799999.854304636</v>
          </cell>
          <cell r="BFH16">
            <v>11580000.225165563</v>
          </cell>
          <cell r="BFI16">
            <v>40580000.417218544</v>
          </cell>
          <cell r="BFJ16">
            <v>8800000</v>
          </cell>
          <cell r="BFK16">
            <v>8000000</v>
          </cell>
          <cell r="BFL16">
            <v>11500000</v>
          </cell>
          <cell r="BFM16">
            <v>11280000</v>
          </cell>
          <cell r="BFN16">
            <v>39580000</v>
          </cell>
          <cell r="BFO16">
            <v>200000</v>
          </cell>
          <cell r="BFP16">
            <v>200000</v>
          </cell>
          <cell r="BFQ16">
            <v>300000</v>
          </cell>
          <cell r="BFR16">
            <v>300000</v>
          </cell>
          <cell r="BFS16">
            <v>1000000</v>
          </cell>
          <cell r="BFT16">
            <v>9000000</v>
          </cell>
          <cell r="BFU16">
            <v>8200000</v>
          </cell>
          <cell r="BFV16">
            <v>11800000</v>
          </cell>
          <cell r="BFW16">
            <v>11580000</v>
          </cell>
          <cell r="BFX16">
            <v>40580000</v>
          </cell>
          <cell r="BFY16">
            <v>0</v>
          </cell>
          <cell r="BFZ16">
            <v>0.41721854358911514</v>
          </cell>
        </row>
        <row r="17">
          <cell r="B17" t="str">
            <v>新视角分摊、短信、礼品采购</v>
          </cell>
          <cell r="C17">
            <v>2115876.8487775433</v>
          </cell>
          <cell r="D17">
            <v>1480319.9517054029</v>
          </cell>
          <cell r="E17">
            <v>300000</v>
          </cell>
          <cell r="F17">
            <v>300000</v>
          </cell>
          <cell r="G17">
            <v>4196196.8004829464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2115876.8487775433</v>
          </cell>
          <cell r="N17">
            <v>1480319.9517054029</v>
          </cell>
          <cell r="O17">
            <v>300000</v>
          </cell>
          <cell r="P17">
            <v>300000</v>
          </cell>
          <cell r="Q17">
            <v>4196196.8004829464</v>
          </cell>
          <cell r="R17">
            <v>2115876.8487775433</v>
          </cell>
          <cell r="S17">
            <v>1480319.9517054029</v>
          </cell>
          <cell r="T17">
            <v>300000</v>
          </cell>
          <cell r="U17">
            <v>300000</v>
          </cell>
          <cell r="V17">
            <v>4196196.8004829464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2115876.8487775433</v>
          </cell>
          <cell r="AC17">
            <v>1480319.9517054029</v>
          </cell>
          <cell r="AD17">
            <v>300000</v>
          </cell>
          <cell r="AE17">
            <v>300000</v>
          </cell>
          <cell r="AF17">
            <v>4196196.8004829464</v>
          </cell>
          <cell r="AG17">
            <v>232325.68668880171</v>
          </cell>
          <cell r="AH17">
            <v>156261.6963477211</v>
          </cell>
          <cell r="AI17">
            <v>15000</v>
          </cell>
          <cell r="AJ17">
            <v>15000</v>
          </cell>
          <cell r="AK17">
            <v>418587.38303652278</v>
          </cell>
          <cell r="AL17">
            <v>0</v>
          </cell>
          <cell r="AM17">
            <v>0</v>
          </cell>
          <cell r="AN17">
            <v>0</v>
          </cell>
          <cell r="AO17">
            <v>0</v>
          </cell>
          <cell r="AP17">
            <v>0</v>
          </cell>
          <cell r="AQ17">
            <v>232325.68668880171</v>
          </cell>
          <cell r="AR17">
            <v>156261.6963477211</v>
          </cell>
          <cell r="AS17">
            <v>15000</v>
          </cell>
          <cell r="AT17">
            <v>15000</v>
          </cell>
          <cell r="AU17">
            <v>418587.38303652278</v>
          </cell>
          <cell r="AV17">
            <v>232325.68668880171</v>
          </cell>
          <cell r="AW17">
            <v>156261.6963477211</v>
          </cell>
          <cell r="AX17">
            <v>15000</v>
          </cell>
          <cell r="AY17">
            <v>15000</v>
          </cell>
          <cell r="AZ17">
            <v>418587.38303652278</v>
          </cell>
          <cell r="BA17">
            <v>0</v>
          </cell>
          <cell r="BB17">
            <v>0</v>
          </cell>
          <cell r="BC17">
            <v>0</v>
          </cell>
          <cell r="BD17">
            <v>0</v>
          </cell>
          <cell r="BE17">
            <v>0</v>
          </cell>
          <cell r="BF17">
            <v>232325.68668880171</v>
          </cell>
          <cell r="BG17">
            <v>156261.6963477211</v>
          </cell>
          <cell r="BH17">
            <v>15000</v>
          </cell>
          <cell r="BI17">
            <v>15000</v>
          </cell>
          <cell r="BJ17">
            <v>418587.38303652278</v>
          </cell>
          <cell r="BK17">
            <v>119912.84334440086</v>
          </cell>
          <cell r="BL17">
            <v>81880.848173860548</v>
          </cell>
          <cell r="BM17">
            <v>11250</v>
          </cell>
          <cell r="BN17">
            <v>11250</v>
          </cell>
          <cell r="BO17">
            <v>224293.69151826139</v>
          </cell>
          <cell r="BP17">
            <v>0</v>
          </cell>
          <cell r="BQ17">
            <v>0</v>
          </cell>
          <cell r="BR17">
            <v>0</v>
          </cell>
          <cell r="BS17">
            <v>0</v>
          </cell>
          <cell r="BT17">
            <v>0</v>
          </cell>
          <cell r="BU17">
            <v>119912.84334440086</v>
          </cell>
          <cell r="BV17">
            <v>81880.848173860548</v>
          </cell>
          <cell r="BW17">
            <v>11250</v>
          </cell>
          <cell r="BX17">
            <v>11250</v>
          </cell>
          <cell r="BY17">
            <v>224293.69151826139</v>
          </cell>
          <cell r="BZ17">
            <v>119912.84334440086</v>
          </cell>
          <cell r="CA17">
            <v>81880.848173860548</v>
          </cell>
          <cell r="CB17">
            <v>11250</v>
          </cell>
          <cell r="CC17">
            <v>11250</v>
          </cell>
          <cell r="CD17">
            <v>224293.69151826139</v>
          </cell>
          <cell r="CE17">
            <v>0</v>
          </cell>
          <cell r="CF17">
            <v>0</v>
          </cell>
          <cell r="CG17">
            <v>0</v>
          </cell>
          <cell r="CH17">
            <v>0</v>
          </cell>
          <cell r="CI17">
            <v>0</v>
          </cell>
          <cell r="CJ17">
            <v>119912.84334440086</v>
          </cell>
          <cell r="CK17">
            <v>81880.848173860548</v>
          </cell>
          <cell r="CL17">
            <v>11250</v>
          </cell>
          <cell r="CM17">
            <v>11250</v>
          </cell>
          <cell r="CN17">
            <v>224293.69151826139</v>
          </cell>
          <cell r="CO17">
            <v>54715.137337760345</v>
          </cell>
          <cell r="CP17">
            <v>39502.339269544223</v>
          </cell>
          <cell r="CQ17">
            <v>11250</v>
          </cell>
          <cell r="CR17">
            <v>11250</v>
          </cell>
          <cell r="CS17">
            <v>116717.47660730456</v>
          </cell>
          <cell r="CT17">
            <v>0</v>
          </cell>
          <cell r="CU17">
            <v>0</v>
          </cell>
          <cell r="CV17">
            <v>0</v>
          </cell>
          <cell r="CW17">
            <v>0</v>
          </cell>
          <cell r="CX17">
            <v>0</v>
          </cell>
          <cell r="CY17">
            <v>54715.137337760345</v>
          </cell>
          <cell r="CZ17">
            <v>39502.339269544223</v>
          </cell>
          <cell r="DA17">
            <v>11250</v>
          </cell>
          <cell r="DB17">
            <v>11250</v>
          </cell>
          <cell r="DC17">
            <v>116717.47660730456</v>
          </cell>
          <cell r="DD17">
            <v>54715.137337760345</v>
          </cell>
          <cell r="DE17">
            <v>39502.339269544223</v>
          </cell>
          <cell r="DF17">
            <v>11250</v>
          </cell>
          <cell r="DG17">
            <v>11250</v>
          </cell>
          <cell r="DH17">
            <v>116717.47660730456</v>
          </cell>
          <cell r="DI17">
            <v>0</v>
          </cell>
          <cell r="DJ17">
            <v>0</v>
          </cell>
          <cell r="DK17">
            <v>0</v>
          </cell>
          <cell r="DL17">
            <v>0</v>
          </cell>
          <cell r="DM17">
            <v>0</v>
          </cell>
          <cell r="DN17">
            <v>54715.137337760345</v>
          </cell>
          <cell r="DO17">
            <v>39502.339269544223</v>
          </cell>
          <cell r="DP17">
            <v>11250</v>
          </cell>
          <cell r="DQ17">
            <v>11250</v>
          </cell>
          <cell r="DR17">
            <v>116717.47660730456</v>
          </cell>
          <cell r="DS17">
            <v>54715.137337760345</v>
          </cell>
          <cell r="DT17">
            <v>39502.339269544223</v>
          </cell>
          <cell r="DU17">
            <v>11250</v>
          </cell>
          <cell r="DV17">
            <v>11250</v>
          </cell>
          <cell r="DW17">
            <v>116717.47660730456</v>
          </cell>
          <cell r="DX17">
            <v>0</v>
          </cell>
          <cell r="DY17">
            <v>0</v>
          </cell>
          <cell r="DZ17">
            <v>0</v>
          </cell>
          <cell r="EA17">
            <v>0</v>
          </cell>
          <cell r="EB17">
            <v>0</v>
          </cell>
          <cell r="EC17">
            <v>54715.137337760345</v>
          </cell>
          <cell r="ED17">
            <v>39502.339269544223</v>
          </cell>
          <cell r="EE17">
            <v>11250</v>
          </cell>
          <cell r="EF17">
            <v>11250</v>
          </cell>
          <cell r="EG17">
            <v>116717.47660730456</v>
          </cell>
          <cell r="EH17">
            <v>54715.137337760345</v>
          </cell>
          <cell r="EI17">
            <v>39502.339269544223</v>
          </cell>
          <cell r="EJ17">
            <v>11250</v>
          </cell>
          <cell r="EK17">
            <v>11250</v>
          </cell>
          <cell r="EL17">
            <v>116717.47660730456</v>
          </cell>
          <cell r="EM17">
            <v>0</v>
          </cell>
          <cell r="EN17">
            <v>0</v>
          </cell>
          <cell r="EO17">
            <v>0</v>
          </cell>
          <cell r="EP17">
            <v>0</v>
          </cell>
          <cell r="EQ17">
            <v>0</v>
          </cell>
          <cell r="ER17">
            <v>54715.137337760345</v>
          </cell>
          <cell r="ES17">
            <v>39502.339269544223</v>
          </cell>
          <cell r="ET17">
            <v>11250</v>
          </cell>
          <cell r="EU17">
            <v>11250</v>
          </cell>
          <cell r="EV17">
            <v>116717.47660730456</v>
          </cell>
          <cell r="EW17">
            <v>46348.853003320255</v>
          </cell>
          <cell r="EX17">
            <v>34939.254452158159</v>
          </cell>
          <cell r="EY17">
            <v>13750</v>
          </cell>
          <cell r="EZ17">
            <v>13750</v>
          </cell>
          <cell r="FA17">
            <v>108788.10745547841</v>
          </cell>
          <cell r="FB17">
            <v>0</v>
          </cell>
          <cell r="FC17">
            <v>0</v>
          </cell>
          <cell r="FD17">
            <v>0</v>
          </cell>
          <cell r="FE17">
            <v>0</v>
          </cell>
          <cell r="FF17">
            <v>0</v>
          </cell>
          <cell r="FG17">
            <v>46348.853003320255</v>
          </cell>
          <cell r="FH17">
            <v>34939.254452158159</v>
          </cell>
          <cell r="FI17">
            <v>13750</v>
          </cell>
          <cell r="FJ17">
            <v>13750</v>
          </cell>
          <cell r="FK17">
            <v>108788.10745547841</v>
          </cell>
          <cell r="FL17">
            <v>46348.853003320255</v>
          </cell>
          <cell r="FM17">
            <v>34939.254452158159</v>
          </cell>
          <cell r="FN17">
            <v>13750</v>
          </cell>
          <cell r="FO17">
            <v>13750</v>
          </cell>
          <cell r="FP17">
            <v>108788.10745547841</v>
          </cell>
          <cell r="FQ17">
            <v>0</v>
          </cell>
          <cell r="FR17">
            <v>0</v>
          </cell>
          <cell r="FS17">
            <v>0</v>
          </cell>
          <cell r="FT17">
            <v>0</v>
          </cell>
          <cell r="FU17">
            <v>0</v>
          </cell>
          <cell r="FV17">
            <v>46348.853003320255</v>
          </cell>
          <cell r="FW17">
            <v>34939.254452158159</v>
          </cell>
          <cell r="FX17">
            <v>13750</v>
          </cell>
          <cell r="FY17">
            <v>13750</v>
          </cell>
          <cell r="FZ17">
            <v>108788.10745547841</v>
          </cell>
          <cell r="GA17">
            <v>6250</v>
          </cell>
          <cell r="GB17">
            <v>6250</v>
          </cell>
          <cell r="GC17">
            <v>6250</v>
          </cell>
          <cell r="GD17">
            <v>6250</v>
          </cell>
          <cell r="GE17">
            <v>25000</v>
          </cell>
          <cell r="GF17">
            <v>0</v>
          </cell>
          <cell r="GG17">
            <v>0</v>
          </cell>
          <cell r="GH17">
            <v>0</v>
          </cell>
          <cell r="GI17">
            <v>0</v>
          </cell>
          <cell r="GJ17">
            <v>0</v>
          </cell>
          <cell r="GK17">
            <v>6250</v>
          </cell>
          <cell r="GL17">
            <v>6250</v>
          </cell>
          <cell r="GM17">
            <v>6250</v>
          </cell>
          <cell r="GN17">
            <v>6250</v>
          </cell>
          <cell r="GO17">
            <v>25000</v>
          </cell>
          <cell r="GP17">
            <v>6250</v>
          </cell>
          <cell r="GQ17">
            <v>6250</v>
          </cell>
          <cell r="GR17">
            <v>6250</v>
          </cell>
          <cell r="GS17">
            <v>6250</v>
          </cell>
          <cell r="GT17">
            <v>25000</v>
          </cell>
          <cell r="GU17">
            <v>0</v>
          </cell>
          <cell r="GV17">
            <v>0</v>
          </cell>
          <cell r="GW17">
            <v>0</v>
          </cell>
          <cell r="GX17">
            <v>0</v>
          </cell>
          <cell r="GY17">
            <v>0</v>
          </cell>
          <cell r="GZ17">
            <v>6250</v>
          </cell>
          <cell r="HA17">
            <v>6250</v>
          </cell>
          <cell r="HB17">
            <v>6250</v>
          </cell>
          <cell r="HC17">
            <v>6250</v>
          </cell>
          <cell r="HD17">
            <v>25000</v>
          </cell>
          <cell r="HE17">
            <v>105680.27467552069</v>
          </cell>
          <cell r="HF17">
            <v>75254.678539088447</v>
          </cell>
          <cell r="HG17">
            <v>18750</v>
          </cell>
          <cell r="HH17">
            <v>18750</v>
          </cell>
          <cell r="HI17">
            <v>218434.95321460912</v>
          </cell>
          <cell r="HJ17">
            <v>0</v>
          </cell>
          <cell r="HK17">
            <v>0</v>
          </cell>
          <cell r="HL17">
            <v>0</v>
          </cell>
          <cell r="HM17">
            <v>0</v>
          </cell>
          <cell r="HN17">
            <v>0</v>
          </cell>
          <cell r="HO17">
            <v>105680.27467552069</v>
          </cell>
          <cell r="HP17">
            <v>75254.678539088447</v>
          </cell>
          <cell r="HQ17">
            <v>18750</v>
          </cell>
          <cell r="HR17">
            <v>18750</v>
          </cell>
          <cell r="HS17">
            <v>218434.95321460912</v>
          </cell>
          <cell r="HT17">
            <v>105680.27467552069</v>
          </cell>
          <cell r="HU17">
            <v>75254.678539088447</v>
          </cell>
          <cell r="HV17">
            <v>18750</v>
          </cell>
          <cell r="HW17">
            <v>18750</v>
          </cell>
          <cell r="HX17">
            <v>218434.95321460912</v>
          </cell>
          <cell r="HY17">
            <v>0</v>
          </cell>
          <cell r="HZ17">
            <v>0</v>
          </cell>
          <cell r="IA17">
            <v>0</v>
          </cell>
          <cell r="IB17">
            <v>0</v>
          </cell>
          <cell r="IC17">
            <v>0</v>
          </cell>
          <cell r="ID17">
            <v>105680.27467552069</v>
          </cell>
          <cell r="IE17">
            <v>75254.678539088447</v>
          </cell>
          <cell r="IF17">
            <v>18750</v>
          </cell>
          <cell r="IG17">
            <v>18750</v>
          </cell>
          <cell r="IH17">
            <v>218434.95321460912</v>
          </cell>
          <cell r="II17">
            <v>15000</v>
          </cell>
          <cell r="IJ17">
            <v>15000</v>
          </cell>
          <cell r="IK17">
            <v>15000</v>
          </cell>
          <cell r="IL17">
            <v>15000</v>
          </cell>
          <cell r="IM17">
            <v>60000</v>
          </cell>
          <cell r="IN17">
            <v>0</v>
          </cell>
          <cell r="IO17">
            <v>0</v>
          </cell>
          <cell r="IP17">
            <v>0</v>
          </cell>
          <cell r="IQ17">
            <v>0</v>
          </cell>
          <cell r="IR17">
            <v>0</v>
          </cell>
          <cell r="IS17">
            <v>15000</v>
          </cell>
          <cell r="IT17">
            <v>15000</v>
          </cell>
          <cell r="IU17">
            <v>15000</v>
          </cell>
          <cell r="IV17">
            <v>15000</v>
          </cell>
          <cell r="IW17">
            <v>60000</v>
          </cell>
          <cell r="IX17">
            <v>15000</v>
          </cell>
          <cell r="IY17">
            <v>15000</v>
          </cell>
          <cell r="IZ17">
            <v>15000</v>
          </cell>
          <cell r="JA17">
            <v>15000</v>
          </cell>
          <cell r="JB17">
            <v>60000</v>
          </cell>
          <cell r="JC17">
            <v>0</v>
          </cell>
          <cell r="JD17">
            <v>0</v>
          </cell>
          <cell r="JE17">
            <v>0</v>
          </cell>
          <cell r="JF17">
            <v>0</v>
          </cell>
          <cell r="JG17">
            <v>0</v>
          </cell>
          <cell r="JH17">
            <v>15000</v>
          </cell>
          <cell r="JI17">
            <v>15000</v>
          </cell>
          <cell r="JJ17">
            <v>15000</v>
          </cell>
          <cell r="JK17">
            <v>15000</v>
          </cell>
          <cell r="JL17">
            <v>60000</v>
          </cell>
          <cell r="JM17">
            <v>372622.24569876248</v>
          </cell>
          <cell r="JN17">
            <v>262329.45970419561</v>
          </cell>
          <cell r="JO17">
            <v>57500</v>
          </cell>
          <cell r="JP17">
            <v>57500</v>
          </cell>
          <cell r="JQ17">
            <v>749951.70540295809</v>
          </cell>
          <cell r="JR17">
            <v>0</v>
          </cell>
          <cell r="JS17">
            <v>0</v>
          </cell>
          <cell r="JT17">
            <v>0</v>
          </cell>
          <cell r="JU17">
            <v>0</v>
          </cell>
          <cell r="JV17">
            <v>0</v>
          </cell>
          <cell r="JW17">
            <v>372622.24569876248</v>
          </cell>
          <cell r="JX17">
            <v>262329.45970419561</v>
          </cell>
          <cell r="JY17">
            <v>57500</v>
          </cell>
          <cell r="JZ17">
            <v>57500</v>
          </cell>
          <cell r="KA17">
            <v>749951.70540295809</v>
          </cell>
          <cell r="KB17">
            <v>372622.24569876253</v>
          </cell>
          <cell r="KC17">
            <v>262329.45970419561</v>
          </cell>
          <cell r="KD17">
            <v>57500</v>
          </cell>
          <cell r="KE17">
            <v>57500</v>
          </cell>
          <cell r="KF17">
            <v>749951.70540295821</v>
          </cell>
          <cell r="KG17">
            <v>0</v>
          </cell>
          <cell r="KH17">
            <v>0</v>
          </cell>
          <cell r="KI17">
            <v>0</v>
          </cell>
          <cell r="KJ17">
            <v>0</v>
          </cell>
          <cell r="KK17">
            <v>0</v>
          </cell>
          <cell r="KL17">
            <v>372622.24569876253</v>
          </cell>
          <cell r="KM17">
            <v>262329.45970419561</v>
          </cell>
          <cell r="KN17">
            <v>57500</v>
          </cell>
          <cell r="KO17">
            <v>57500</v>
          </cell>
          <cell r="KP17">
            <v>749951.70540295821</v>
          </cell>
          <cell r="KQ17">
            <v>73947.70600664051</v>
          </cell>
          <cell r="KR17">
            <v>51128.508904316324</v>
          </cell>
          <cell r="KS17">
            <v>8750</v>
          </cell>
          <cell r="KT17">
            <v>8750</v>
          </cell>
          <cell r="KU17">
            <v>142576.21491095683</v>
          </cell>
          <cell r="KV17">
            <v>0</v>
          </cell>
          <cell r="KW17">
            <v>0</v>
          </cell>
          <cell r="KX17">
            <v>0</v>
          </cell>
          <cell r="KY17">
            <v>0</v>
          </cell>
          <cell r="KZ17">
            <v>0</v>
          </cell>
          <cell r="LA17">
            <v>73947.70600664051</v>
          </cell>
          <cell r="LB17">
            <v>51128.508904316324</v>
          </cell>
          <cell r="LC17">
            <v>8750</v>
          </cell>
          <cell r="LD17">
            <v>8750</v>
          </cell>
          <cell r="LE17">
            <v>142576.21491095683</v>
          </cell>
          <cell r="LF17">
            <v>73947.70600664051</v>
          </cell>
          <cell r="LG17">
            <v>51128.508904316324</v>
          </cell>
          <cell r="LH17">
            <v>8750</v>
          </cell>
          <cell r="LI17">
            <v>8750</v>
          </cell>
          <cell r="LJ17">
            <v>142576.21491095683</v>
          </cell>
          <cell r="LK17">
            <v>0</v>
          </cell>
          <cell r="LL17">
            <v>0</v>
          </cell>
          <cell r="LM17">
            <v>0</v>
          </cell>
          <cell r="LN17">
            <v>0</v>
          </cell>
          <cell r="LO17">
            <v>0</v>
          </cell>
          <cell r="LP17">
            <v>73947.70600664051</v>
          </cell>
          <cell r="LQ17">
            <v>51128.508904316324</v>
          </cell>
          <cell r="LR17">
            <v>8750</v>
          </cell>
          <cell r="LS17">
            <v>8750</v>
          </cell>
          <cell r="LT17">
            <v>142576.21491095683</v>
          </cell>
          <cell r="LU17">
            <v>63081.421672200428</v>
          </cell>
          <cell r="LV17">
            <v>44065.424086930274</v>
          </cell>
          <cell r="LW17">
            <v>8750</v>
          </cell>
          <cell r="LX17">
            <v>8750</v>
          </cell>
          <cell r="LY17">
            <v>124646.84575913069</v>
          </cell>
          <cell r="LZ17">
            <v>0</v>
          </cell>
          <cell r="MA17">
            <v>0</v>
          </cell>
          <cell r="MB17">
            <v>0</v>
          </cell>
          <cell r="MC17">
            <v>0</v>
          </cell>
          <cell r="MD17">
            <v>0</v>
          </cell>
          <cell r="ME17">
            <v>63081.421672200428</v>
          </cell>
          <cell r="MF17">
            <v>44065.424086930274</v>
          </cell>
          <cell r="MG17">
            <v>8750</v>
          </cell>
          <cell r="MH17">
            <v>8750</v>
          </cell>
          <cell r="MI17">
            <v>124646.84575913069</v>
          </cell>
          <cell r="MJ17">
            <v>63081.421672200428</v>
          </cell>
          <cell r="MK17">
            <v>44065.424086930274</v>
          </cell>
          <cell r="ML17">
            <v>8750</v>
          </cell>
          <cell r="MM17">
            <v>8750</v>
          </cell>
          <cell r="MN17">
            <v>124646.84575913069</v>
          </cell>
          <cell r="MO17">
            <v>0</v>
          </cell>
          <cell r="MP17">
            <v>0</v>
          </cell>
          <cell r="MQ17">
            <v>0</v>
          </cell>
          <cell r="MR17">
            <v>0</v>
          </cell>
          <cell r="MS17">
            <v>0</v>
          </cell>
          <cell r="MT17">
            <v>63081.421672200428</v>
          </cell>
          <cell r="MU17">
            <v>44065.424086930274</v>
          </cell>
          <cell r="MV17">
            <v>8750</v>
          </cell>
          <cell r="MW17">
            <v>8750</v>
          </cell>
          <cell r="MX17">
            <v>124646.84575913069</v>
          </cell>
          <cell r="MY17">
            <v>104046.55900996077</v>
          </cell>
          <cell r="MZ17">
            <v>69817.76335647449</v>
          </cell>
          <cell r="NA17">
            <v>6250</v>
          </cell>
          <cell r="NB17">
            <v>6250</v>
          </cell>
          <cell r="NC17">
            <v>186364.32236643526</v>
          </cell>
          <cell r="ND17">
            <v>0</v>
          </cell>
          <cell r="NE17">
            <v>0</v>
          </cell>
          <cell r="NF17">
            <v>0</v>
          </cell>
          <cell r="NG17">
            <v>0</v>
          </cell>
          <cell r="NH17">
            <v>0</v>
          </cell>
          <cell r="NI17">
            <v>104046.55900996077</v>
          </cell>
          <cell r="NJ17">
            <v>69817.76335647449</v>
          </cell>
          <cell r="NK17">
            <v>6250</v>
          </cell>
          <cell r="NL17">
            <v>6250</v>
          </cell>
          <cell r="NM17">
            <v>186364.32236643526</v>
          </cell>
          <cell r="NN17">
            <v>104046.55900996077</v>
          </cell>
          <cell r="NO17">
            <v>69817.76335647449</v>
          </cell>
          <cell r="NP17">
            <v>6250</v>
          </cell>
          <cell r="NQ17">
            <v>6250</v>
          </cell>
          <cell r="NR17">
            <v>186364.32236643526</v>
          </cell>
          <cell r="NS17">
            <v>0</v>
          </cell>
          <cell r="NT17">
            <v>0</v>
          </cell>
          <cell r="NU17">
            <v>0</v>
          </cell>
          <cell r="NV17">
            <v>0</v>
          </cell>
          <cell r="NW17">
            <v>0</v>
          </cell>
          <cell r="NX17">
            <v>104046.55900996077</v>
          </cell>
          <cell r="NY17">
            <v>69817.76335647449</v>
          </cell>
          <cell r="NZ17">
            <v>6250</v>
          </cell>
          <cell r="OA17">
            <v>6250</v>
          </cell>
          <cell r="OB17">
            <v>186364.32236643526</v>
          </cell>
          <cell r="OC17">
            <v>87697.70600664051</v>
          </cell>
          <cell r="OD17">
            <v>64878.508904316324</v>
          </cell>
          <cell r="OE17">
            <v>22500</v>
          </cell>
          <cell r="OF17">
            <v>22500</v>
          </cell>
          <cell r="OG17">
            <v>197576.21491095683</v>
          </cell>
          <cell r="OH17">
            <v>0</v>
          </cell>
          <cell r="OI17">
            <v>0</v>
          </cell>
          <cell r="OJ17">
            <v>0</v>
          </cell>
          <cell r="OK17">
            <v>0</v>
          </cell>
          <cell r="OL17">
            <v>0</v>
          </cell>
          <cell r="OM17">
            <v>87697.70600664051</v>
          </cell>
          <cell r="ON17">
            <v>64878.508904316324</v>
          </cell>
          <cell r="OO17">
            <v>22500</v>
          </cell>
          <cell r="OP17">
            <v>22500</v>
          </cell>
          <cell r="OQ17">
            <v>197576.21491095683</v>
          </cell>
          <cell r="OR17">
            <v>87697.70600664051</v>
          </cell>
          <cell r="OS17">
            <v>64878.508904316324</v>
          </cell>
          <cell r="OT17">
            <v>22500</v>
          </cell>
          <cell r="OU17">
            <v>22500</v>
          </cell>
          <cell r="OV17">
            <v>197576.21491095683</v>
          </cell>
          <cell r="OW17">
            <v>0</v>
          </cell>
          <cell r="OX17">
            <v>0</v>
          </cell>
          <cell r="OY17">
            <v>0</v>
          </cell>
          <cell r="OZ17">
            <v>0</v>
          </cell>
          <cell r="PA17">
            <v>0</v>
          </cell>
          <cell r="PB17">
            <v>87697.70600664051</v>
          </cell>
          <cell r="PC17">
            <v>64878.508904316324</v>
          </cell>
          <cell r="PD17">
            <v>22500</v>
          </cell>
          <cell r="PE17">
            <v>22500</v>
          </cell>
          <cell r="PF17">
            <v>197576.21491095683</v>
          </cell>
          <cell r="PG17">
            <v>65581.421672200435</v>
          </cell>
          <cell r="PH17">
            <v>46565.424086930274</v>
          </cell>
          <cell r="PI17">
            <v>11250</v>
          </cell>
          <cell r="PJ17">
            <v>11250</v>
          </cell>
          <cell r="PK17">
            <v>134646.84575913072</v>
          </cell>
          <cell r="PL17">
            <v>0</v>
          </cell>
          <cell r="PM17">
            <v>0</v>
          </cell>
          <cell r="PN17">
            <v>0</v>
          </cell>
          <cell r="PO17">
            <v>0</v>
          </cell>
          <cell r="PP17">
            <v>0</v>
          </cell>
          <cell r="PQ17">
            <v>65581.421672200435</v>
          </cell>
          <cell r="PR17">
            <v>46565.424086930274</v>
          </cell>
          <cell r="PS17">
            <v>11250</v>
          </cell>
          <cell r="PT17">
            <v>11250</v>
          </cell>
          <cell r="PU17">
            <v>134646.84575913072</v>
          </cell>
          <cell r="PV17">
            <v>65581.421672200435</v>
          </cell>
          <cell r="PW17">
            <v>46565.424086930274</v>
          </cell>
          <cell r="PX17">
            <v>11250</v>
          </cell>
          <cell r="PY17">
            <v>11250</v>
          </cell>
          <cell r="PZ17">
            <v>134646.84575913072</v>
          </cell>
          <cell r="QA17">
            <v>0</v>
          </cell>
          <cell r="QB17">
            <v>0</v>
          </cell>
          <cell r="QC17">
            <v>0</v>
          </cell>
          <cell r="QD17">
            <v>0</v>
          </cell>
          <cell r="QE17">
            <v>0</v>
          </cell>
          <cell r="QF17">
            <v>65581.421672200435</v>
          </cell>
          <cell r="QG17">
            <v>46565.424086930274</v>
          </cell>
          <cell r="QH17">
            <v>11250</v>
          </cell>
          <cell r="QI17">
            <v>11250</v>
          </cell>
          <cell r="QJ17">
            <v>134646.84575913072</v>
          </cell>
          <cell r="QK17">
            <v>45000</v>
          </cell>
          <cell r="QL17">
            <v>20000</v>
          </cell>
          <cell r="QM17">
            <v>15000</v>
          </cell>
          <cell r="QN17">
            <v>20000</v>
          </cell>
          <cell r="QO17">
            <v>100000</v>
          </cell>
          <cell r="QP17">
            <v>0</v>
          </cell>
          <cell r="QQ17">
            <v>0</v>
          </cell>
          <cell r="QR17">
            <v>0</v>
          </cell>
          <cell r="QS17">
            <v>0</v>
          </cell>
          <cell r="QT17">
            <v>0</v>
          </cell>
          <cell r="QU17">
            <v>45000</v>
          </cell>
          <cell r="QV17">
            <v>20000</v>
          </cell>
          <cell r="QW17">
            <v>15000</v>
          </cell>
          <cell r="QX17">
            <v>20000</v>
          </cell>
          <cell r="QY17">
            <v>100000</v>
          </cell>
          <cell r="QZ17">
            <v>45000</v>
          </cell>
          <cell r="RA17">
            <v>20000</v>
          </cell>
          <cell r="RB17">
            <v>15000</v>
          </cell>
          <cell r="RC17">
            <v>20000</v>
          </cell>
          <cell r="RD17">
            <v>100000</v>
          </cell>
          <cell r="RE17">
            <v>0</v>
          </cell>
          <cell r="RF17">
            <v>0</v>
          </cell>
          <cell r="RG17">
            <v>0</v>
          </cell>
          <cell r="RH17">
            <v>0</v>
          </cell>
          <cell r="RI17">
            <v>0</v>
          </cell>
          <cell r="RJ17">
            <v>45000</v>
          </cell>
          <cell r="RK17">
            <v>20000</v>
          </cell>
          <cell r="RL17">
            <v>15000</v>
          </cell>
          <cell r="RM17">
            <v>20000</v>
          </cell>
          <cell r="RN17">
            <v>100000</v>
          </cell>
          <cell r="RO17">
            <v>364500</v>
          </cell>
          <cell r="RP17">
            <v>22500</v>
          </cell>
          <cell r="RQ17">
            <v>22500</v>
          </cell>
          <cell r="RR17">
            <v>22500</v>
          </cell>
          <cell r="RS17">
            <v>432000</v>
          </cell>
          <cell r="RT17">
            <v>0</v>
          </cell>
          <cell r="RU17">
            <v>0</v>
          </cell>
          <cell r="RV17">
            <v>0</v>
          </cell>
          <cell r="RW17">
            <v>0</v>
          </cell>
          <cell r="RX17">
            <v>0</v>
          </cell>
          <cell r="RY17">
            <v>364500</v>
          </cell>
          <cell r="RZ17">
            <v>22500</v>
          </cell>
          <cell r="SA17">
            <v>22500</v>
          </cell>
          <cell r="SB17">
            <v>22500</v>
          </cell>
          <cell r="SC17">
            <v>432000</v>
          </cell>
          <cell r="SD17">
            <v>364500</v>
          </cell>
          <cell r="SE17">
            <v>22500</v>
          </cell>
          <cell r="SF17">
            <v>22500</v>
          </cell>
          <cell r="SG17">
            <v>22500</v>
          </cell>
          <cell r="SH17">
            <v>432000</v>
          </cell>
          <cell r="SI17">
            <v>0</v>
          </cell>
          <cell r="SJ17">
            <v>0</v>
          </cell>
          <cell r="SK17">
            <v>0</v>
          </cell>
          <cell r="SL17">
            <v>0</v>
          </cell>
          <cell r="SM17">
            <v>0</v>
          </cell>
          <cell r="SN17">
            <v>364500</v>
          </cell>
          <cell r="SO17">
            <v>22500</v>
          </cell>
          <cell r="SP17">
            <v>22500</v>
          </cell>
          <cell r="SQ17">
            <v>22500</v>
          </cell>
          <cell r="SR17">
            <v>432000</v>
          </cell>
          <cell r="SS17">
            <v>70581.421672200435</v>
          </cell>
          <cell r="ST17">
            <v>51565.424086930274</v>
          </cell>
          <cell r="SU17">
            <v>16250</v>
          </cell>
          <cell r="SV17">
            <v>16250</v>
          </cell>
          <cell r="SW17">
            <v>154646.84575913072</v>
          </cell>
          <cell r="SX17">
            <v>0</v>
          </cell>
          <cell r="SY17">
            <v>0</v>
          </cell>
          <cell r="SZ17">
            <v>0</v>
          </cell>
          <cell r="TA17">
            <v>0</v>
          </cell>
          <cell r="TB17">
            <v>0</v>
          </cell>
          <cell r="TC17">
            <v>70581.421672200435</v>
          </cell>
          <cell r="TD17">
            <v>51565.424086930274</v>
          </cell>
          <cell r="TE17">
            <v>16250</v>
          </cell>
          <cell r="TF17">
            <v>16250</v>
          </cell>
          <cell r="TG17">
            <v>154646.84575913072</v>
          </cell>
          <cell r="TH17">
            <v>70581.421672200435</v>
          </cell>
          <cell r="TI17">
            <v>51565.424086930288</v>
          </cell>
          <cell r="TJ17">
            <v>16250</v>
          </cell>
          <cell r="TK17">
            <v>16250</v>
          </cell>
          <cell r="TL17">
            <v>154646.84575913072</v>
          </cell>
          <cell r="TM17">
            <v>0</v>
          </cell>
          <cell r="TN17">
            <v>0</v>
          </cell>
          <cell r="TO17">
            <v>0</v>
          </cell>
          <cell r="TP17">
            <v>0</v>
          </cell>
          <cell r="TQ17">
            <v>0</v>
          </cell>
          <cell r="TR17">
            <v>70581.421672200435</v>
          </cell>
          <cell r="TS17">
            <v>51565.424086930288</v>
          </cell>
          <cell r="TT17">
            <v>16250</v>
          </cell>
          <cell r="TU17">
            <v>16250</v>
          </cell>
          <cell r="TV17">
            <v>154646.84575913072</v>
          </cell>
          <cell r="TW17">
            <v>140000</v>
          </cell>
          <cell r="TX17">
            <v>12000</v>
          </cell>
          <cell r="TY17">
            <v>12000</v>
          </cell>
          <cell r="TZ17">
            <v>12000</v>
          </cell>
          <cell r="UA17">
            <v>176000</v>
          </cell>
          <cell r="UB17">
            <v>0</v>
          </cell>
          <cell r="UC17">
            <v>0</v>
          </cell>
          <cell r="UD17">
            <v>0</v>
          </cell>
          <cell r="UE17">
            <v>0</v>
          </cell>
          <cell r="UF17">
            <v>0</v>
          </cell>
          <cell r="UG17">
            <v>140000</v>
          </cell>
          <cell r="UH17">
            <v>12000</v>
          </cell>
          <cell r="UI17">
            <v>12000</v>
          </cell>
          <cell r="UJ17">
            <v>12000</v>
          </cell>
          <cell r="UK17">
            <v>176000</v>
          </cell>
          <cell r="UL17">
            <v>140000</v>
          </cell>
          <cell r="UM17">
            <v>12000</v>
          </cell>
          <cell r="UN17">
            <v>12000</v>
          </cell>
          <cell r="UO17">
            <v>12000</v>
          </cell>
          <cell r="UP17">
            <v>176000</v>
          </cell>
          <cell r="UQ17">
            <v>0</v>
          </cell>
          <cell r="UR17">
            <v>0</v>
          </cell>
          <cell r="US17">
            <v>0</v>
          </cell>
          <cell r="UT17">
            <v>0</v>
          </cell>
          <cell r="UU17">
            <v>0</v>
          </cell>
          <cell r="UV17">
            <v>140000</v>
          </cell>
          <cell r="UW17">
            <v>12000</v>
          </cell>
          <cell r="UX17">
            <v>12000</v>
          </cell>
          <cell r="UY17">
            <v>12000</v>
          </cell>
          <cell r="UZ17">
            <v>176000</v>
          </cell>
          <cell r="VA17">
            <v>12116</v>
          </cell>
          <cell r="VB17">
            <v>8313</v>
          </cell>
          <cell r="VC17">
            <v>11250</v>
          </cell>
          <cell r="VD17">
            <v>11250</v>
          </cell>
          <cell r="VE17">
            <v>42929</v>
          </cell>
          <cell r="VF17">
            <v>0</v>
          </cell>
          <cell r="VG17">
            <v>0</v>
          </cell>
          <cell r="VH17">
            <v>0</v>
          </cell>
          <cell r="VI17">
            <v>0</v>
          </cell>
          <cell r="VJ17">
            <v>0</v>
          </cell>
          <cell r="VK17">
            <v>12116</v>
          </cell>
          <cell r="VL17">
            <v>8313</v>
          </cell>
          <cell r="VM17">
            <v>11250</v>
          </cell>
          <cell r="VN17">
            <v>11250</v>
          </cell>
          <cell r="VO17">
            <v>42929</v>
          </cell>
          <cell r="VP17">
            <v>12116</v>
          </cell>
          <cell r="VQ17">
            <v>8313</v>
          </cell>
          <cell r="VR17">
            <v>11250</v>
          </cell>
          <cell r="VS17">
            <v>11250</v>
          </cell>
          <cell r="VT17">
            <v>42929</v>
          </cell>
          <cell r="VU17">
            <v>0</v>
          </cell>
          <cell r="VV17">
            <v>0</v>
          </cell>
          <cell r="VW17">
            <v>0</v>
          </cell>
          <cell r="VX17">
            <v>0</v>
          </cell>
          <cell r="VY17">
            <v>0</v>
          </cell>
          <cell r="VZ17">
            <v>12116</v>
          </cell>
          <cell r="WA17">
            <v>8313</v>
          </cell>
          <cell r="WB17">
            <v>11250</v>
          </cell>
          <cell r="WC17">
            <v>11250</v>
          </cell>
          <cell r="WD17">
            <v>42929</v>
          </cell>
          <cell r="WE17">
            <v>38848.853003320255</v>
          </cell>
          <cell r="WF17">
            <v>27439.254452158162</v>
          </cell>
          <cell r="WG17">
            <v>6250</v>
          </cell>
          <cell r="WH17">
            <v>6250</v>
          </cell>
          <cell r="WI17">
            <v>78788.107455478414</v>
          </cell>
          <cell r="WJ17">
            <v>0</v>
          </cell>
          <cell r="WK17">
            <v>0</v>
          </cell>
          <cell r="WL17">
            <v>0</v>
          </cell>
          <cell r="WM17">
            <v>0</v>
          </cell>
          <cell r="WN17">
            <v>0</v>
          </cell>
          <cell r="WO17">
            <v>38848.853003320255</v>
          </cell>
          <cell r="WP17">
            <v>27439.254452158162</v>
          </cell>
          <cell r="WQ17">
            <v>6250</v>
          </cell>
          <cell r="WR17">
            <v>6250</v>
          </cell>
          <cell r="WS17">
            <v>78788.107455478414</v>
          </cell>
          <cell r="WT17">
            <v>38848.853003320255</v>
          </cell>
          <cell r="WU17">
            <v>27439.254452158162</v>
          </cell>
          <cell r="WV17">
            <v>6250</v>
          </cell>
          <cell r="WW17">
            <v>6250</v>
          </cell>
          <cell r="WX17">
            <v>78788.107455478414</v>
          </cell>
          <cell r="WY17">
            <v>0</v>
          </cell>
          <cell r="WZ17">
            <v>0</v>
          </cell>
          <cell r="XA17">
            <v>0</v>
          </cell>
          <cell r="XB17">
            <v>0</v>
          </cell>
          <cell r="XC17">
            <v>0</v>
          </cell>
          <cell r="XD17">
            <v>38848.853003320255</v>
          </cell>
          <cell r="XE17">
            <v>27439.254452158162</v>
          </cell>
          <cell r="XF17">
            <v>6250</v>
          </cell>
          <cell r="XG17">
            <v>6250</v>
          </cell>
          <cell r="XH17">
            <v>78788.107455478414</v>
          </cell>
          <cell r="XI17">
            <v>146831.42167220043</v>
          </cell>
          <cell r="XJ17">
            <v>127815.42408693027</v>
          </cell>
          <cell r="XK17">
            <v>92500</v>
          </cell>
          <cell r="XL17">
            <v>92500</v>
          </cell>
          <cell r="XM17">
            <v>459646.84575913072</v>
          </cell>
          <cell r="XN17">
            <v>0</v>
          </cell>
          <cell r="XO17">
            <v>0</v>
          </cell>
          <cell r="XP17">
            <v>0</v>
          </cell>
          <cell r="XQ17">
            <v>0</v>
          </cell>
          <cell r="XR17">
            <v>0</v>
          </cell>
          <cell r="XS17">
            <v>146831.42167220043</v>
          </cell>
          <cell r="XT17">
            <v>127815.42408693027</v>
          </cell>
          <cell r="XU17">
            <v>92500</v>
          </cell>
          <cell r="XV17">
            <v>92500</v>
          </cell>
          <cell r="XW17">
            <v>459646.84575913072</v>
          </cell>
          <cell r="XX17">
            <v>146831.42167220043</v>
          </cell>
          <cell r="XY17">
            <v>127815.42408693027</v>
          </cell>
          <cell r="XZ17">
            <v>92500</v>
          </cell>
          <cell r="YA17">
            <v>92500</v>
          </cell>
          <cell r="YB17">
            <v>459646.84575913072</v>
          </cell>
          <cell r="YC17">
            <v>0</v>
          </cell>
          <cell r="YD17">
            <v>0</v>
          </cell>
          <cell r="YE17">
            <v>0</v>
          </cell>
          <cell r="YF17">
            <v>0</v>
          </cell>
          <cell r="YG17">
            <v>0</v>
          </cell>
          <cell r="YH17">
            <v>146831.42167220043</v>
          </cell>
          <cell r="YI17">
            <v>127815.42408693027</v>
          </cell>
          <cell r="YJ17">
            <v>92500</v>
          </cell>
          <cell r="YK17">
            <v>92500</v>
          </cell>
          <cell r="YL17">
            <v>459646.84575913072</v>
          </cell>
          <cell r="YM17">
            <v>49715.137337760345</v>
          </cell>
          <cell r="YN17">
            <v>34502.339269544223</v>
          </cell>
          <cell r="YO17">
            <v>6250</v>
          </cell>
          <cell r="YP17">
            <v>6250</v>
          </cell>
          <cell r="YQ17">
            <v>96717.476607304561</v>
          </cell>
          <cell r="YR17">
            <v>0</v>
          </cell>
          <cell r="YS17">
            <v>0</v>
          </cell>
          <cell r="YT17">
            <v>0</v>
          </cell>
          <cell r="YU17">
            <v>0</v>
          </cell>
          <cell r="YV17">
            <v>0</v>
          </cell>
          <cell r="YW17">
            <v>49715.137337760345</v>
          </cell>
          <cell r="YX17">
            <v>34502.339269544223</v>
          </cell>
          <cell r="YY17">
            <v>6250</v>
          </cell>
          <cell r="YZ17">
            <v>6250</v>
          </cell>
          <cell r="ZA17">
            <v>96717.476607304561</v>
          </cell>
          <cell r="ZB17">
            <v>49715.137337760345</v>
          </cell>
          <cell r="ZC17">
            <v>34502.339269544223</v>
          </cell>
          <cell r="ZD17">
            <v>6250</v>
          </cell>
          <cell r="ZE17">
            <v>6250</v>
          </cell>
          <cell r="ZF17">
            <v>96717.476607304561</v>
          </cell>
          <cell r="ZG17">
            <v>0</v>
          </cell>
          <cell r="ZH17">
            <v>0</v>
          </cell>
          <cell r="ZI17">
            <v>0</v>
          </cell>
          <cell r="ZJ17">
            <v>0</v>
          </cell>
          <cell r="ZK17">
            <v>0</v>
          </cell>
          <cell r="ZL17">
            <v>49715.137337760345</v>
          </cell>
          <cell r="ZM17">
            <v>34502.339269544223</v>
          </cell>
          <cell r="ZN17">
            <v>6250</v>
          </cell>
          <cell r="ZO17">
            <v>6250</v>
          </cell>
          <cell r="ZP17">
            <v>96717.476607304561</v>
          </cell>
          <cell r="ZQ17">
            <v>60581.421672200428</v>
          </cell>
          <cell r="ZR17">
            <v>41565.424086930274</v>
          </cell>
          <cell r="ZS17">
            <v>6250</v>
          </cell>
          <cell r="ZT17">
            <v>6250</v>
          </cell>
          <cell r="ZU17">
            <v>114646.84575913069</v>
          </cell>
          <cell r="ZV17">
            <v>0</v>
          </cell>
          <cell r="ZW17">
            <v>0</v>
          </cell>
          <cell r="ZX17">
            <v>0</v>
          </cell>
          <cell r="ZY17">
            <v>0</v>
          </cell>
          <cell r="ZZ17">
            <v>0</v>
          </cell>
          <cell r="AAA17">
            <v>60581.421672200428</v>
          </cell>
          <cell r="AAB17">
            <v>41565.424086930274</v>
          </cell>
          <cell r="AAC17">
            <v>6250</v>
          </cell>
          <cell r="AAD17">
            <v>6250</v>
          </cell>
          <cell r="AAE17">
            <v>114646.84575913069</v>
          </cell>
          <cell r="AAF17">
            <v>60581.421672200428</v>
          </cell>
          <cell r="AAG17">
            <v>41565.424086930274</v>
          </cell>
          <cell r="AAH17">
            <v>6250</v>
          </cell>
          <cell r="AAI17">
            <v>6250</v>
          </cell>
          <cell r="AAJ17">
            <v>114646.84575913069</v>
          </cell>
          <cell r="AAK17">
            <v>0</v>
          </cell>
          <cell r="AAL17">
            <v>0</v>
          </cell>
          <cell r="AAM17">
            <v>0</v>
          </cell>
          <cell r="AAN17">
            <v>0</v>
          </cell>
          <cell r="AAO17">
            <v>0</v>
          </cell>
          <cell r="AAP17">
            <v>60581.421672200428</v>
          </cell>
          <cell r="AAQ17">
            <v>41565.424086930274</v>
          </cell>
          <cell r="AAR17">
            <v>6250</v>
          </cell>
          <cell r="AAS17">
            <v>6250</v>
          </cell>
          <cell r="AAT17">
            <v>114646.84575913069</v>
          </cell>
          <cell r="AAU17">
            <v>35000</v>
          </cell>
          <cell r="AAV17">
            <v>35000</v>
          </cell>
          <cell r="AAW17">
            <v>35000</v>
          </cell>
          <cell r="AAX17">
            <v>35000</v>
          </cell>
          <cell r="AAY17">
            <v>140000</v>
          </cell>
          <cell r="AAZ17">
            <v>0</v>
          </cell>
          <cell r="ABA17">
            <v>0</v>
          </cell>
          <cell r="ABB17">
            <v>0</v>
          </cell>
          <cell r="ABC17">
            <v>0</v>
          </cell>
          <cell r="ABD17">
            <v>0</v>
          </cell>
          <cell r="ABE17">
            <v>35000</v>
          </cell>
          <cell r="ABF17">
            <v>35000</v>
          </cell>
          <cell r="ABG17">
            <v>35000</v>
          </cell>
          <cell r="ABH17">
            <v>35000</v>
          </cell>
          <cell r="ABI17">
            <v>140000</v>
          </cell>
          <cell r="ABJ17">
            <v>35000</v>
          </cell>
          <cell r="ABK17">
            <v>35000</v>
          </cell>
          <cell r="ABL17">
            <v>35000</v>
          </cell>
          <cell r="ABM17">
            <v>35000</v>
          </cell>
          <cell r="ABN17">
            <v>140000</v>
          </cell>
          <cell r="ABO17">
            <v>0</v>
          </cell>
          <cell r="ABP17">
            <v>0</v>
          </cell>
          <cell r="ABQ17">
            <v>0</v>
          </cell>
          <cell r="ABR17">
            <v>0</v>
          </cell>
          <cell r="ABS17">
            <v>0</v>
          </cell>
          <cell r="ABT17">
            <v>35000</v>
          </cell>
          <cell r="ABU17">
            <v>35000</v>
          </cell>
          <cell r="ABV17">
            <v>35000</v>
          </cell>
          <cell r="ABW17">
            <v>35000</v>
          </cell>
          <cell r="ABX17">
            <v>140000</v>
          </cell>
          <cell r="ABY17">
            <v>213093.11801992153</v>
          </cell>
          <cell r="ABZ17">
            <v>144635.52671294898</v>
          </cell>
          <cell r="ACA17">
            <v>17500</v>
          </cell>
          <cell r="ACB17">
            <v>17500</v>
          </cell>
          <cell r="ACC17">
            <v>392728.64473287051</v>
          </cell>
          <cell r="ACD17">
            <v>0</v>
          </cell>
          <cell r="ACE17">
            <v>0</v>
          </cell>
          <cell r="ACF17">
            <v>0</v>
          </cell>
          <cell r="ACG17">
            <v>0</v>
          </cell>
          <cell r="ACH17">
            <v>0</v>
          </cell>
          <cell r="ACI17">
            <v>213093.11801992153</v>
          </cell>
          <cell r="ACJ17">
            <v>144635.52671294898</v>
          </cell>
          <cell r="ACK17">
            <v>17500</v>
          </cell>
          <cell r="ACL17">
            <v>17500</v>
          </cell>
          <cell r="ACM17">
            <v>392728.64473287051</v>
          </cell>
          <cell r="ACN17">
            <v>213093.11801992153</v>
          </cell>
          <cell r="ACO17">
            <v>144635.52671294898</v>
          </cell>
          <cell r="ACP17">
            <v>17500</v>
          </cell>
          <cell r="ACQ17">
            <v>17500</v>
          </cell>
          <cell r="ACR17">
            <v>392728.64473287051</v>
          </cell>
          <cell r="ACS17">
            <v>0</v>
          </cell>
          <cell r="ACT17">
            <v>0</v>
          </cell>
          <cell r="ACU17">
            <v>0</v>
          </cell>
          <cell r="ACV17">
            <v>0</v>
          </cell>
          <cell r="ACW17">
            <v>0</v>
          </cell>
          <cell r="ACX17">
            <v>213093.11801992153</v>
          </cell>
          <cell r="ACY17">
            <v>144635.52671294898</v>
          </cell>
          <cell r="ACZ17">
            <v>17500</v>
          </cell>
          <cell r="ADA17">
            <v>17500</v>
          </cell>
          <cell r="ADB17">
            <v>392728.64473287051</v>
          </cell>
          <cell r="ADC17">
            <v>43848.853003320255</v>
          </cell>
          <cell r="ADD17">
            <v>32439.254452158162</v>
          </cell>
          <cell r="ADE17">
            <v>11250</v>
          </cell>
          <cell r="ADF17">
            <v>11250</v>
          </cell>
          <cell r="ADG17">
            <v>98788.107455478414</v>
          </cell>
          <cell r="ADH17">
            <v>0</v>
          </cell>
          <cell r="ADI17">
            <v>0</v>
          </cell>
          <cell r="ADJ17">
            <v>0</v>
          </cell>
          <cell r="ADK17">
            <v>0</v>
          </cell>
          <cell r="ADL17">
            <v>0</v>
          </cell>
          <cell r="ADM17">
            <v>43848.853003320255</v>
          </cell>
          <cell r="ADN17">
            <v>32439.254452158162</v>
          </cell>
          <cell r="ADO17">
            <v>11250</v>
          </cell>
          <cell r="ADP17">
            <v>11250</v>
          </cell>
          <cell r="ADQ17">
            <v>98788.107455478414</v>
          </cell>
          <cell r="ADR17">
            <v>43848.853003320255</v>
          </cell>
          <cell r="ADS17">
            <v>32439.254452158162</v>
          </cell>
          <cell r="ADT17">
            <v>11250</v>
          </cell>
          <cell r="ADU17">
            <v>11250</v>
          </cell>
          <cell r="ADV17">
            <v>98788.107455478414</v>
          </cell>
          <cell r="ADW17">
            <v>0</v>
          </cell>
          <cell r="ADX17">
            <v>0</v>
          </cell>
          <cell r="ADY17">
            <v>0</v>
          </cell>
          <cell r="ADZ17">
            <v>0</v>
          </cell>
          <cell r="AEA17">
            <v>0</v>
          </cell>
          <cell r="AEB17">
            <v>43848.853003320255</v>
          </cell>
          <cell r="AEC17">
            <v>32439.254452158162</v>
          </cell>
          <cell r="AED17">
            <v>11250</v>
          </cell>
          <cell r="AEE17">
            <v>11250</v>
          </cell>
          <cell r="AEF17">
            <v>98788.107455478414</v>
          </cell>
          <cell r="AEG17">
            <v>133279.12767884095</v>
          </cell>
          <cell r="AEH17">
            <v>91443.932991246606</v>
          </cell>
          <cell r="AEI17">
            <v>13750</v>
          </cell>
          <cell r="AEJ17">
            <v>13750</v>
          </cell>
          <cell r="AEK17">
            <v>252223.06067008755</v>
          </cell>
          <cell r="AEL17">
            <v>0</v>
          </cell>
          <cell r="AEM17">
            <v>0</v>
          </cell>
          <cell r="AEN17">
            <v>0</v>
          </cell>
          <cell r="AEO17">
            <v>0</v>
          </cell>
          <cell r="AEP17">
            <v>0</v>
          </cell>
          <cell r="AEQ17">
            <v>133279.12767884095</v>
          </cell>
          <cell r="AER17">
            <v>91443.932991246606</v>
          </cell>
          <cell r="AES17">
            <v>13750</v>
          </cell>
          <cell r="AET17">
            <v>13750</v>
          </cell>
          <cell r="AEU17">
            <v>252223.06067008755</v>
          </cell>
          <cell r="AEV17">
            <v>133279.12767884095</v>
          </cell>
          <cell r="AEW17">
            <v>91443.932991246606</v>
          </cell>
          <cell r="AEX17">
            <v>13750</v>
          </cell>
          <cell r="AEY17">
            <v>13750</v>
          </cell>
          <cell r="AEZ17">
            <v>252223.06067008755</v>
          </cell>
          <cell r="AFA17">
            <v>0</v>
          </cell>
          <cell r="AFB17">
            <v>0</v>
          </cell>
          <cell r="AFC17">
            <v>0</v>
          </cell>
          <cell r="AFD17">
            <v>0</v>
          </cell>
          <cell r="AFE17">
            <v>0</v>
          </cell>
          <cell r="AFF17">
            <v>133279.12767884095</v>
          </cell>
          <cell r="AFG17">
            <v>91443.932991246606</v>
          </cell>
          <cell r="AFH17">
            <v>13750</v>
          </cell>
          <cell r="AFI17">
            <v>13750</v>
          </cell>
          <cell r="AFJ17">
            <v>252223.06067008755</v>
          </cell>
          <cell r="AFK17">
            <v>209343.11801992153</v>
          </cell>
          <cell r="AFL17">
            <v>140885.52671294898</v>
          </cell>
          <cell r="AFM17">
            <v>13750</v>
          </cell>
          <cell r="AFN17">
            <v>13750</v>
          </cell>
          <cell r="AFO17">
            <v>377728.64473287051</v>
          </cell>
          <cell r="AFP17">
            <v>0</v>
          </cell>
          <cell r="AFQ17">
            <v>0</v>
          </cell>
          <cell r="AFR17">
            <v>0</v>
          </cell>
          <cell r="AFS17">
            <v>0</v>
          </cell>
          <cell r="AFT17">
            <v>0</v>
          </cell>
          <cell r="AFU17">
            <v>209343.11801992153</v>
          </cell>
          <cell r="AFV17">
            <v>140885.52671294898</v>
          </cell>
          <cell r="AFW17">
            <v>13750</v>
          </cell>
          <cell r="AFX17">
            <v>13750</v>
          </cell>
          <cell r="AFY17">
            <v>377728.64473287051</v>
          </cell>
          <cell r="AFZ17">
            <v>209343.11801992153</v>
          </cell>
          <cell r="AGA17">
            <v>140885.52671294898</v>
          </cell>
          <cell r="AGB17">
            <v>13750</v>
          </cell>
          <cell r="AGC17">
            <v>13750</v>
          </cell>
          <cell r="AGD17">
            <v>377728.64473287051</v>
          </cell>
          <cell r="AGE17">
            <v>0</v>
          </cell>
          <cell r="AGF17">
            <v>0</v>
          </cell>
          <cell r="AGG17">
            <v>0</v>
          </cell>
          <cell r="AGH17">
            <v>0</v>
          </cell>
          <cell r="AGI17">
            <v>0</v>
          </cell>
          <cell r="AGJ17">
            <v>209343.11801992153</v>
          </cell>
          <cell r="AGK17">
            <v>140885.52671294898</v>
          </cell>
          <cell r="AGL17">
            <v>13750</v>
          </cell>
          <cell r="AGM17">
            <v>13750</v>
          </cell>
          <cell r="AGN17">
            <v>377728.64473287051</v>
          </cell>
          <cell r="AGO17">
            <v>165965.13733776036</v>
          </cell>
          <cell r="AGP17">
            <v>150752.33926954423</v>
          </cell>
          <cell r="AGQ17">
            <v>122500</v>
          </cell>
          <cell r="AGR17">
            <v>122500</v>
          </cell>
          <cell r="AGS17">
            <v>561717.47660730453</v>
          </cell>
          <cell r="AGT17">
            <v>0</v>
          </cell>
          <cell r="AGU17">
            <v>0</v>
          </cell>
          <cell r="AGV17">
            <v>0</v>
          </cell>
          <cell r="AGW17">
            <v>0</v>
          </cell>
          <cell r="AGX17">
            <v>0</v>
          </cell>
          <cell r="AGY17">
            <v>165965.13733776036</v>
          </cell>
          <cell r="AGZ17">
            <v>150752.33926954423</v>
          </cell>
          <cell r="AHA17">
            <v>122500</v>
          </cell>
          <cell r="AHB17">
            <v>122500</v>
          </cell>
          <cell r="AHC17">
            <v>561717.47660730453</v>
          </cell>
          <cell r="AHD17">
            <v>165965.13733776036</v>
          </cell>
          <cell r="AHE17">
            <v>150752.33926954423</v>
          </cell>
          <cell r="AHF17">
            <v>122500</v>
          </cell>
          <cell r="AHG17">
            <v>122500</v>
          </cell>
          <cell r="AHH17">
            <v>561717.47660730453</v>
          </cell>
          <cell r="AHI17">
            <v>0</v>
          </cell>
          <cell r="AHJ17">
            <v>0</v>
          </cell>
          <cell r="AHK17">
            <v>0</v>
          </cell>
          <cell r="AHL17">
            <v>0</v>
          </cell>
          <cell r="AHM17">
            <v>0</v>
          </cell>
          <cell r="AHN17">
            <v>165965.13733776036</v>
          </cell>
          <cell r="AHO17">
            <v>150752.33926954423</v>
          </cell>
          <cell r="AHP17">
            <v>122500</v>
          </cell>
          <cell r="AHQ17">
            <v>122500</v>
          </cell>
          <cell r="AHR17">
            <v>561717.47660730453</v>
          </cell>
          <cell r="AHS17">
            <v>27116.284334440086</v>
          </cell>
          <cell r="AHT17">
            <v>23313.084817386058</v>
          </cell>
          <cell r="AHU17">
            <v>16250</v>
          </cell>
          <cell r="AHV17">
            <v>16250</v>
          </cell>
          <cell r="AHW17">
            <v>82929.369151826148</v>
          </cell>
          <cell r="AHX17">
            <v>0</v>
          </cell>
          <cell r="AHY17">
            <v>0</v>
          </cell>
          <cell r="AHZ17">
            <v>0</v>
          </cell>
          <cell r="AIA17">
            <v>0</v>
          </cell>
          <cell r="AIB17">
            <v>0</v>
          </cell>
          <cell r="AIC17">
            <v>27116.284334440086</v>
          </cell>
          <cell r="AID17">
            <v>23313.084817386058</v>
          </cell>
          <cell r="AIE17">
            <v>16250</v>
          </cell>
          <cell r="AIF17">
            <v>16250</v>
          </cell>
          <cell r="AIG17">
            <v>82929.369151826148</v>
          </cell>
          <cell r="AIH17">
            <v>27116.284334440086</v>
          </cell>
          <cell r="AII17">
            <v>23313.084817386058</v>
          </cell>
          <cell r="AIJ17">
            <v>16250</v>
          </cell>
          <cell r="AIK17">
            <v>16250</v>
          </cell>
          <cell r="AIL17">
            <v>82929.369151826148</v>
          </cell>
          <cell r="AIM17">
            <v>0</v>
          </cell>
          <cell r="AIN17">
            <v>0</v>
          </cell>
          <cell r="AIO17">
            <v>0</v>
          </cell>
          <cell r="AIP17">
            <v>0</v>
          </cell>
          <cell r="AIQ17">
            <v>0</v>
          </cell>
          <cell r="AIR17">
            <v>27116.284334440086</v>
          </cell>
          <cell r="AIS17">
            <v>23313.084817386058</v>
          </cell>
          <cell r="AIT17">
            <v>16250</v>
          </cell>
          <cell r="AIU17">
            <v>16250</v>
          </cell>
          <cell r="AIV17">
            <v>82929.369151826148</v>
          </cell>
          <cell r="AIW17">
            <v>6250</v>
          </cell>
          <cell r="AIX17">
            <v>6250</v>
          </cell>
          <cell r="AIY17">
            <v>6250</v>
          </cell>
          <cell r="AIZ17">
            <v>6250</v>
          </cell>
          <cell r="AJA17">
            <v>25000</v>
          </cell>
          <cell r="AJB17">
            <v>0</v>
          </cell>
          <cell r="AJC17">
            <v>0</v>
          </cell>
          <cell r="AJD17">
            <v>0</v>
          </cell>
          <cell r="AJE17">
            <v>0</v>
          </cell>
          <cell r="AJF17">
            <v>0</v>
          </cell>
          <cell r="AJG17">
            <v>6250</v>
          </cell>
          <cell r="AJH17">
            <v>6250</v>
          </cell>
          <cell r="AJI17">
            <v>6250</v>
          </cell>
          <cell r="AJJ17">
            <v>6250</v>
          </cell>
          <cell r="AJK17">
            <v>25000</v>
          </cell>
          <cell r="AJL17">
            <v>6250</v>
          </cell>
          <cell r="AJM17">
            <v>6250</v>
          </cell>
          <cell r="AJN17">
            <v>6250</v>
          </cell>
          <cell r="AJO17">
            <v>6250</v>
          </cell>
          <cell r="AJP17">
            <v>25000</v>
          </cell>
          <cell r="AJQ17">
            <v>0</v>
          </cell>
          <cell r="AJR17">
            <v>0</v>
          </cell>
          <cell r="AJS17">
            <v>0</v>
          </cell>
          <cell r="AJT17">
            <v>0</v>
          </cell>
          <cell r="AJU17">
            <v>0</v>
          </cell>
          <cell r="AJV17">
            <v>6250</v>
          </cell>
          <cell r="AJW17">
            <v>6250</v>
          </cell>
          <cell r="AJX17">
            <v>6250</v>
          </cell>
          <cell r="AJY17">
            <v>6250</v>
          </cell>
          <cell r="AJZ17">
            <v>25000</v>
          </cell>
          <cell r="AKA17">
            <v>19616.284334440086</v>
          </cell>
          <cell r="AKB17">
            <v>15813.084817386056</v>
          </cell>
          <cell r="AKC17">
            <v>8750</v>
          </cell>
          <cell r="AKD17">
            <v>8750</v>
          </cell>
          <cell r="AKE17">
            <v>52929.36915182614</v>
          </cell>
          <cell r="AKF17">
            <v>0</v>
          </cell>
          <cell r="AKG17">
            <v>0</v>
          </cell>
          <cell r="AKH17">
            <v>0</v>
          </cell>
          <cell r="AKI17">
            <v>0</v>
          </cell>
          <cell r="AKJ17">
            <v>0</v>
          </cell>
          <cell r="AKK17">
            <v>19616.284334440086</v>
          </cell>
          <cell r="AKL17">
            <v>15813.084817386056</v>
          </cell>
          <cell r="AKM17">
            <v>8750</v>
          </cell>
          <cell r="AKN17">
            <v>8750</v>
          </cell>
          <cell r="AKO17">
            <v>52929.36915182614</v>
          </cell>
          <cell r="AKP17">
            <v>19616.284334440086</v>
          </cell>
          <cell r="AKQ17">
            <v>15813.084817386056</v>
          </cell>
          <cell r="AKR17">
            <v>8750</v>
          </cell>
          <cell r="AKS17">
            <v>8750</v>
          </cell>
          <cell r="AKT17">
            <v>52929.36915182614</v>
          </cell>
          <cell r="AKU17">
            <v>0</v>
          </cell>
          <cell r="AKV17">
            <v>0</v>
          </cell>
          <cell r="AKW17">
            <v>0</v>
          </cell>
          <cell r="AKX17">
            <v>0</v>
          </cell>
          <cell r="AKY17">
            <v>0</v>
          </cell>
          <cell r="AKZ17">
            <v>19616.284334440086</v>
          </cell>
          <cell r="ALA17">
            <v>15813.084817386056</v>
          </cell>
          <cell r="ALB17">
            <v>8750</v>
          </cell>
          <cell r="ALC17">
            <v>8750</v>
          </cell>
          <cell r="ALD17">
            <v>52929.36915182614</v>
          </cell>
          <cell r="ALE17">
            <v>0</v>
          </cell>
          <cell r="ALF17">
            <v>0</v>
          </cell>
          <cell r="ALG17">
            <v>0</v>
          </cell>
          <cell r="ALH17">
            <v>0</v>
          </cell>
          <cell r="ALI17">
            <v>0</v>
          </cell>
          <cell r="ALO17">
            <v>0</v>
          </cell>
          <cell r="ALP17">
            <v>0</v>
          </cell>
          <cell r="ALQ17">
            <v>0</v>
          </cell>
          <cell r="ALR17">
            <v>0</v>
          </cell>
          <cell r="ALS17">
            <v>0</v>
          </cell>
          <cell r="ALT17">
            <v>0</v>
          </cell>
          <cell r="ALU17">
            <v>0</v>
          </cell>
          <cell r="ALV17">
            <v>0</v>
          </cell>
          <cell r="ALW17">
            <v>0</v>
          </cell>
          <cell r="ALX17">
            <v>0</v>
          </cell>
          <cell r="ALY17">
            <v>0</v>
          </cell>
          <cell r="ALZ17">
            <v>0</v>
          </cell>
          <cell r="AMA17">
            <v>0</v>
          </cell>
          <cell r="AMB17">
            <v>0</v>
          </cell>
          <cell r="AMC17">
            <v>0</v>
          </cell>
          <cell r="AMD17">
            <v>0</v>
          </cell>
          <cell r="AME17">
            <v>0</v>
          </cell>
          <cell r="AMF17">
            <v>0</v>
          </cell>
          <cell r="AMG17">
            <v>0</v>
          </cell>
          <cell r="AMH17">
            <v>0</v>
          </cell>
          <cell r="AMX17">
            <v>0</v>
          </cell>
          <cell r="AMY17">
            <v>0</v>
          </cell>
          <cell r="AMZ17">
            <v>0</v>
          </cell>
          <cell r="ANA17">
            <v>0</v>
          </cell>
          <cell r="ANB17">
            <v>0</v>
          </cell>
          <cell r="ANC17">
            <v>0</v>
          </cell>
          <cell r="AND17">
            <v>0</v>
          </cell>
          <cell r="ANE17">
            <v>0</v>
          </cell>
          <cell r="ANF17">
            <v>0</v>
          </cell>
          <cell r="ANG17">
            <v>0</v>
          </cell>
          <cell r="ANH17">
            <v>0</v>
          </cell>
          <cell r="ANI17">
            <v>0</v>
          </cell>
          <cell r="ANJ17">
            <v>0</v>
          </cell>
          <cell r="ANK17">
            <v>0</v>
          </cell>
          <cell r="ANL17">
            <v>0</v>
          </cell>
          <cell r="AOB17">
            <v>0</v>
          </cell>
          <cell r="AOC17">
            <v>0</v>
          </cell>
          <cell r="AOD17">
            <v>0</v>
          </cell>
          <cell r="AOE17">
            <v>0</v>
          </cell>
          <cell r="AOF17">
            <v>0</v>
          </cell>
          <cell r="AOG17">
            <v>0</v>
          </cell>
          <cell r="AOH17">
            <v>0</v>
          </cell>
          <cell r="AOI17">
            <v>0</v>
          </cell>
          <cell r="AOJ17">
            <v>0</v>
          </cell>
          <cell r="AOK17">
            <v>0</v>
          </cell>
          <cell r="AOL17">
            <v>0</v>
          </cell>
          <cell r="AOM17">
            <v>0</v>
          </cell>
          <cell r="AON17">
            <v>0</v>
          </cell>
          <cell r="AOO17">
            <v>0</v>
          </cell>
          <cell r="AOP17">
            <v>0</v>
          </cell>
          <cell r="APF17">
            <v>0</v>
          </cell>
          <cell r="APG17">
            <v>0</v>
          </cell>
          <cell r="APH17">
            <v>0</v>
          </cell>
          <cell r="API17">
            <v>0</v>
          </cell>
          <cell r="APJ17">
            <v>0</v>
          </cell>
          <cell r="APK17">
            <v>0</v>
          </cell>
          <cell r="APL17">
            <v>0</v>
          </cell>
          <cell r="APM17">
            <v>0</v>
          </cell>
          <cell r="APN17">
            <v>0</v>
          </cell>
          <cell r="APO17">
            <v>0</v>
          </cell>
          <cell r="APP17">
            <v>0</v>
          </cell>
          <cell r="APQ17">
            <v>0</v>
          </cell>
          <cell r="APR17">
            <v>0</v>
          </cell>
          <cell r="APS17">
            <v>0</v>
          </cell>
          <cell r="APT17">
            <v>0</v>
          </cell>
          <cell r="AQJ17">
            <v>0</v>
          </cell>
          <cell r="AQK17">
            <v>0</v>
          </cell>
          <cell r="AQL17">
            <v>0</v>
          </cell>
          <cell r="AQM17">
            <v>0</v>
          </cell>
          <cell r="AQN17">
            <v>0</v>
          </cell>
          <cell r="AQO17">
            <v>0</v>
          </cell>
          <cell r="AQP17">
            <v>0</v>
          </cell>
          <cell r="AQQ17">
            <v>0</v>
          </cell>
          <cell r="AQR17">
            <v>0</v>
          </cell>
          <cell r="AQS17">
            <v>0</v>
          </cell>
          <cell r="AQT17">
            <v>0</v>
          </cell>
          <cell r="AQU17">
            <v>0</v>
          </cell>
          <cell r="AQV17">
            <v>0</v>
          </cell>
          <cell r="AQW17">
            <v>0</v>
          </cell>
          <cell r="AQX17">
            <v>0</v>
          </cell>
          <cell r="ARN17">
            <v>0</v>
          </cell>
          <cell r="ARO17">
            <v>0</v>
          </cell>
          <cell r="ARP17">
            <v>0</v>
          </cell>
          <cell r="ARQ17">
            <v>0</v>
          </cell>
          <cell r="ARR17">
            <v>0</v>
          </cell>
          <cell r="ARS17">
            <v>0</v>
          </cell>
          <cell r="ART17">
            <v>0</v>
          </cell>
          <cell r="ARU17">
            <v>0</v>
          </cell>
          <cell r="ARV17">
            <v>0</v>
          </cell>
          <cell r="ARW17">
            <v>0</v>
          </cell>
          <cell r="ARX17">
            <v>0</v>
          </cell>
          <cell r="ARY17">
            <v>0</v>
          </cell>
          <cell r="ARZ17">
            <v>0</v>
          </cell>
          <cell r="ASA17">
            <v>0</v>
          </cell>
          <cell r="ASB17">
            <v>0</v>
          </cell>
          <cell r="ASR17">
            <v>0</v>
          </cell>
          <cell r="ASS17">
            <v>0</v>
          </cell>
          <cell r="AST17">
            <v>0</v>
          </cell>
          <cell r="ASU17">
            <v>0</v>
          </cell>
          <cell r="ASV17">
            <v>0</v>
          </cell>
          <cell r="ASW17">
            <v>0</v>
          </cell>
          <cell r="ASX17">
            <v>0</v>
          </cell>
          <cell r="ASY17">
            <v>0</v>
          </cell>
          <cell r="ASZ17">
            <v>0</v>
          </cell>
          <cell r="ATA17">
            <v>0</v>
          </cell>
          <cell r="ATB17">
            <v>0</v>
          </cell>
          <cell r="ATC17">
            <v>0</v>
          </cell>
          <cell r="ATD17">
            <v>0</v>
          </cell>
          <cell r="ATE17">
            <v>0</v>
          </cell>
          <cell r="ATF17">
            <v>0</v>
          </cell>
          <cell r="ATV17">
            <v>0</v>
          </cell>
          <cell r="ATW17">
            <v>0</v>
          </cell>
          <cell r="ATX17">
            <v>0</v>
          </cell>
          <cell r="ATY17">
            <v>0</v>
          </cell>
          <cell r="ATZ17">
            <v>0</v>
          </cell>
          <cell r="AUA17">
            <v>0</v>
          </cell>
          <cell r="AUB17">
            <v>0</v>
          </cell>
          <cell r="AUC17">
            <v>0</v>
          </cell>
          <cell r="AUD17">
            <v>0</v>
          </cell>
          <cell r="AUE17">
            <v>0</v>
          </cell>
          <cell r="AUF17">
            <v>0</v>
          </cell>
          <cell r="AUG17">
            <v>0</v>
          </cell>
          <cell r="AUH17">
            <v>0</v>
          </cell>
          <cell r="AUI17">
            <v>0</v>
          </cell>
          <cell r="AUJ17">
            <v>0</v>
          </cell>
          <cell r="AUZ17">
            <v>0</v>
          </cell>
          <cell r="AVA17">
            <v>0</v>
          </cell>
          <cell r="AVB17">
            <v>0</v>
          </cell>
          <cell r="AVC17">
            <v>0</v>
          </cell>
          <cell r="AVD17">
            <v>0</v>
          </cell>
          <cell r="AVE17">
            <v>0</v>
          </cell>
          <cell r="AVF17">
            <v>0</v>
          </cell>
          <cell r="AVG17">
            <v>0</v>
          </cell>
          <cell r="AVH17">
            <v>0</v>
          </cell>
          <cell r="AVI17">
            <v>0</v>
          </cell>
          <cell r="AVJ17">
            <v>0</v>
          </cell>
          <cell r="AVK17">
            <v>0</v>
          </cell>
          <cell r="AVL17">
            <v>0</v>
          </cell>
          <cell r="AVM17">
            <v>0</v>
          </cell>
          <cell r="AVN17">
            <v>0</v>
          </cell>
          <cell r="AWH17">
            <v>0</v>
          </cell>
          <cell r="AWM17">
            <v>0</v>
          </cell>
          <cell r="AWN17">
            <v>0</v>
          </cell>
          <cell r="AWO17">
            <v>0</v>
          </cell>
          <cell r="AWP17">
            <v>0</v>
          </cell>
          <cell r="AWQ17">
            <v>0</v>
          </cell>
          <cell r="AWR17">
            <v>0</v>
          </cell>
          <cell r="AXL17">
            <v>0</v>
          </cell>
          <cell r="AXQ17">
            <v>0</v>
          </cell>
          <cell r="AXR17">
            <v>0</v>
          </cell>
          <cell r="AXS17">
            <v>0</v>
          </cell>
          <cell r="AXT17">
            <v>0</v>
          </cell>
          <cell r="AXU17">
            <v>0</v>
          </cell>
          <cell r="AXV17">
            <v>0</v>
          </cell>
          <cell r="AXW17">
            <v>5299488.0193178393</v>
          </cell>
          <cell r="AXX17">
            <v>3453929.8125565955</v>
          </cell>
          <cell r="AXY17">
            <v>950750</v>
          </cell>
          <cell r="AXZ17">
            <v>955750</v>
          </cell>
          <cell r="AYA17">
            <v>10659917.831874434</v>
          </cell>
          <cell r="AYB17">
            <v>0</v>
          </cell>
          <cell r="AYC17">
            <v>0</v>
          </cell>
          <cell r="AYD17">
            <v>0</v>
          </cell>
          <cell r="AYE17">
            <v>0</v>
          </cell>
          <cell r="AYF17">
            <v>0</v>
          </cell>
          <cell r="AYG17">
            <v>5299488.0193178393</v>
          </cell>
          <cell r="AYH17">
            <v>3453929.8125565955</v>
          </cell>
          <cell r="AYI17">
            <v>950750</v>
          </cell>
          <cell r="AYJ17">
            <v>955750</v>
          </cell>
          <cell r="AYK17">
            <v>10659917.831874436</v>
          </cell>
          <cell r="AYL17">
            <v>5299488.0193178393</v>
          </cell>
          <cell r="AYM17">
            <v>3453929.8125565955</v>
          </cell>
          <cell r="AYN17">
            <v>950750</v>
          </cell>
          <cell r="AYO17">
            <v>955750</v>
          </cell>
          <cell r="AYP17">
            <v>10659917.831874436</v>
          </cell>
          <cell r="AYQ17">
            <v>0</v>
          </cell>
          <cell r="AYR17">
            <v>0</v>
          </cell>
          <cell r="AYS17">
            <v>0</v>
          </cell>
          <cell r="AYT17">
            <v>0</v>
          </cell>
          <cell r="AYU17">
            <v>0</v>
          </cell>
          <cell r="AYV17">
            <v>5299488.0193178393</v>
          </cell>
          <cell r="AYW17">
            <v>3453929.8125565955</v>
          </cell>
          <cell r="AYX17">
            <v>950750</v>
          </cell>
          <cell r="AYY17">
            <v>955750</v>
          </cell>
          <cell r="AYZ17">
            <v>10659917.831874436</v>
          </cell>
          <cell r="AZA17">
            <v>0</v>
          </cell>
          <cell r="AZB17">
            <v>0</v>
          </cell>
          <cell r="AZC17">
            <v>0</v>
          </cell>
          <cell r="AZD17">
            <v>0</v>
          </cell>
          <cell r="AZE17">
            <v>0</v>
          </cell>
          <cell r="AZG17">
            <v>0</v>
          </cell>
          <cell r="AZH17">
            <v>0</v>
          </cell>
          <cell r="AZI17">
            <v>0</v>
          </cell>
          <cell r="AZJ17">
            <v>0</v>
          </cell>
          <cell r="AZK17">
            <v>0</v>
          </cell>
          <cell r="AZL17">
            <v>0</v>
          </cell>
          <cell r="AZM17">
            <v>0</v>
          </cell>
          <cell r="AZN17">
            <v>0</v>
          </cell>
          <cell r="AZO17">
            <v>0</v>
          </cell>
          <cell r="AZP17">
            <v>0</v>
          </cell>
          <cell r="AZQ17">
            <v>0</v>
          </cell>
          <cell r="AZR17">
            <v>0</v>
          </cell>
          <cell r="AZS17">
            <v>0</v>
          </cell>
          <cell r="AZT17">
            <v>0</v>
          </cell>
          <cell r="AZU17">
            <v>0</v>
          </cell>
          <cell r="AZV17">
            <v>0</v>
          </cell>
          <cell r="AZW17">
            <v>0</v>
          </cell>
          <cell r="AZX17">
            <v>0</v>
          </cell>
          <cell r="AZY17">
            <v>0</v>
          </cell>
          <cell r="AZZ17">
            <v>0</v>
          </cell>
          <cell r="BAA17">
            <v>0</v>
          </cell>
          <cell r="BAB17">
            <v>0</v>
          </cell>
          <cell r="BAC17">
            <v>0</v>
          </cell>
          <cell r="BAD17">
            <v>0</v>
          </cell>
          <cell r="BAE17">
            <v>18750</v>
          </cell>
          <cell r="BAF17">
            <v>18750</v>
          </cell>
          <cell r="BAG17">
            <v>18750</v>
          </cell>
          <cell r="BAH17">
            <v>18750</v>
          </cell>
          <cell r="BAI17">
            <v>75000</v>
          </cell>
          <cell r="BAK17">
            <v>0</v>
          </cell>
          <cell r="BAL17">
            <v>0</v>
          </cell>
          <cell r="BAM17">
            <v>0</v>
          </cell>
          <cell r="BAN17">
            <v>0</v>
          </cell>
          <cell r="BAO17">
            <v>18750</v>
          </cell>
          <cell r="BAP17">
            <v>18750</v>
          </cell>
          <cell r="BAQ17">
            <v>18750</v>
          </cell>
          <cell r="BAR17">
            <v>18750</v>
          </cell>
          <cell r="BAS17">
            <v>75000</v>
          </cell>
          <cell r="BAT17">
            <v>18750</v>
          </cell>
          <cell r="BAU17">
            <v>18750</v>
          </cell>
          <cell r="BAV17">
            <v>18750</v>
          </cell>
          <cell r="BAW17">
            <v>18750</v>
          </cell>
          <cell r="BAX17">
            <v>75000</v>
          </cell>
          <cell r="BAY17">
            <v>0</v>
          </cell>
          <cell r="BAZ17">
            <v>0</v>
          </cell>
          <cell r="BBA17">
            <v>0</v>
          </cell>
          <cell r="BBB17">
            <v>0</v>
          </cell>
          <cell r="BBC17">
            <v>0</v>
          </cell>
          <cell r="BBD17">
            <v>18750</v>
          </cell>
          <cell r="BBE17">
            <v>18750</v>
          </cell>
          <cell r="BBF17">
            <v>18750</v>
          </cell>
          <cell r="BBG17">
            <v>18750</v>
          </cell>
          <cell r="BBH17">
            <v>75000</v>
          </cell>
          <cell r="BBI17">
            <v>0</v>
          </cell>
          <cell r="BBJ17">
            <v>0</v>
          </cell>
          <cell r="BBK17">
            <v>0</v>
          </cell>
          <cell r="BBL17">
            <v>0</v>
          </cell>
          <cell r="BBM17">
            <v>0</v>
          </cell>
          <cell r="BBO17">
            <v>0</v>
          </cell>
          <cell r="BBP17">
            <v>0</v>
          </cell>
          <cell r="BBQ17">
            <v>0</v>
          </cell>
          <cell r="BBR17">
            <v>0</v>
          </cell>
          <cell r="BBS17">
            <v>0</v>
          </cell>
          <cell r="BBT17">
            <v>0</v>
          </cell>
          <cell r="BBU17">
            <v>0</v>
          </cell>
          <cell r="BBV17">
            <v>0</v>
          </cell>
          <cell r="BBW17">
            <v>0</v>
          </cell>
          <cell r="BBX17">
            <v>0</v>
          </cell>
          <cell r="BBY17">
            <v>0</v>
          </cell>
          <cell r="BBZ17">
            <v>0</v>
          </cell>
          <cell r="BCA17">
            <v>0</v>
          </cell>
          <cell r="BCB17">
            <v>0</v>
          </cell>
          <cell r="BCC17">
            <v>0</v>
          </cell>
          <cell r="BCD17">
            <v>0</v>
          </cell>
          <cell r="BCE17">
            <v>0</v>
          </cell>
          <cell r="BCF17">
            <v>0</v>
          </cell>
          <cell r="BCG17">
            <v>0</v>
          </cell>
          <cell r="BCH17">
            <v>0</v>
          </cell>
          <cell r="BCI17">
            <v>0</v>
          </cell>
          <cell r="BCJ17">
            <v>0</v>
          </cell>
          <cell r="BCK17">
            <v>0</v>
          </cell>
          <cell r="BCL17">
            <v>0</v>
          </cell>
          <cell r="BCM17">
            <v>1900000</v>
          </cell>
          <cell r="BCN17">
            <v>1900000</v>
          </cell>
          <cell r="BCO17">
            <v>3200000</v>
          </cell>
          <cell r="BCP17">
            <v>3200000</v>
          </cell>
          <cell r="BCQ17">
            <v>10200000</v>
          </cell>
          <cell r="BCS17">
            <v>0</v>
          </cell>
          <cell r="BCT17">
            <v>0</v>
          </cell>
          <cell r="BCU17">
            <v>0</v>
          </cell>
          <cell r="BCV17">
            <v>0</v>
          </cell>
          <cell r="BCW17">
            <v>1900000</v>
          </cell>
          <cell r="BCX17">
            <v>1900000</v>
          </cell>
          <cell r="BCY17">
            <v>3200000</v>
          </cell>
          <cell r="BCZ17">
            <v>3200000</v>
          </cell>
          <cell r="BDA17">
            <v>10200000</v>
          </cell>
          <cell r="BDB17">
            <v>1900000</v>
          </cell>
          <cell r="BDC17">
            <v>1900000</v>
          </cell>
          <cell r="BDD17">
            <v>3200000</v>
          </cell>
          <cell r="BDE17">
            <v>3200000</v>
          </cell>
          <cell r="BDF17">
            <v>10200000</v>
          </cell>
          <cell r="BDG17">
            <v>0</v>
          </cell>
          <cell r="BDH17">
            <v>0</v>
          </cell>
          <cell r="BDI17">
            <v>0</v>
          </cell>
          <cell r="BDJ17">
            <v>0</v>
          </cell>
          <cell r="BDK17">
            <v>0</v>
          </cell>
          <cell r="BDL17">
            <v>1900000</v>
          </cell>
          <cell r="BDM17">
            <v>1900000</v>
          </cell>
          <cell r="BDN17">
            <v>3200000</v>
          </cell>
          <cell r="BDO17">
            <v>3200000</v>
          </cell>
          <cell r="BDP17">
            <v>10200000</v>
          </cell>
          <cell r="BDQ17">
            <v>95000</v>
          </cell>
          <cell r="BDR17">
            <v>95000</v>
          </cell>
          <cell r="BDS17">
            <v>95000</v>
          </cell>
          <cell r="BDT17">
            <v>95000</v>
          </cell>
          <cell r="BDU17">
            <v>380000</v>
          </cell>
          <cell r="BDV17">
            <v>0</v>
          </cell>
          <cell r="BDW17">
            <v>0</v>
          </cell>
          <cell r="BDX17">
            <v>0</v>
          </cell>
          <cell r="BDY17">
            <v>0</v>
          </cell>
          <cell r="BDZ17">
            <v>0</v>
          </cell>
          <cell r="BEA17">
            <v>95000</v>
          </cell>
          <cell r="BEB17">
            <v>95000</v>
          </cell>
          <cell r="BEC17">
            <v>95000</v>
          </cell>
          <cell r="BED17">
            <v>95000</v>
          </cell>
          <cell r="BEE17">
            <v>380000</v>
          </cell>
          <cell r="BEF17">
            <v>95000</v>
          </cell>
          <cell r="BEG17">
            <v>95000</v>
          </cell>
          <cell r="BEH17">
            <v>95000</v>
          </cell>
          <cell r="BEI17">
            <v>95000</v>
          </cell>
          <cell r="BEJ17">
            <v>380000</v>
          </cell>
          <cell r="BEK17">
            <v>0</v>
          </cell>
          <cell r="BEL17">
            <v>0</v>
          </cell>
          <cell r="BEM17">
            <v>0</v>
          </cell>
          <cell r="BEN17">
            <v>0</v>
          </cell>
          <cell r="BEO17">
            <v>0</v>
          </cell>
          <cell r="BEP17">
            <v>95000</v>
          </cell>
          <cell r="BEQ17">
            <v>95000</v>
          </cell>
          <cell r="BER17">
            <v>95000</v>
          </cell>
          <cell r="BES17">
            <v>95000</v>
          </cell>
          <cell r="BET17">
            <v>380000</v>
          </cell>
          <cell r="BEU17">
            <v>7313238.0193178393</v>
          </cell>
          <cell r="BEV17">
            <v>5467679.8125565955</v>
          </cell>
          <cell r="BEW17">
            <v>4264500</v>
          </cell>
          <cell r="BEX17">
            <v>4269500</v>
          </cell>
          <cell r="BEY17">
            <v>21314917.831874434</v>
          </cell>
          <cell r="BEZ17">
            <v>0</v>
          </cell>
          <cell r="BFA17">
            <v>0</v>
          </cell>
          <cell r="BFB17">
            <v>0</v>
          </cell>
          <cell r="BFC17">
            <v>0</v>
          </cell>
          <cell r="BFD17">
            <v>0</v>
          </cell>
          <cell r="BFE17">
            <v>7313238.0193178393</v>
          </cell>
          <cell r="BFF17">
            <v>5467679.8125565955</v>
          </cell>
          <cell r="BFG17">
            <v>4264500</v>
          </cell>
          <cell r="BFH17">
            <v>4269500</v>
          </cell>
          <cell r="BFI17">
            <v>21314917.831874434</v>
          </cell>
          <cell r="BFJ17">
            <v>7313238.0193178393</v>
          </cell>
          <cell r="BFK17">
            <v>5467679.8125565955</v>
          </cell>
          <cell r="BFL17">
            <v>4264500</v>
          </cell>
          <cell r="BFM17">
            <v>4269500</v>
          </cell>
          <cell r="BFN17">
            <v>21314917.831874434</v>
          </cell>
          <cell r="BFO17">
            <v>0</v>
          </cell>
          <cell r="BFP17">
            <v>0</v>
          </cell>
          <cell r="BFQ17">
            <v>0</v>
          </cell>
          <cell r="BFR17">
            <v>0</v>
          </cell>
          <cell r="BFS17">
            <v>0</v>
          </cell>
          <cell r="BFT17">
            <v>7313238.0193178393</v>
          </cell>
          <cell r="BFU17">
            <v>5467679.8125565955</v>
          </cell>
          <cell r="BFV17">
            <v>4264500</v>
          </cell>
          <cell r="BFW17">
            <v>4269500</v>
          </cell>
          <cell r="BFX17">
            <v>21314917.831874434</v>
          </cell>
          <cell r="BFY17">
            <v>0</v>
          </cell>
          <cell r="BFZ17">
            <v>0</v>
          </cell>
        </row>
        <row r="18">
          <cell r="B18" t="str">
            <v>首付贷贴息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0</v>
          </cell>
          <cell r="AJ18">
            <v>0</v>
          </cell>
          <cell r="AK18">
            <v>0</v>
          </cell>
          <cell r="AL18">
            <v>0</v>
          </cell>
          <cell r="AM18">
            <v>0</v>
          </cell>
          <cell r="AN18">
            <v>0</v>
          </cell>
          <cell r="AO18">
            <v>0</v>
          </cell>
          <cell r="AP18">
            <v>0</v>
          </cell>
          <cell r="AQ18">
            <v>0</v>
          </cell>
          <cell r="AR18">
            <v>0</v>
          </cell>
          <cell r="AS18">
            <v>0</v>
          </cell>
          <cell r="AT18">
            <v>0</v>
          </cell>
          <cell r="AU18">
            <v>0</v>
          </cell>
          <cell r="AV18">
            <v>0</v>
          </cell>
          <cell r="AW18">
            <v>0</v>
          </cell>
          <cell r="AX18">
            <v>0</v>
          </cell>
          <cell r="AY18">
            <v>0</v>
          </cell>
          <cell r="AZ18">
            <v>0</v>
          </cell>
          <cell r="BA18">
            <v>0</v>
          </cell>
          <cell r="BB18">
            <v>0</v>
          </cell>
          <cell r="BC18">
            <v>0</v>
          </cell>
          <cell r="BD18">
            <v>0</v>
          </cell>
          <cell r="BE18">
            <v>0</v>
          </cell>
          <cell r="BF18">
            <v>0</v>
          </cell>
          <cell r="BG18">
            <v>0</v>
          </cell>
          <cell r="BH18">
            <v>0</v>
          </cell>
          <cell r="BI18">
            <v>0</v>
          </cell>
          <cell r="BJ18">
            <v>0</v>
          </cell>
          <cell r="BK18">
            <v>0</v>
          </cell>
          <cell r="BL18">
            <v>0</v>
          </cell>
          <cell r="BM18">
            <v>0</v>
          </cell>
          <cell r="BN18">
            <v>0</v>
          </cell>
          <cell r="BO18">
            <v>0</v>
          </cell>
          <cell r="BP18">
            <v>0</v>
          </cell>
          <cell r="BQ18">
            <v>0</v>
          </cell>
          <cell r="BR18">
            <v>0</v>
          </cell>
          <cell r="BS18">
            <v>0</v>
          </cell>
          <cell r="BT18">
            <v>0</v>
          </cell>
          <cell r="BU18">
            <v>0</v>
          </cell>
          <cell r="BV18">
            <v>0</v>
          </cell>
          <cell r="BW18">
            <v>0</v>
          </cell>
          <cell r="BX18">
            <v>0</v>
          </cell>
          <cell r="BY18">
            <v>0</v>
          </cell>
          <cell r="BZ18">
            <v>0</v>
          </cell>
          <cell r="CA18">
            <v>0</v>
          </cell>
          <cell r="CB18">
            <v>0</v>
          </cell>
          <cell r="CC18">
            <v>0</v>
          </cell>
          <cell r="CD18">
            <v>0</v>
          </cell>
          <cell r="CE18">
            <v>0</v>
          </cell>
          <cell r="CF18">
            <v>0</v>
          </cell>
          <cell r="CG18">
            <v>0</v>
          </cell>
          <cell r="CH18">
            <v>0</v>
          </cell>
          <cell r="CI18">
            <v>0</v>
          </cell>
          <cell r="CJ18">
            <v>0</v>
          </cell>
          <cell r="CK18">
            <v>0</v>
          </cell>
          <cell r="CL18">
            <v>0</v>
          </cell>
          <cell r="CM18">
            <v>0</v>
          </cell>
          <cell r="CN18">
            <v>0</v>
          </cell>
          <cell r="CO18">
            <v>0</v>
          </cell>
          <cell r="CP18">
            <v>0</v>
          </cell>
          <cell r="CQ18">
            <v>0</v>
          </cell>
          <cell r="CR18">
            <v>0</v>
          </cell>
          <cell r="CS18">
            <v>0</v>
          </cell>
          <cell r="CT18">
            <v>0</v>
          </cell>
          <cell r="CU18">
            <v>0</v>
          </cell>
          <cell r="CV18">
            <v>0</v>
          </cell>
          <cell r="CW18">
            <v>0</v>
          </cell>
          <cell r="CX18">
            <v>0</v>
          </cell>
          <cell r="CY18">
            <v>0</v>
          </cell>
          <cell r="CZ18">
            <v>0</v>
          </cell>
          <cell r="DA18">
            <v>0</v>
          </cell>
          <cell r="DB18">
            <v>0</v>
          </cell>
          <cell r="DC18">
            <v>0</v>
          </cell>
          <cell r="DD18">
            <v>0</v>
          </cell>
          <cell r="DE18">
            <v>0</v>
          </cell>
          <cell r="DF18">
            <v>0</v>
          </cell>
          <cell r="DG18">
            <v>0</v>
          </cell>
          <cell r="DH18">
            <v>0</v>
          </cell>
          <cell r="DI18">
            <v>0</v>
          </cell>
          <cell r="DJ18">
            <v>0</v>
          </cell>
          <cell r="DK18">
            <v>0</v>
          </cell>
          <cell r="DL18">
            <v>0</v>
          </cell>
          <cell r="DM18">
            <v>0</v>
          </cell>
          <cell r="DN18">
            <v>0</v>
          </cell>
          <cell r="DO18">
            <v>0</v>
          </cell>
          <cell r="DP18">
            <v>0</v>
          </cell>
          <cell r="DQ18">
            <v>0</v>
          </cell>
          <cell r="DR18">
            <v>0</v>
          </cell>
          <cell r="DS18">
            <v>0</v>
          </cell>
          <cell r="DT18">
            <v>0</v>
          </cell>
          <cell r="DU18">
            <v>0</v>
          </cell>
          <cell r="DV18">
            <v>0</v>
          </cell>
          <cell r="DW18">
            <v>0</v>
          </cell>
          <cell r="DX18">
            <v>0</v>
          </cell>
          <cell r="DY18">
            <v>0</v>
          </cell>
          <cell r="DZ18">
            <v>0</v>
          </cell>
          <cell r="EA18">
            <v>0</v>
          </cell>
          <cell r="EB18">
            <v>0</v>
          </cell>
          <cell r="EC18">
            <v>0</v>
          </cell>
          <cell r="ED18">
            <v>0</v>
          </cell>
          <cell r="EE18">
            <v>0</v>
          </cell>
          <cell r="EF18">
            <v>0</v>
          </cell>
          <cell r="EG18">
            <v>0</v>
          </cell>
          <cell r="EH18">
            <v>0</v>
          </cell>
          <cell r="EI18">
            <v>0</v>
          </cell>
          <cell r="EJ18">
            <v>0</v>
          </cell>
          <cell r="EK18">
            <v>0</v>
          </cell>
          <cell r="EL18">
            <v>0</v>
          </cell>
          <cell r="EM18">
            <v>0</v>
          </cell>
          <cell r="EN18">
            <v>0</v>
          </cell>
          <cell r="EO18">
            <v>0</v>
          </cell>
          <cell r="EP18">
            <v>0</v>
          </cell>
          <cell r="EQ18">
            <v>0</v>
          </cell>
          <cell r="ER18">
            <v>0</v>
          </cell>
          <cell r="ES18">
            <v>0</v>
          </cell>
          <cell r="ET18">
            <v>0</v>
          </cell>
          <cell r="EU18">
            <v>0</v>
          </cell>
          <cell r="EV18">
            <v>0</v>
          </cell>
          <cell r="EW18">
            <v>0</v>
          </cell>
          <cell r="EX18">
            <v>0</v>
          </cell>
          <cell r="EY18">
            <v>0</v>
          </cell>
          <cell r="EZ18">
            <v>0</v>
          </cell>
          <cell r="FA18">
            <v>0</v>
          </cell>
          <cell r="FB18">
            <v>0</v>
          </cell>
          <cell r="FC18">
            <v>0</v>
          </cell>
          <cell r="FD18">
            <v>0</v>
          </cell>
          <cell r="FE18">
            <v>0</v>
          </cell>
          <cell r="FF18">
            <v>0</v>
          </cell>
          <cell r="FG18">
            <v>0</v>
          </cell>
          <cell r="FH18">
            <v>0</v>
          </cell>
          <cell r="FI18">
            <v>0</v>
          </cell>
          <cell r="FJ18">
            <v>0</v>
          </cell>
          <cell r="FK18">
            <v>0</v>
          </cell>
          <cell r="FL18">
            <v>0</v>
          </cell>
          <cell r="FM18">
            <v>0</v>
          </cell>
          <cell r="FN18">
            <v>0</v>
          </cell>
          <cell r="FO18">
            <v>0</v>
          </cell>
          <cell r="FP18">
            <v>0</v>
          </cell>
          <cell r="FQ18">
            <v>0</v>
          </cell>
          <cell r="FR18">
            <v>0</v>
          </cell>
          <cell r="FS18">
            <v>0</v>
          </cell>
          <cell r="FT18">
            <v>0</v>
          </cell>
          <cell r="FU18">
            <v>0</v>
          </cell>
          <cell r="FV18">
            <v>0</v>
          </cell>
          <cell r="FW18">
            <v>0</v>
          </cell>
          <cell r="FX18">
            <v>0</v>
          </cell>
          <cell r="FY18">
            <v>0</v>
          </cell>
          <cell r="FZ18">
            <v>0</v>
          </cell>
          <cell r="GA18">
            <v>0</v>
          </cell>
          <cell r="GB18">
            <v>0</v>
          </cell>
          <cell r="GC18">
            <v>0</v>
          </cell>
          <cell r="GD18">
            <v>0</v>
          </cell>
          <cell r="GE18">
            <v>0</v>
          </cell>
          <cell r="GF18">
            <v>0</v>
          </cell>
          <cell r="GG18">
            <v>0</v>
          </cell>
          <cell r="GH18">
            <v>0</v>
          </cell>
          <cell r="GI18">
            <v>0</v>
          </cell>
          <cell r="GJ18">
            <v>0</v>
          </cell>
          <cell r="GK18">
            <v>0</v>
          </cell>
          <cell r="GL18">
            <v>0</v>
          </cell>
          <cell r="GM18">
            <v>0</v>
          </cell>
          <cell r="GN18">
            <v>0</v>
          </cell>
          <cell r="GO18">
            <v>0</v>
          </cell>
          <cell r="GP18">
            <v>0</v>
          </cell>
          <cell r="GQ18">
            <v>0</v>
          </cell>
          <cell r="GR18">
            <v>0</v>
          </cell>
          <cell r="GS18">
            <v>0</v>
          </cell>
          <cell r="GT18">
            <v>0</v>
          </cell>
          <cell r="GU18">
            <v>0</v>
          </cell>
          <cell r="GV18">
            <v>0</v>
          </cell>
          <cell r="GW18">
            <v>0</v>
          </cell>
          <cell r="GX18">
            <v>0</v>
          </cell>
          <cell r="GY18">
            <v>0</v>
          </cell>
          <cell r="GZ18">
            <v>0</v>
          </cell>
          <cell r="HA18">
            <v>0</v>
          </cell>
          <cell r="HB18">
            <v>0</v>
          </cell>
          <cell r="HC18">
            <v>0</v>
          </cell>
          <cell r="HD18">
            <v>0</v>
          </cell>
          <cell r="HE18">
            <v>0</v>
          </cell>
          <cell r="HF18">
            <v>0</v>
          </cell>
          <cell r="HG18">
            <v>0</v>
          </cell>
          <cell r="HH18">
            <v>0</v>
          </cell>
          <cell r="HI18">
            <v>0</v>
          </cell>
          <cell r="HJ18">
            <v>0</v>
          </cell>
          <cell r="HK18">
            <v>0</v>
          </cell>
          <cell r="HL18">
            <v>0</v>
          </cell>
          <cell r="HM18">
            <v>0</v>
          </cell>
          <cell r="HN18">
            <v>0</v>
          </cell>
          <cell r="HO18">
            <v>0</v>
          </cell>
          <cell r="HP18">
            <v>0</v>
          </cell>
          <cell r="HQ18">
            <v>0</v>
          </cell>
          <cell r="HR18">
            <v>0</v>
          </cell>
          <cell r="HS18">
            <v>0</v>
          </cell>
          <cell r="HT18">
            <v>0</v>
          </cell>
          <cell r="HU18">
            <v>0</v>
          </cell>
          <cell r="HV18">
            <v>0</v>
          </cell>
          <cell r="HW18">
            <v>0</v>
          </cell>
          <cell r="HX18">
            <v>0</v>
          </cell>
          <cell r="HY18">
            <v>0</v>
          </cell>
          <cell r="HZ18">
            <v>0</v>
          </cell>
          <cell r="IA18">
            <v>0</v>
          </cell>
          <cell r="IB18">
            <v>0</v>
          </cell>
          <cell r="IC18">
            <v>0</v>
          </cell>
          <cell r="ID18">
            <v>0</v>
          </cell>
          <cell r="IE18">
            <v>0</v>
          </cell>
          <cell r="IF18">
            <v>0</v>
          </cell>
          <cell r="IG18">
            <v>0</v>
          </cell>
          <cell r="IH18">
            <v>0</v>
          </cell>
          <cell r="II18">
            <v>0</v>
          </cell>
          <cell r="IJ18">
            <v>0</v>
          </cell>
          <cell r="IK18">
            <v>0</v>
          </cell>
          <cell r="IL18">
            <v>0</v>
          </cell>
          <cell r="IM18">
            <v>0</v>
          </cell>
          <cell r="IN18">
            <v>0</v>
          </cell>
          <cell r="IO18">
            <v>0</v>
          </cell>
          <cell r="IP18">
            <v>0</v>
          </cell>
          <cell r="IQ18">
            <v>0</v>
          </cell>
          <cell r="IR18">
            <v>0</v>
          </cell>
          <cell r="IS18">
            <v>0</v>
          </cell>
          <cell r="IT18">
            <v>0</v>
          </cell>
          <cell r="IU18">
            <v>0</v>
          </cell>
          <cell r="IV18">
            <v>0</v>
          </cell>
          <cell r="IW18">
            <v>0</v>
          </cell>
          <cell r="IX18">
            <v>0</v>
          </cell>
          <cell r="IY18">
            <v>0</v>
          </cell>
          <cell r="IZ18">
            <v>0</v>
          </cell>
          <cell r="JA18">
            <v>0</v>
          </cell>
          <cell r="JB18">
            <v>0</v>
          </cell>
          <cell r="JC18">
            <v>0</v>
          </cell>
          <cell r="JD18">
            <v>0</v>
          </cell>
          <cell r="JE18">
            <v>0</v>
          </cell>
          <cell r="JF18">
            <v>0</v>
          </cell>
          <cell r="JG18">
            <v>0</v>
          </cell>
          <cell r="JH18">
            <v>0</v>
          </cell>
          <cell r="JI18">
            <v>0</v>
          </cell>
          <cell r="JJ18">
            <v>0</v>
          </cell>
          <cell r="JK18">
            <v>0</v>
          </cell>
          <cell r="JL18">
            <v>0</v>
          </cell>
          <cell r="JM18">
            <v>0</v>
          </cell>
          <cell r="JN18">
            <v>0</v>
          </cell>
          <cell r="JO18">
            <v>0</v>
          </cell>
          <cell r="JP18">
            <v>0</v>
          </cell>
          <cell r="JQ18">
            <v>0</v>
          </cell>
          <cell r="JR18">
            <v>0</v>
          </cell>
          <cell r="JS18">
            <v>0</v>
          </cell>
          <cell r="JT18">
            <v>0</v>
          </cell>
          <cell r="JU18">
            <v>0</v>
          </cell>
          <cell r="JV18">
            <v>0</v>
          </cell>
          <cell r="JW18">
            <v>0</v>
          </cell>
          <cell r="JX18">
            <v>0</v>
          </cell>
          <cell r="JY18">
            <v>0</v>
          </cell>
          <cell r="JZ18">
            <v>0</v>
          </cell>
          <cell r="KA18">
            <v>0</v>
          </cell>
          <cell r="KB18">
            <v>0</v>
          </cell>
          <cell r="KC18">
            <v>0</v>
          </cell>
          <cell r="KD18">
            <v>0</v>
          </cell>
          <cell r="KE18">
            <v>0</v>
          </cell>
          <cell r="KF18">
            <v>0</v>
          </cell>
          <cell r="KG18">
            <v>0</v>
          </cell>
          <cell r="KH18">
            <v>0</v>
          </cell>
          <cell r="KI18">
            <v>0</v>
          </cell>
          <cell r="KJ18">
            <v>0</v>
          </cell>
          <cell r="KK18">
            <v>0</v>
          </cell>
          <cell r="KL18">
            <v>0</v>
          </cell>
          <cell r="KM18">
            <v>0</v>
          </cell>
          <cell r="KN18">
            <v>0</v>
          </cell>
          <cell r="KO18">
            <v>0</v>
          </cell>
          <cell r="KP18">
            <v>0</v>
          </cell>
          <cell r="KQ18">
            <v>0</v>
          </cell>
          <cell r="KR18">
            <v>0</v>
          </cell>
          <cell r="KS18">
            <v>0</v>
          </cell>
          <cell r="KT18">
            <v>0</v>
          </cell>
          <cell r="KU18">
            <v>0</v>
          </cell>
          <cell r="KV18">
            <v>0</v>
          </cell>
          <cell r="KW18">
            <v>0</v>
          </cell>
          <cell r="KX18">
            <v>0</v>
          </cell>
          <cell r="KY18">
            <v>0</v>
          </cell>
          <cell r="KZ18">
            <v>0</v>
          </cell>
          <cell r="LA18">
            <v>0</v>
          </cell>
          <cell r="LB18">
            <v>0</v>
          </cell>
          <cell r="LC18">
            <v>0</v>
          </cell>
          <cell r="LD18">
            <v>0</v>
          </cell>
          <cell r="LE18">
            <v>0</v>
          </cell>
          <cell r="LF18">
            <v>0</v>
          </cell>
          <cell r="LG18">
            <v>0</v>
          </cell>
          <cell r="LH18">
            <v>0</v>
          </cell>
          <cell r="LI18">
            <v>0</v>
          </cell>
          <cell r="LJ18">
            <v>0</v>
          </cell>
          <cell r="LK18">
            <v>0</v>
          </cell>
          <cell r="LL18">
            <v>0</v>
          </cell>
          <cell r="LM18">
            <v>0</v>
          </cell>
          <cell r="LN18">
            <v>0</v>
          </cell>
          <cell r="LO18">
            <v>0</v>
          </cell>
          <cell r="LP18">
            <v>0</v>
          </cell>
          <cell r="LQ18">
            <v>0</v>
          </cell>
          <cell r="LR18">
            <v>0</v>
          </cell>
          <cell r="LS18">
            <v>0</v>
          </cell>
          <cell r="LT18">
            <v>0</v>
          </cell>
          <cell r="LU18">
            <v>0</v>
          </cell>
          <cell r="LV18">
            <v>0</v>
          </cell>
          <cell r="LW18">
            <v>0</v>
          </cell>
          <cell r="LX18">
            <v>0</v>
          </cell>
          <cell r="LY18">
            <v>0</v>
          </cell>
          <cell r="LZ18">
            <v>0</v>
          </cell>
          <cell r="MA18">
            <v>0</v>
          </cell>
          <cell r="MB18">
            <v>0</v>
          </cell>
          <cell r="MC18">
            <v>0</v>
          </cell>
          <cell r="MD18">
            <v>0</v>
          </cell>
          <cell r="ME18">
            <v>0</v>
          </cell>
          <cell r="MF18">
            <v>0</v>
          </cell>
          <cell r="MG18">
            <v>0</v>
          </cell>
          <cell r="MH18">
            <v>0</v>
          </cell>
          <cell r="MI18">
            <v>0</v>
          </cell>
          <cell r="MJ18">
            <v>0</v>
          </cell>
          <cell r="MK18">
            <v>0</v>
          </cell>
          <cell r="ML18">
            <v>0</v>
          </cell>
          <cell r="MM18">
            <v>0</v>
          </cell>
          <cell r="MN18">
            <v>0</v>
          </cell>
          <cell r="MO18">
            <v>0</v>
          </cell>
          <cell r="MP18">
            <v>0</v>
          </cell>
          <cell r="MQ18">
            <v>0</v>
          </cell>
          <cell r="MR18">
            <v>0</v>
          </cell>
          <cell r="MS18">
            <v>0</v>
          </cell>
          <cell r="MT18">
            <v>0</v>
          </cell>
          <cell r="MU18">
            <v>0</v>
          </cell>
          <cell r="MV18">
            <v>0</v>
          </cell>
          <cell r="MW18">
            <v>0</v>
          </cell>
          <cell r="MX18">
            <v>0</v>
          </cell>
          <cell r="MY18">
            <v>0</v>
          </cell>
          <cell r="MZ18">
            <v>0</v>
          </cell>
          <cell r="NA18">
            <v>0</v>
          </cell>
          <cell r="NB18">
            <v>0</v>
          </cell>
          <cell r="NC18">
            <v>0</v>
          </cell>
          <cell r="ND18">
            <v>0</v>
          </cell>
          <cell r="NE18">
            <v>0</v>
          </cell>
          <cell r="NF18">
            <v>0</v>
          </cell>
          <cell r="NG18">
            <v>0</v>
          </cell>
          <cell r="NH18">
            <v>0</v>
          </cell>
          <cell r="NI18">
            <v>0</v>
          </cell>
          <cell r="NJ18">
            <v>0</v>
          </cell>
          <cell r="NK18">
            <v>0</v>
          </cell>
          <cell r="NL18">
            <v>0</v>
          </cell>
          <cell r="NM18">
            <v>0</v>
          </cell>
          <cell r="NN18">
            <v>0</v>
          </cell>
          <cell r="NO18">
            <v>0</v>
          </cell>
          <cell r="NP18">
            <v>0</v>
          </cell>
          <cell r="NQ18">
            <v>0</v>
          </cell>
          <cell r="NR18">
            <v>0</v>
          </cell>
          <cell r="NS18">
            <v>0</v>
          </cell>
          <cell r="NT18">
            <v>0</v>
          </cell>
          <cell r="NU18">
            <v>0</v>
          </cell>
          <cell r="NV18">
            <v>0</v>
          </cell>
          <cell r="NW18">
            <v>0</v>
          </cell>
          <cell r="NX18">
            <v>0</v>
          </cell>
          <cell r="NY18">
            <v>0</v>
          </cell>
          <cell r="NZ18">
            <v>0</v>
          </cell>
          <cell r="OA18">
            <v>0</v>
          </cell>
          <cell r="OB18">
            <v>0</v>
          </cell>
          <cell r="OC18">
            <v>0</v>
          </cell>
          <cell r="OD18">
            <v>0</v>
          </cell>
          <cell r="OE18">
            <v>0</v>
          </cell>
          <cell r="OF18">
            <v>0</v>
          </cell>
          <cell r="OG18">
            <v>0</v>
          </cell>
          <cell r="OH18">
            <v>0</v>
          </cell>
          <cell r="OI18">
            <v>0</v>
          </cell>
          <cell r="OJ18">
            <v>0</v>
          </cell>
          <cell r="OK18">
            <v>0</v>
          </cell>
          <cell r="OL18">
            <v>0</v>
          </cell>
          <cell r="OM18">
            <v>0</v>
          </cell>
          <cell r="ON18">
            <v>0</v>
          </cell>
          <cell r="OO18">
            <v>0</v>
          </cell>
          <cell r="OP18">
            <v>0</v>
          </cell>
          <cell r="OQ18">
            <v>0</v>
          </cell>
          <cell r="OR18">
            <v>0</v>
          </cell>
          <cell r="OS18">
            <v>0</v>
          </cell>
          <cell r="OT18">
            <v>0</v>
          </cell>
          <cell r="OU18">
            <v>0</v>
          </cell>
          <cell r="OV18">
            <v>0</v>
          </cell>
          <cell r="OW18">
            <v>0</v>
          </cell>
          <cell r="OX18">
            <v>0</v>
          </cell>
          <cell r="OY18">
            <v>0</v>
          </cell>
          <cell r="OZ18">
            <v>0</v>
          </cell>
          <cell r="PA18">
            <v>0</v>
          </cell>
          <cell r="PB18">
            <v>0</v>
          </cell>
          <cell r="PC18">
            <v>0</v>
          </cell>
          <cell r="PD18">
            <v>0</v>
          </cell>
          <cell r="PE18">
            <v>0</v>
          </cell>
          <cell r="PF18">
            <v>0</v>
          </cell>
          <cell r="PG18">
            <v>0</v>
          </cell>
          <cell r="PH18">
            <v>0</v>
          </cell>
          <cell r="PI18">
            <v>0</v>
          </cell>
          <cell r="PJ18">
            <v>0</v>
          </cell>
          <cell r="PK18">
            <v>0</v>
          </cell>
          <cell r="PL18">
            <v>0</v>
          </cell>
          <cell r="PM18">
            <v>0</v>
          </cell>
          <cell r="PN18">
            <v>0</v>
          </cell>
          <cell r="PO18">
            <v>0</v>
          </cell>
          <cell r="PP18">
            <v>0</v>
          </cell>
          <cell r="PQ18">
            <v>0</v>
          </cell>
          <cell r="PR18">
            <v>0</v>
          </cell>
          <cell r="PS18">
            <v>0</v>
          </cell>
          <cell r="PT18">
            <v>0</v>
          </cell>
          <cell r="PU18">
            <v>0</v>
          </cell>
          <cell r="PV18">
            <v>0</v>
          </cell>
          <cell r="PW18">
            <v>0</v>
          </cell>
          <cell r="PX18">
            <v>0</v>
          </cell>
          <cell r="PY18">
            <v>0</v>
          </cell>
          <cell r="PZ18">
            <v>0</v>
          </cell>
          <cell r="QA18">
            <v>0</v>
          </cell>
          <cell r="QB18">
            <v>0</v>
          </cell>
          <cell r="QC18">
            <v>0</v>
          </cell>
          <cell r="QD18">
            <v>0</v>
          </cell>
          <cell r="QE18">
            <v>0</v>
          </cell>
          <cell r="QF18">
            <v>0</v>
          </cell>
          <cell r="QG18">
            <v>0</v>
          </cell>
          <cell r="QH18">
            <v>0</v>
          </cell>
          <cell r="QI18">
            <v>0</v>
          </cell>
          <cell r="QJ18">
            <v>0</v>
          </cell>
          <cell r="QK18">
            <v>0</v>
          </cell>
          <cell r="QL18">
            <v>100000</v>
          </cell>
          <cell r="QM18">
            <v>200000</v>
          </cell>
          <cell r="QN18">
            <v>200000</v>
          </cell>
          <cell r="QO18">
            <v>500000</v>
          </cell>
          <cell r="QP18">
            <v>0</v>
          </cell>
          <cell r="QQ18">
            <v>0</v>
          </cell>
          <cell r="QR18">
            <v>0</v>
          </cell>
          <cell r="QS18">
            <v>0</v>
          </cell>
          <cell r="QT18">
            <v>0</v>
          </cell>
          <cell r="QU18">
            <v>0</v>
          </cell>
          <cell r="QV18">
            <v>100000</v>
          </cell>
          <cell r="QW18">
            <v>200000</v>
          </cell>
          <cell r="QX18">
            <v>200000</v>
          </cell>
          <cell r="QY18">
            <v>500000</v>
          </cell>
          <cell r="QZ18">
            <v>0</v>
          </cell>
          <cell r="RA18">
            <v>100000</v>
          </cell>
          <cell r="RB18">
            <v>200000</v>
          </cell>
          <cell r="RC18">
            <v>200000</v>
          </cell>
          <cell r="RD18">
            <v>500000</v>
          </cell>
          <cell r="RE18">
            <v>0</v>
          </cell>
          <cell r="RF18">
            <v>0</v>
          </cell>
          <cell r="RG18">
            <v>0</v>
          </cell>
          <cell r="RH18">
            <v>0</v>
          </cell>
          <cell r="RI18">
            <v>0</v>
          </cell>
          <cell r="RJ18">
            <v>0</v>
          </cell>
          <cell r="RK18">
            <v>100000</v>
          </cell>
          <cell r="RL18">
            <v>200000</v>
          </cell>
          <cell r="RM18">
            <v>200000</v>
          </cell>
          <cell r="RN18">
            <v>500000</v>
          </cell>
          <cell r="RO18">
            <v>0</v>
          </cell>
          <cell r="RP18">
            <v>300000</v>
          </cell>
          <cell r="RQ18">
            <v>400000</v>
          </cell>
          <cell r="RR18">
            <v>400000</v>
          </cell>
          <cell r="RS18">
            <v>1100000</v>
          </cell>
          <cell r="RT18">
            <v>0</v>
          </cell>
          <cell r="RU18">
            <v>0</v>
          </cell>
          <cell r="RV18">
            <v>0</v>
          </cell>
          <cell r="RW18">
            <v>0</v>
          </cell>
          <cell r="RX18">
            <v>0</v>
          </cell>
          <cell r="RY18">
            <v>0</v>
          </cell>
          <cell r="RZ18">
            <v>300000</v>
          </cell>
          <cell r="SA18">
            <v>400000</v>
          </cell>
          <cell r="SB18">
            <v>400000</v>
          </cell>
          <cell r="SC18">
            <v>1100000</v>
          </cell>
          <cell r="SD18">
            <v>0</v>
          </cell>
          <cell r="SE18">
            <v>300000</v>
          </cell>
          <cell r="SF18">
            <v>400000</v>
          </cell>
          <cell r="SG18">
            <v>400000</v>
          </cell>
          <cell r="SH18">
            <v>1100000</v>
          </cell>
          <cell r="SI18">
            <v>0</v>
          </cell>
          <cell r="SJ18">
            <v>0</v>
          </cell>
          <cell r="SK18">
            <v>0</v>
          </cell>
          <cell r="SL18">
            <v>0</v>
          </cell>
          <cell r="SM18">
            <v>0</v>
          </cell>
          <cell r="SN18">
            <v>0</v>
          </cell>
          <cell r="SO18">
            <v>300000</v>
          </cell>
          <cell r="SP18">
            <v>400000</v>
          </cell>
          <cell r="SQ18">
            <v>400000</v>
          </cell>
          <cell r="SR18">
            <v>1100000</v>
          </cell>
          <cell r="SS18">
            <v>50000</v>
          </cell>
          <cell r="ST18">
            <v>200000</v>
          </cell>
          <cell r="SU18">
            <v>200000</v>
          </cell>
          <cell r="SV18">
            <v>200000</v>
          </cell>
          <cell r="SW18">
            <v>650000</v>
          </cell>
          <cell r="SX18">
            <v>0</v>
          </cell>
          <cell r="SY18">
            <v>0</v>
          </cell>
          <cell r="SZ18">
            <v>0</v>
          </cell>
          <cell r="TA18">
            <v>0</v>
          </cell>
          <cell r="TB18">
            <v>0</v>
          </cell>
          <cell r="TC18">
            <v>50000</v>
          </cell>
          <cell r="TD18">
            <v>200000</v>
          </cell>
          <cell r="TE18">
            <v>200000</v>
          </cell>
          <cell r="TF18">
            <v>200000</v>
          </cell>
          <cell r="TG18">
            <v>650000</v>
          </cell>
          <cell r="TH18">
            <v>50000</v>
          </cell>
          <cell r="TI18">
            <v>200000</v>
          </cell>
          <cell r="TJ18">
            <v>200000</v>
          </cell>
          <cell r="TK18">
            <v>200000</v>
          </cell>
          <cell r="TL18">
            <v>650000</v>
          </cell>
          <cell r="TM18">
            <v>0</v>
          </cell>
          <cell r="TN18">
            <v>0</v>
          </cell>
          <cell r="TO18">
            <v>0</v>
          </cell>
          <cell r="TP18">
            <v>0</v>
          </cell>
          <cell r="TQ18">
            <v>0</v>
          </cell>
          <cell r="TR18">
            <v>50000</v>
          </cell>
          <cell r="TS18">
            <v>200000</v>
          </cell>
          <cell r="TT18">
            <v>200000</v>
          </cell>
          <cell r="TU18">
            <v>200000</v>
          </cell>
          <cell r="TV18">
            <v>650000</v>
          </cell>
          <cell r="TW18">
            <v>0</v>
          </cell>
          <cell r="TX18">
            <v>150000</v>
          </cell>
          <cell r="TY18">
            <v>150000</v>
          </cell>
          <cell r="TZ18">
            <v>150000</v>
          </cell>
          <cell r="UA18">
            <v>450000</v>
          </cell>
          <cell r="UB18">
            <v>0</v>
          </cell>
          <cell r="UC18">
            <v>0</v>
          </cell>
          <cell r="UD18">
            <v>0</v>
          </cell>
          <cell r="UE18">
            <v>0</v>
          </cell>
          <cell r="UF18">
            <v>0</v>
          </cell>
          <cell r="UG18">
            <v>0</v>
          </cell>
          <cell r="UH18">
            <v>150000</v>
          </cell>
          <cell r="UI18">
            <v>150000</v>
          </cell>
          <cell r="UJ18">
            <v>150000</v>
          </cell>
          <cell r="UK18">
            <v>450000</v>
          </cell>
          <cell r="UL18">
            <v>0</v>
          </cell>
          <cell r="UM18">
            <v>150000</v>
          </cell>
          <cell r="UN18">
            <v>150000</v>
          </cell>
          <cell r="UO18">
            <v>150000</v>
          </cell>
          <cell r="UP18">
            <v>450000</v>
          </cell>
          <cell r="UQ18">
            <v>0</v>
          </cell>
          <cell r="UR18">
            <v>0</v>
          </cell>
          <cell r="US18">
            <v>0</v>
          </cell>
          <cell r="UT18">
            <v>0</v>
          </cell>
          <cell r="UU18">
            <v>0</v>
          </cell>
          <cell r="UV18">
            <v>0</v>
          </cell>
          <cell r="UW18">
            <v>150000</v>
          </cell>
          <cell r="UX18">
            <v>150000</v>
          </cell>
          <cell r="UY18">
            <v>150000</v>
          </cell>
          <cell r="UZ18">
            <v>450000</v>
          </cell>
          <cell r="VA18">
            <v>0</v>
          </cell>
          <cell r="VB18">
            <v>100000</v>
          </cell>
          <cell r="VC18">
            <v>100000</v>
          </cell>
          <cell r="VD18">
            <v>100000</v>
          </cell>
          <cell r="VE18">
            <v>300000</v>
          </cell>
          <cell r="VF18">
            <v>0</v>
          </cell>
          <cell r="VG18">
            <v>0</v>
          </cell>
          <cell r="VH18">
            <v>0</v>
          </cell>
          <cell r="VI18">
            <v>0</v>
          </cell>
          <cell r="VJ18">
            <v>0</v>
          </cell>
          <cell r="VK18">
            <v>0</v>
          </cell>
          <cell r="VL18">
            <v>100000</v>
          </cell>
          <cell r="VM18">
            <v>100000</v>
          </cell>
          <cell r="VN18">
            <v>100000</v>
          </cell>
          <cell r="VO18">
            <v>300000</v>
          </cell>
          <cell r="VP18">
            <v>0</v>
          </cell>
          <cell r="VQ18">
            <v>100000</v>
          </cell>
          <cell r="VR18">
            <v>100000</v>
          </cell>
          <cell r="VS18">
            <v>100000</v>
          </cell>
          <cell r="VT18">
            <v>300000</v>
          </cell>
          <cell r="VU18">
            <v>0</v>
          </cell>
          <cell r="VV18">
            <v>0</v>
          </cell>
          <cell r="VW18">
            <v>0</v>
          </cell>
          <cell r="VX18">
            <v>0</v>
          </cell>
          <cell r="VY18">
            <v>0</v>
          </cell>
          <cell r="VZ18">
            <v>0</v>
          </cell>
          <cell r="WA18">
            <v>100000</v>
          </cell>
          <cell r="WB18">
            <v>100000</v>
          </cell>
          <cell r="WC18">
            <v>100000</v>
          </cell>
          <cell r="WD18">
            <v>300000</v>
          </cell>
          <cell r="WE18">
            <v>0</v>
          </cell>
          <cell r="WF18">
            <v>0</v>
          </cell>
          <cell r="WG18">
            <v>0</v>
          </cell>
          <cell r="WH18">
            <v>0</v>
          </cell>
          <cell r="WI18">
            <v>0</v>
          </cell>
          <cell r="WJ18">
            <v>0</v>
          </cell>
          <cell r="WK18">
            <v>0</v>
          </cell>
          <cell r="WL18">
            <v>0</v>
          </cell>
          <cell r="WM18">
            <v>0</v>
          </cell>
          <cell r="WN18">
            <v>0</v>
          </cell>
          <cell r="WO18">
            <v>0</v>
          </cell>
          <cell r="WP18">
            <v>0</v>
          </cell>
          <cell r="WQ18">
            <v>0</v>
          </cell>
          <cell r="WR18">
            <v>0</v>
          </cell>
          <cell r="WS18">
            <v>0</v>
          </cell>
          <cell r="WT18">
            <v>0</v>
          </cell>
          <cell r="WU18">
            <v>0</v>
          </cell>
          <cell r="WV18">
            <v>0</v>
          </cell>
          <cell r="WW18">
            <v>0</v>
          </cell>
          <cell r="WX18">
            <v>0</v>
          </cell>
          <cell r="WY18">
            <v>0</v>
          </cell>
          <cell r="WZ18">
            <v>0</v>
          </cell>
          <cell r="XA18">
            <v>0</v>
          </cell>
          <cell r="XB18">
            <v>0</v>
          </cell>
          <cell r="XC18">
            <v>0</v>
          </cell>
          <cell r="XD18">
            <v>0</v>
          </cell>
          <cell r="XE18">
            <v>0</v>
          </cell>
          <cell r="XF18">
            <v>0</v>
          </cell>
          <cell r="XG18">
            <v>0</v>
          </cell>
          <cell r="XH18">
            <v>0</v>
          </cell>
          <cell r="XI18">
            <v>0</v>
          </cell>
          <cell r="XJ18">
            <v>0</v>
          </cell>
          <cell r="XK18">
            <v>0</v>
          </cell>
          <cell r="XL18">
            <v>0</v>
          </cell>
          <cell r="XM18">
            <v>0</v>
          </cell>
          <cell r="XN18">
            <v>0</v>
          </cell>
          <cell r="XO18">
            <v>0</v>
          </cell>
          <cell r="XP18">
            <v>0</v>
          </cell>
          <cell r="XQ18">
            <v>0</v>
          </cell>
          <cell r="XR18">
            <v>0</v>
          </cell>
          <cell r="XS18">
            <v>0</v>
          </cell>
          <cell r="XT18">
            <v>0</v>
          </cell>
          <cell r="XU18">
            <v>0</v>
          </cell>
          <cell r="XV18">
            <v>0</v>
          </cell>
          <cell r="XW18">
            <v>0</v>
          </cell>
          <cell r="XX18">
            <v>0</v>
          </cell>
          <cell r="XY18">
            <v>0</v>
          </cell>
          <cell r="XZ18">
            <v>0</v>
          </cell>
          <cell r="YA18">
            <v>0</v>
          </cell>
          <cell r="YB18">
            <v>0</v>
          </cell>
          <cell r="YC18">
            <v>0</v>
          </cell>
          <cell r="YD18">
            <v>0</v>
          </cell>
          <cell r="YE18">
            <v>0</v>
          </cell>
          <cell r="YF18">
            <v>0</v>
          </cell>
          <cell r="YG18">
            <v>0</v>
          </cell>
          <cell r="YH18">
            <v>0</v>
          </cell>
          <cell r="YI18">
            <v>0</v>
          </cell>
          <cell r="YJ18">
            <v>0</v>
          </cell>
          <cell r="YK18">
            <v>0</v>
          </cell>
          <cell r="YL18">
            <v>0</v>
          </cell>
          <cell r="YM18">
            <v>0</v>
          </cell>
          <cell r="YN18">
            <v>0</v>
          </cell>
          <cell r="YO18">
            <v>0</v>
          </cell>
          <cell r="YP18">
            <v>0</v>
          </cell>
          <cell r="YQ18">
            <v>0</v>
          </cell>
          <cell r="YR18">
            <v>0</v>
          </cell>
          <cell r="YS18">
            <v>0</v>
          </cell>
          <cell r="YT18">
            <v>0</v>
          </cell>
          <cell r="YU18">
            <v>0</v>
          </cell>
          <cell r="YV18">
            <v>0</v>
          </cell>
          <cell r="YW18">
            <v>0</v>
          </cell>
          <cell r="YX18">
            <v>0</v>
          </cell>
          <cell r="YY18">
            <v>0</v>
          </cell>
          <cell r="YZ18">
            <v>0</v>
          </cell>
          <cell r="ZA18">
            <v>0</v>
          </cell>
          <cell r="ZB18">
            <v>0</v>
          </cell>
          <cell r="ZC18">
            <v>0</v>
          </cell>
          <cell r="ZD18">
            <v>0</v>
          </cell>
          <cell r="ZE18">
            <v>0</v>
          </cell>
          <cell r="ZF18">
            <v>0</v>
          </cell>
          <cell r="ZG18">
            <v>0</v>
          </cell>
          <cell r="ZH18">
            <v>0</v>
          </cell>
          <cell r="ZI18">
            <v>0</v>
          </cell>
          <cell r="ZJ18">
            <v>0</v>
          </cell>
          <cell r="ZK18">
            <v>0</v>
          </cell>
          <cell r="ZL18">
            <v>0</v>
          </cell>
          <cell r="ZM18">
            <v>0</v>
          </cell>
          <cell r="ZN18">
            <v>0</v>
          </cell>
          <cell r="ZO18">
            <v>0</v>
          </cell>
          <cell r="ZP18">
            <v>0</v>
          </cell>
          <cell r="ZQ18">
            <v>0</v>
          </cell>
          <cell r="ZR18">
            <v>0</v>
          </cell>
          <cell r="ZS18">
            <v>0</v>
          </cell>
          <cell r="ZT18">
            <v>0</v>
          </cell>
          <cell r="ZU18">
            <v>0</v>
          </cell>
          <cell r="ZV18">
            <v>0</v>
          </cell>
          <cell r="ZW18">
            <v>0</v>
          </cell>
          <cell r="ZX18">
            <v>0</v>
          </cell>
          <cell r="ZY18">
            <v>0</v>
          </cell>
          <cell r="ZZ18">
            <v>0</v>
          </cell>
          <cell r="AAA18">
            <v>0</v>
          </cell>
          <cell r="AAB18">
            <v>0</v>
          </cell>
          <cell r="AAC18">
            <v>0</v>
          </cell>
          <cell r="AAD18">
            <v>0</v>
          </cell>
          <cell r="AAE18">
            <v>0</v>
          </cell>
          <cell r="AAF18">
            <v>0</v>
          </cell>
          <cell r="AAG18">
            <v>0</v>
          </cell>
          <cell r="AAH18">
            <v>0</v>
          </cell>
          <cell r="AAI18">
            <v>0</v>
          </cell>
          <cell r="AAJ18">
            <v>0</v>
          </cell>
          <cell r="AAK18">
            <v>0</v>
          </cell>
          <cell r="AAL18">
            <v>0</v>
          </cell>
          <cell r="AAM18">
            <v>0</v>
          </cell>
          <cell r="AAN18">
            <v>0</v>
          </cell>
          <cell r="AAO18">
            <v>0</v>
          </cell>
          <cell r="AAP18">
            <v>0</v>
          </cell>
          <cell r="AAQ18">
            <v>0</v>
          </cell>
          <cell r="AAR18">
            <v>0</v>
          </cell>
          <cell r="AAS18">
            <v>0</v>
          </cell>
          <cell r="AAT18">
            <v>0</v>
          </cell>
          <cell r="AAU18">
            <v>0</v>
          </cell>
          <cell r="AAV18">
            <v>0</v>
          </cell>
          <cell r="AAW18">
            <v>0</v>
          </cell>
          <cell r="AAX18">
            <v>0</v>
          </cell>
          <cell r="AAY18">
            <v>0</v>
          </cell>
          <cell r="AAZ18">
            <v>0</v>
          </cell>
          <cell r="ABA18">
            <v>0</v>
          </cell>
          <cell r="ABB18">
            <v>0</v>
          </cell>
          <cell r="ABC18">
            <v>0</v>
          </cell>
          <cell r="ABD18">
            <v>0</v>
          </cell>
          <cell r="ABE18">
            <v>0</v>
          </cell>
          <cell r="ABF18">
            <v>0</v>
          </cell>
          <cell r="ABG18">
            <v>0</v>
          </cell>
          <cell r="ABH18">
            <v>0</v>
          </cell>
          <cell r="ABI18">
            <v>0</v>
          </cell>
          <cell r="ABJ18">
            <v>0</v>
          </cell>
          <cell r="ABK18">
            <v>0</v>
          </cell>
          <cell r="ABL18">
            <v>0</v>
          </cell>
          <cell r="ABM18">
            <v>0</v>
          </cell>
          <cell r="ABN18">
            <v>0</v>
          </cell>
          <cell r="ABO18">
            <v>0</v>
          </cell>
          <cell r="ABP18">
            <v>0</v>
          </cell>
          <cell r="ABQ18">
            <v>0</v>
          </cell>
          <cell r="ABR18">
            <v>0</v>
          </cell>
          <cell r="ABS18">
            <v>0</v>
          </cell>
          <cell r="ABT18">
            <v>0</v>
          </cell>
          <cell r="ABU18">
            <v>0</v>
          </cell>
          <cell r="ABV18">
            <v>0</v>
          </cell>
          <cell r="ABW18">
            <v>0</v>
          </cell>
          <cell r="ABX18">
            <v>0</v>
          </cell>
          <cell r="ABY18">
            <v>0</v>
          </cell>
          <cell r="ABZ18">
            <v>0</v>
          </cell>
          <cell r="ACA18">
            <v>0</v>
          </cell>
          <cell r="ACB18">
            <v>0</v>
          </cell>
          <cell r="ACC18">
            <v>0</v>
          </cell>
          <cell r="ACD18">
            <v>0</v>
          </cell>
          <cell r="ACE18">
            <v>0</v>
          </cell>
          <cell r="ACF18">
            <v>0</v>
          </cell>
          <cell r="ACG18">
            <v>0</v>
          </cell>
          <cell r="ACH18">
            <v>0</v>
          </cell>
          <cell r="ACI18">
            <v>0</v>
          </cell>
          <cell r="ACJ18">
            <v>0</v>
          </cell>
          <cell r="ACK18">
            <v>0</v>
          </cell>
          <cell r="ACL18">
            <v>0</v>
          </cell>
          <cell r="ACM18">
            <v>0</v>
          </cell>
          <cell r="ACN18">
            <v>0</v>
          </cell>
          <cell r="ACO18">
            <v>0</v>
          </cell>
          <cell r="ACP18">
            <v>0</v>
          </cell>
          <cell r="ACQ18">
            <v>0</v>
          </cell>
          <cell r="ACR18">
            <v>0</v>
          </cell>
          <cell r="ACS18">
            <v>0</v>
          </cell>
          <cell r="ACT18">
            <v>0</v>
          </cell>
          <cell r="ACU18">
            <v>0</v>
          </cell>
          <cell r="ACV18">
            <v>0</v>
          </cell>
          <cell r="ACW18">
            <v>0</v>
          </cell>
          <cell r="ACX18">
            <v>0</v>
          </cell>
          <cell r="ACY18">
            <v>0</v>
          </cell>
          <cell r="ACZ18">
            <v>0</v>
          </cell>
          <cell r="ADA18">
            <v>0</v>
          </cell>
          <cell r="ADB18">
            <v>0</v>
          </cell>
          <cell r="ADC18">
            <v>0</v>
          </cell>
          <cell r="ADD18">
            <v>0</v>
          </cell>
          <cell r="ADE18">
            <v>0</v>
          </cell>
          <cell r="ADF18">
            <v>0</v>
          </cell>
          <cell r="ADG18">
            <v>0</v>
          </cell>
          <cell r="ADH18">
            <v>0</v>
          </cell>
          <cell r="ADI18">
            <v>0</v>
          </cell>
          <cell r="ADJ18">
            <v>0</v>
          </cell>
          <cell r="ADK18">
            <v>0</v>
          </cell>
          <cell r="ADL18">
            <v>0</v>
          </cell>
          <cell r="ADM18">
            <v>0</v>
          </cell>
          <cell r="ADN18">
            <v>0</v>
          </cell>
          <cell r="ADO18">
            <v>0</v>
          </cell>
          <cell r="ADP18">
            <v>0</v>
          </cell>
          <cell r="ADQ18">
            <v>0</v>
          </cell>
          <cell r="ADR18">
            <v>0</v>
          </cell>
          <cell r="ADS18">
            <v>0</v>
          </cell>
          <cell r="ADT18">
            <v>0</v>
          </cell>
          <cell r="ADU18">
            <v>0</v>
          </cell>
          <cell r="ADV18">
            <v>0</v>
          </cell>
          <cell r="ADW18">
            <v>0</v>
          </cell>
          <cell r="ADX18">
            <v>0</v>
          </cell>
          <cell r="ADY18">
            <v>0</v>
          </cell>
          <cell r="ADZ18">
            <v>0</v>
          </cell>
          <cell r="AEA18">
            <v>0</v>
          </cell>
          <cell r="AEB18">
            <v>0</v>
          </cell>
          <cell r="AEC18">
            <v>0</v>
          </cell>
          <cell r="AED18">
            <v>0</v>
          </cell>
          <cell r="AEE18">
            <v>0</v>
          </cell>
          <cell r="AEF18">
            <v>0</v>
          </cell>
          <cell r="AEG18">
            <v>0</v>
          </cell>
          <cell r="AEH18">
            <v>0</v>
          </cell>
          <cell r="AEI18">
            <v>0</v>
          </cell>
          <cell r="AEJ18">
            <v>0</v>
          </cell>
          <cell r="AEK18">
            <v>0</v>
          </cell>
          <cell r="AEL18">
            <v>0</v>
          </cell>
          <cell r="AEM18">
            <v>0</v>
          </cell>
          <cell r="AEN18">
            <v>0</v>
          </cell>
          <cell r="AEO18">
            <v>0</v>
          </cell>
          <cell r="AEP18">
            <v>0</v>
          </cell>
          <cell r="AEQ18">
            <v>0</v>
          </cell>
          <cell r="AER18">
            <v>0</v>
          </cell>
          <cell r="AES18">
            <v>0</v>
          </cell>
          <cell r="AET18">
            <v>0</v>
          </cell>
          <cell r="AEU18">
            <v>0</v>
          </cell>
          <cell r="AEV18">
            <v>0</v>
          </cell>
          <cell r="AEW18">
            <v>0</v>
          </cell>
          <cell r="AEX18">
            <v>0</v>
          </cell>
          <cell r="AEY18">
            <v>0</v>
          </cell>
          <cell r="AEZ18">
            <v>0</v>
          </cell>
          <cell r="AFA18">
            <v>0</v>
          </cell>
          <cell r="AFB18">
            <v>0</v>
          </cell>
          <cell r="AFC18">
            <v>0</v>
          </cell>
          <cell r="AFD18">
            <v>0</v>
          </cell>
          <cell r="AFE18">
            <v>0</v>
          </cell>
          <cell r="AFF18">
            <v>0</v>
          </cell>
          <cell r="AFG18">
            <v>0</v>
          </cell>
          <cell r="AFH18">
            <v>0</v>
          </cell>
          <cell r="AFI18">
            <v>0</v>
          </cell>
          <cell r="AFJ18">
            <v>0</v>
          </cell>
          <cell r="AFK18">
            <v>0</v>
          </cell>
          <cell r="AFL18">
            <v>0</v>
          </cell>
          <cell r="AFM18">
            <v>0</v>
          </cell>
          <cell r="AFN18">
            <v>0</v>
          </cell>
          <cell r="AFO18">
            <v>0</v>
          </cell>
          <cell r="AFP18">
            <v>0</v>
          </cell>
          <cell r="AFQ18">
            <v>0</v>
          </cell>
          <cell r="AFR18">
            <v>0</v>
          </cell>
          <cell r="AFS18">
            <v>0</v>
          </cell>
          <cell r="AFT18">
            <v>0</v>
          </cell>
          <cell r="AFU18">
            <v>0</v>
          </cell>
          <cell r="AFV18">
            <v>0</v>
          </cell>
          <cell r="AFW18">
            <v>0</v>
          </cell>
          <cell r="AFX18">
            <v>0</v>
          </cell>
          <cell r="AFY18">
            <v>0</v>
          </cell>
          <cell r="AFZ18">
            <v>0</v>
          </cell>
          <cell r="AGA18">
            <v>0</v>
          </cell>
          <cell r="AGB18">
            <v>0</v>
          </cell>
          <cell r="AGC18">
            <v>0</v>
          </cell>
          <cell r="AGD18">
            <v>0</v>
          </cell>
          <cell r="AGE18">
            <v>0</v>
          </cell>
          <cell r="AGF18">
            <v>0</v>
          </cell>
          <cell r="AGG18">
            <v>0</v>
          </cell>
          <cell r="AGH18">
            <v>0</v>
          </cell>
          <cell r="AGI18">
            <v>0</v>
          </cell>
          <cell r="AGJ18">
            <v>0</v>
          </cell>
          <cell r="AGK18">
            <v>0</v>
          </cell>
          <cell r="AGL18">
            <v>0</v>
          </cell>
          <cell r="AGM18">
            <v>0</v>
          </cell>
          <cell r="AGN18">
            <v>0</v>
          </cell>
          <cell r="AGO18">
            <v>25000</v>
          </cell>
          <cell r="AGP18">
            <v>25000</v>
          </cell>
          <cell r="AGQ18">
            <v>25000</v>
          </cell>
          <cell r="AGR18">
            <v>25000</v>
          </cell>
          <cell r="AGS18">
            <v>100000</v>
          </cell>
          <cell r="AGT18">
            <v>0</v>
          </cell>
          <cell r="AGU18">
            <v>0</v>
          </cell>
          <cell r="AGV18">
            <v>0</v>
          </cell>
          <cell r="AGW18">
            <v>0</v>
          </cell>
          <cell r="AGX18">
            <v>0</v>
          </cell>
          <cell r="AGY18">
            <v>25000</v>
          </cell>
          <cell r="AGZ18">
            <v>25000</v>
          </cell>
          <cell r="AHA18">
            <v>25000</v>
          </cell>
          <cell r="AHB18">
            <v>25000</v>
          </cell>
          <cell r="AHC18">
            <v>100000</v>
          </cell>
          <cell r="AHD18">
            <v>25000</v>
          </cell>
          <cell r="AHE18">
            <v>25000</v>
          </cell>
          <cell r="AHF18">
            <v>25000</v>
          </cell>
          <cell r="AHG18">
            <v>25000</v>
          </cell>
          <cell r="AHH18">
            <v>100000</v>
          </cell>
          <cell r="AHI18">
            <v>0</v>
          </cell>
          <cell r="AHJ18">
            <v>0</v>
          </cell>
          <cell r="AHK18">
            <v>0</v>
          </cell>
          <cell r="AHL18">
            <v>0</v>
          </cell>
          <cell r="AHM18">
            <v>0</v>
          </cell>
          <cell r="AHN18">
            <v>25000</v>
          </cell>
          <cell r="AHO18">
            <v>25000</v>
          </cell>
          <cell r="AHP18">
            <v>25000</v>
          </cell>
          <cell r="AHQ18">
            <v>25000</v>
          </cell>
          <cell r="AHR18">
            <v>100000</v>
          </cell>
          <cell r="AHS18">
            <v>0</v>
          </cell>
          <cell r="AHT18">
            <v>0</v>
          </cell>
          <cell r="AHU18">
            <v>0</v>
          </cell>
          <cell r="AHV18">
            <v>0</v>
          </cell>
          <cell r="AHW18">
            <v>0</v>
          </cell>
          <cell r="AHX18">
            <v>0</v>
          </cell>
          <cell r="AHY18">
            <v>0</v>
          </cell>
          <cell r="AHZ18">
            <v>0</v>
          </cell>
          <cell r="AIA18">
            <v>0</v>
          </cell>
          <cell r="AIB18">
            <v>0</v>
          </cell>
          <cell r="AIC18">
            <v>0</v>
          </cell>
          <cell r="AID18">
            <v>0</v>
          </cell>
          <cell r="AIE18">
            <v>0</v>
          </cell>
          <cell r="AIF18">
            <v>0</v>
          </cell>
          <cell r="AIG18">
            <v>0</v>
          </cell>
          <cell r="AIH18">
            <v>0</v>
          </cell>
          <cell r="AII18">
            <v>0</v>
          </cell>
          <cell r="AIJ18">
            <v>0</v>
          </cell>
          <cell r="AIK18">
            <v>0</v>
          </cell>
          <cell r="AIL18">
            <v>0</v>
          </cell>
          <cell r="AIM18">
            <v>0</v>
          </cell>
          <cell r="AIN18">
            <v>0</v>
          </cell>
          <cell r="AIO18">
            <v>0</v>
          </cell>
          <cell r="AIP18">
            <v>0</v>
          </cell>
          <cell r="AIQ18">
            <v>0</v>
          </cell>
          <cell r="AIR18">
            <v>0</v>
          </cell>
          <cell r="AIS18">
            <v>0</v>
          </cell>
          <cell r="AIT18">
            <v>0</v>
          </cell>
          <cell r="AIU18">
            <v>0</v>
          </cell>
          <cell r="AIV18">
            <v>0</v>
          </cell>
          <cell r="AIW18">
            <v>10000</v>
          </cell>
          <cell r="AIX18">
            <v>10000</v>
          </cell>
          <cell r="AIY18">
            <v>10000</v>
          </cell>
          <cell r="AIZ18">
            <v>10000</v>
          </cell>
          <cell r="AJA18">
            <v>40000</v>
          </cell>
          <cell r="AJB18">
            <v>0</v>
          </cell>
          <cell r="AJC18">
            <v>0</v>
          </cell>
          <cell r="AJD18">
            <v>0</v>
          </cell>
          <cell r="AJE18">
            <v>0</v>
          </cell>
          <cell r="AJF18">
            <v>0</v>
          </cell>
          <cell r="AJG18">
            <v>10000</v>
          </cell>
          <cell r="AJH18">
            <v>10000</v>
          </cell>
          <cell r="AJI18">
            <v>10000</v>
          </cell>
          <cell r="AJJ18">
            <v>10000</v>
          </cell>
          <cell r="AJK18">
            <v>40000</v>
          </cell>
          <cell r="AJL18">
            <v>10000</v>
          </cell>
          <cell r="AJM18">
            <v>10000</v>
          </cell>
          <cell r="AJN18">
            <v>10000</v>
          </cell>
          <cell r="AJO18">
            <v>10000</v>
          </cell>
          <cell r="AJP18">
            <v>40000</v>
          </cell>
          <cell r="AJQ18">
            <v>0</v>
          </cell>
          <cell r="AJR18">
            <v>0</v>
          </cell>
          <cell r="AJS18">
            <v>0</v>
          </cell>
          <cell r="AJT18">
            <v>0</v>
          </cell>
          <cell r="AJU18">
            <v>0</v>
          </cell>
          <cell r="AJV18">
            <v>10000</v>
          </cell>
          <cell r="AJW18">
            <v>10000</v>
          </cell>
          <cell r="AJX18">
            <v>10000</v>
          </cell>
          <cell r="AJY18">
            <v>10000</v>
          </cell>
          <cell r="AJZ18">
            <v>40000</v>
          </cell>
          <cell r="AKA18">
            <v>0</v>
          </cell>
          <cell r="AKB18">
            <v>0</v>
          </cell>
          <cell r="AKC18">
            <v>0</v>
          </cell>
          <cell r="AKD18">
            <v>0</v>
          </cell>
          <cell r="AKE18">
            <v>0</v>
          </cell>
          <cell r="AKF18">
            <v>0</v>
          </cell>
          <cell r="AKG18">
            <v>0</v>
          </cell>
          <cell r="AKH18">
            <v>0</v>
          </cell>
          <cell r="AKI18">
            <v>0</v>
          </cell>
          <cell r="AKJ18">
            <v>0</v>
          </cell>
          <cell r="AKK18">
            <v>0</v>
          </cell>
          <cell r="AKL18">
            <v>0</v>
          </cell>
          <cell r="AKM18">
            <v>0</v>
          </cell>
          <cell r="AKN18">
            <v>0</v>
          </cell>
          <cell r="AKO18">
            <v>0</v>
          </cell>
          <cell r="AKP18">
            <v>0</v>
          </cell>
          <cell r="AKQ18">
            <v>0</v>
          </cell>
          <cell r="AKR18">
            <v>0</v>
          </cell>
          <cell r="AKS18">
            <v>0</v>
          </cell>
          <cell r="AKT18">
            <v>0</v>
          </cell>
          <cell r="AKU18">
            <v>0</v>
          </cell>
          <cell r="AKV18">
            <v>0</v>
          </cell>
          <cell r="AKW18">
            <v>0</v>
          </cell>
          <cell r="AKX18">
            <v>0</v>
          </cell>
          <cell r="AKY18">
            <v>0</v>
          </cell>
          <cell r="AKZ18">
            <v>0</v>
          </cell>
          <cell r="ALA18">
            <v>0</v>
          </cell>
          <cell r="ALB18">
            <v>0</v>
          </cell>
          <cell r="ALC18">
            <v>0</v>
          </cell>
          <cell r="ALD18">
            <v>0</v>
          </cell>
          <cell r="ALE18">
            <v>0</v>
          </cell>
          <cell r="ALF18">
            <v>0</v>
          </cell>
          <cell r="ALG18">
            <v>0</v>
          </cell>
          <cell r="ALH18">
            <v>0</v>
          </cell>
          <cell r="ALI18">
            <v>0</v>
          </cell>
          <cell r="ALO18">
            <v>0</v>
          </cell>
          <cell r="ALP18">
            <v>0</v>
          </cell>
          <cell r="ALQ18">
            <v>0</v>
          </cell>
          <cell r="ALR18">
            <v>0</v>
          </cell>
          <cell r="ALS18">
            <v>0</v>
          </cell>
          <cell r="ALT18">
            <v>0</v>
          </cell>
          <cell r="ALU18">
            <v>0</v>
          </cell>
          <cell r="ALV18">
            <v>0</v>
          </cell>
          <cell r="ALW18">
            <v>0</v>
          </cell>
          <cell r="ALX18">
            <v>0</v>
          </cell>
          <cell r="ALY18">
            <v>0</v>
          </cell>
          <cell r="ALZ18">
            <v>0</v>
          </cell>
          <cell r="AMA18">
            <v>0</v>
          </cell>
          <cell r="AMB18">
            <v>0</v>
          </cell>
          <cell r="AMC18">
            <v>0</v>
          </cell>
          <cell r="AMD18">
            <v>0</v>
          </cell>
          <cell r="AME18">
            <v>0</v>
          </cell>
          <cell r="AMF18">
            <v>0</v>
          </cell>
          <cell r="AMG18">
            <v>0</v>
          </cell>
          <cell r="AMH18">
            <v>0</v>
          </cell>
          <cell r="AMX18">
            <v>0</v>
          </cell>
          <cell r="AMY18">
            <v>0</v>
          </cell>
          <cell r="AMZ18">
            <v>0</v>
          </cell>
          <cell r="ANA18">
            <v>0</v>
          </cell>
          <cell r="ANB18">
            <v>0</v>
          </cell>
          <cell r="ANC18">
            <v>0</v>
          </cell>
          <cell r="AND18">
            <v>0</v>
          </cell>
          <cell r="ANE18">
            <v>0</v>
          </cell>
          <cell r="ANF18">
            <v>0</v>
          </cell>
          <cell r="ANG18">
            <v>0</v>
          </cell>
          <cell r="ANH18">
            <v>0</v>
          </cell>
          <cell r="ANI18">
            <v>0</v>
          </cell>
          <cell r="ANJ18">
            <v>0</v>
          </cell>
          <cell r="ANK18">
            <v>0</v>
          </cell>
          <cell r="ANL18">
            <v>0</v>
          </cell>
          <cell r="AOB18">
            <v>0</v>
          </cell>
          <cell r="AOC18">
            <v>0</v>
          </cell>
          <cell r="AOD18">
            <v>0</v>
          </cell>
          <cell r="AOE18">
            <v>0</v>
          </cell>
          <cell r="AOF18">
            <v>0</v>
          </cell>
          <cell r="AOG18">
            <v>0</v>
          </cell>
          <cell r="AOH18">
            <v>0</v>
          </cell>
          <cell r="AOI18">
            <v>0</v>
          </cell>
          <cell r="AOJ18">
            <v>0</v>
          </cell>
          <cell r="AOK18">
            <v>0</v>
          </cell>
          <cell r="AOL18">
            <v>0</v>
          </cell>
          <cell r="AOM18">
            <v>0</v>
          </cell>
          <cell r="AON18">
            <v>0</v>
          </cell>
          <cell r="AOO18">
            <v>0</v>
          </cell>
          <cell r="AOP18">
            <v>0</v>
          </cell>
          <cell r="APF18">
            <v>0</v>
          </cell>
          <cell r="APG18">
            <v>0</v>
          </cell>
          <cell r="APH18">
            <v>0</v>
          </cell>
          <cell r="API18">
            <v>0</v>
          </cell>
          <cell r="APJ18">
            <v>0</v>
          </cell>
          <cell r="APK18">
            <v>0</v>
          </cell>
          <cell r="APL18">
            <v>0</v>
          </cell>
          <cell r="APM18">
            <v>0</v>
          </cell>
          <cell r="APN18">
            <v>0</v>
          </cell>
          <cell r="APO18">
            <v>0</v>
          </cell>
          <cell r="APP18">
            <v>0</v>
          </cell>
          <cell r="APQ18">
            <v>0</v>
          </cell>
          <cell r="APR18">
            <v>0</v>
          </cell>
          <cell r="APS18">
            <v>0</v>
          </cell>
          <cell r="APT18">
            <v>0</v>
          </cell>
          <cell r="AQJ18">
            <v>0</v>
          </cell>
          <cell r="AQK18">
            <v>0</v>
          </cell>
          <cell r="AQL18">
            <v>0</v>
          </cell>
          <cell r="AQM18">
            <v>0</v>
          </cell>
          <cell r="AQN18">
            <v>0</v>
          </cell>
          <cell r="AQO18">
            <v>0</v>
          </cell>
          <cell r="AQP18">
            <v>0</v>
          </cell>
          <cell r="AQQ18">
            <v>0</v>
          </cell>
          <cell r="AQR18">
            <v>0</v>
          </cell>
          <cell r="AQS18">
            <v>0</v>
          </cell>
          <cell r="AQT18">
            <v>0</v>
          </cell>
          <cell r="AQU18">
            <v>0</v>
          </cell>
          <cell r="AQV18">
            <v>0</v>
          </cell>
          <cell r="AQW18">
            <v>0</v>
          </cell>
          <cell r="AQX18">
            <v>0</v>
          </cell>
          <cell r="ARN18">
            <v>0</v>
          </cell>
          <cell r="ARO18">
            <v>0</v>
          </cell>
          <cell r="ARP18">
            <v>0</v>
          </cell>
          <cell r="ARQ18">
            <v>0</v>
          </cell>
          <cell r="ARR18">
            <v>0</v>
          </cell>
          <cell r="ARS18">
            <v>0</v>
          </cell>
          <cell r="ART18">
            <v>0</v>
          </cell>
          <cell r="ARU18">
            <v>0</v>
          </cell>
          <cell r="ARV18">
            <v>0</v>
          </cell>
          <cell r="ARW18">
            <v>0</v>
          </cell>
          <cell r="ARX18">
            <v>0</v>
          </cell>
          <cell r="ARY18">
            <v>0</v>
          </cell>
          <cell r="ARZ18">
            <v>0</v>
          </cell>
          <cell r="ASA18">
            <v>0</v>
          </cell>
          <cell r="ASB18">
            <v>0</v>
          </cell>
          <cell r="ASR18">
            <v>0</v>
          </cell>
          <cell r="ASS18">
            <v>0</v>
          </cell>
          <cell r="AST18">
            <v>0</v>
          </cell>
          <cell r="ASU18">
            <v>0</v>
          </cell>
          <cell r="ASV18">
            <v>0</v>
          </cell>
          <cell r="ASW18">
            <v>0</v>
          </cell>
          <cell r="ASX18">
            <v>0</v>
          </cell>
          <cell r="ASY18">
            <v>0</v>
          </cell>
          <cell r="ASZ18">
            <v>0</v>
          </cell>
          <cell r="ATA18">
            <v>0</v>
          </cell>
          <cell r="ATB18">
            <v>0</v>
          </cell>
          <cell r="ATC18">
            <v>0</v>
          </cell>
          <cell r="ATD18">
            <v>0</v>
          </cell>
          <cell r="ATE18">
            <v>0</v>
          </cell>
          <cell r="ATF18">
            <v>0</v>
          </cell>
          <cell r="ATV18">
            <v>0</v>
          </cell>
          <cell r="ATW18">
            <v>0</v>
          </cell>
          <cell r="ATX18">
            <v>0</v>
          </cell>
          <cell r="ATY18">
            <v>0</v>
          </cell>
          <cell r="ATZ18">
            <v>0</v>
          </cell>
          <cell r="AUA18">
            <v>0</v>
          </cell>
          <cell r="AUB18">
            <v>0</v>
          </cell>
          <cell r="AUC18">
            <v>0</v>
          </cell>
          <cell r="AUD18">
            <v>0</v>
          </cell>
          <cell r="AUE18">
            <v>0</v>
          </cell>
          <cell r="AUF18">
            <v>0</v>
          </cell>
          <cell r="AUG18">
            <v>0</v>
          </cell>
          <cell r="AUH18">
            <v>0</v>
          </cell>
          <cell r="AUI18">
            <v>0</v>
          </cell>
          <cell r="AUJ18">
            <v>0</v>
          </cell>
          <cell r="AUZ18">
            <v>0</v>
          </cell>
          <cell r="AVA18">
            <v>0</v>
          </cell>
          <cell r="AVB18">
            <v>0</v>
          </cell>
          <cell r="AVC18">
            <v>0</v>
          </cell>
          <cell r="AVD18">
            <v>0</v>
          </cell>
          <cell r="AVE18">
            <v>0</v>
          </cell>
          <cell r="AVF18">
            <v>0</v>
          </cell>
          <cell r="AVG18">
            <v>0</v>
          </cell>
          <cell r="AVH18">
            <v>0</v>
          </cell>
          <cell r="AVI18">
            <v>0</v>
          </cell>
          <cell r="AVJ18">
            <v>0</v>
          </cell>
          <cell r="AVK18">
            <v>0</v>
          </cell>
          <cell r="AVL18">
            <v>0</v>
          </cell>
          <cell r="AVM18">
            <v>0</v>
          </cell>
          <cell r="AVN18">
            <v>0</v>
          </cell>
          <cell r="AWH18">
            <v>0</v>
          </cell>
          <cell r="AWM18">
            <v>0</v>
          </cell>
          <cell r="AWN18">
            <v>0</v>
          </cell>
          <cell r="AWO18">
            <v>0</v>
          </cell>
          <cell r="AWP18">
            <v>0</v>
          </cell>
          <cell r="AWQ18">
            <v>0</v>
          </cell>
          <cell r="AWR18">
            <v>0</v>
          </cell>
          <cell r="AXL18">
            <v>0</v>
          </cell>
          <cell r="AXQ18">
            <v>0</v>
          </cell>
          <cell r="AXR18">
            <v>0</v>
          </cell>
          <cell r="AXS18">
            <v>0</v>
          </cell>
          <cell r="AXT18">
            <v>0</v>
          </cell>
          <cell r="AXU18">
            <v>0</v>
          </cell>
          <cell r="AXV18">
            <v>0</v>
          </cell>
          <cell r="AXW18">
            <v>85000</v>
          </cell>
          <cell r="AXX18">
            <v>885000</v>
          </cell>
          <cell r="AXY18">
            <v>1085000</v>
          </cell>
          <cell r="AXZ18">
            <v>1085000</v>
          </cell>
          <cell r="AYA18">
            <v>3140000</v>
          </cell>
          <cell r="AYB18">
            <v>0</v>
          </cell>
          <cell r="AYC18">
            <v>0</v>
          </cell>
          <cell r="AYD18">
            <v>0</v>
          </cell>
          <cell r="AYE18">
            <v>0</v>
          </cell>
          <cell r="AYF18">
            <v>0</v>
          </cell>
          <cell r="AYG18">
            <v>85000</v>
          </cell>
          <cell r="AYH18">
            <v>885000</v>
          </cell>
          <cell r="AYI18">
            <v>1085000</v>
          </cell>
          <cell r="AYJ18">
            <v>1085000</v>
          </cell>
          <cell r="AYK18">
            <v>3140000</v>
          </cell>
          <cell r="AYL18">
            <v>85000</v>
          </cell>
          <cell r="AYM18">
            <v>885000</v>
          </cell>
          <cell r="AYN18">
            <v>1085000</v>
          </cell>
          <cell r="AYO18">
            <v>1085000</v>
          </cell>
          <cell r="AYP18">
            <v>3140000</v>
          </cell>
          <cell r="AYQ18">
            <v>0</v>
          </cell>
          <cell r="AYR18">
            <v>0</v>
          </cell>
          <cell r="AYS18">
            <v>0</v>
          </cell>
          <cell r="AYT18">
            <v>0</v>
          </cell>
          <cell r="AYU18">
            <v>0</v>
          </cell>
          <cell r="AYV18">
            <v>85000</v>
          </cell>
          <cell r="AYW18">
            <v>885000</v>
          </cell>
          <cell r="AYX18">
            <v>1085000</v>
          </cell>
          <cell r="AYY18">
            <v>1085000</v>
          </cell>
          <cell r="AYZ18">
            <v>3140000</v>
          </cell>
          <cell r="AZA18">
            <v>0</v>
          </cell>
          <cell r="AZB18">
            <v>0</v>
          </cell>
          <cell r="AZC18">
            <v>0</v>
          </cell>
          <cell r="AZD18">
            <v>0</v>
          </cell>
          <cell r="AZE18">
            <v>0</v>
          </cell>
          <cell r="AZJ18">
            <v>0</v>
          </cell>
          <cell r="AZK18">
            <v>0</v>
          </cell>
          <cell r="AZL18">
            <v>0</v>
          </cell>
          <cell r="AZM18">
            <v>0</v>
          </cell>
          <cell r="AZN18">
            <v>0</v>
          </cell>
          <cell r="AZO18">
            <v>0</v>
          </cell>
          <cell r="AZP18">
            <v>0</v>
          </cell>
          <cell r="AZQ18">
            <v>0</v>
          </cell>
          <cell r="AZR18">
            <v>0</v>
          </cell>
          <cell r="AZS18">
            <v>0</v>
          </cell>
          <cell r="AZT18">
            <v>0</v>
          </cell>
          <cell r="AZU18">
            <v>0</v>
          </cell>
          <cell r="AZV18">
            <v>0</v>
          </cell>
          <cell r="AZW18">
            <v>0</v>
          </cell>
          <cell r="AZX18">
            <v>0</v>
          </cell>
          <cell r="AZY18">
            <v>0</v>
          </cell>
          <cell r="AZZ18">
            <v>0</v>
          </cell>
          <cell r="BAA18">
            <v>0</v>
          </cell>
          <cell r="BAB18">
            <v>0</v>
          </cell>
          <cell r="BAC18">
            <v>0</v>
          </cell>
          <cell r="BAD18">
            <v>0</v>
          </cell>
          <cell r="BAE18">
            <v>0</v>
          </cell>
          <cell r="BAF18">
            <v>0</v>
          </cell>
          <cell r="BAG18">
            <v>0</v>
          </cell>
          <cell r="BAH18">
            <v>0</v>
          </cell>
          <cell r="BAI18">
            <v>0</v>
          </cell>
          <cell r="BAN18">
            <v>0</v>
          </cell>
          <cell r="BAO18">
            <v>0</v>
          </cell>
          <cell r="BAP18">
            <v>0</v>
          </cell>
          <cell r="BAQ18">
            <v>0</v>
          </cell>
          <cell r="BAR18">
            <v>0</v>
          </cell>
          <cell r="BAS18">
            <v>0</v>
          </cell>
          <cell r="BAT18">
            <v>0</v>
          </cell>
          <cell r="BAU18">
            <v>0</v>
          </cell>
          <cell r="BAV18">
            <v>0</v>
          </cell>
          <cell r="BAW18">
            <v>0</v>
          </cell>
          <cell r="BAX18">
            <v>0</v>
          </cell>
          <cell r="BAY18">
            <v>0</v>
          </cell>
          <cell r="BAZ18">
            <v>0</v>
          </cell>
          <cell r="BBA18">
            <v>0</v>
          </cell>
          <cell r="BBB18">
            <v>0</v>
          </cell>
          <cell r="BBC18">
            <v>0</v>
          </cell>
          <cell r="BBD18">
            <v>0</v>
          </cell>
          <cell r="BBE18">
            <v>0</v>
          </cell>
          <cell r="BBF18">
            <v>0</v>
          </cell>
          <cell r="BBG18">
            <v>0</v>
          </cell>
          <cell r="BBH18">
            <v>0</v>
          </cell>
          <cell r="BBI18">
            <v>0</v>
          </cell>
          <cell r="BBJ18">
            <v>0</v>
          </cell>
          <cell r="BBK18">
            <v>0</v>
          </cell>
          <cell r="BBL18">
            <v>0</v>
          </cell>
          <cell r="BBM18">
            <v>0</v>
          </cell>
          <cell r="BBR18">
            <v>0</v>
          </cell>
          <cell r="BBS18">
            <v>0</v>
          </cell>
          <cell r="BBT18">
            <v>0</v>
          </cell>
          <cell r="BBU18">
            <v>0</v>
          </cell>
          <cell r="BBV18">
            <v>0</v>
          </cell>
          <cell r="BBW18">
            <v>0</v>
          </cell>
          <cell r="BBX18">
            <v>0</v>
          </cell>
          <cell r="BBY18">
            <v>0</v>
          </cell>
          <cell r="BBZ18">
            <v>0</v>
          </cell>
          <cell r="BCA18">
            <v>0</v>
          </cell>
          <cell r="BCB18">
            <v>0</v>
          </cell>
          <cell r="BCC18">
            <v>0</v>
          </cell>
          <cell r="BCD18">
            <v>0</v>
          </cell>
          <cell r="BCE18">
            <v>0</v>
          </cell>
          <cell r="BCF18">
            <v>0</v>
          </cell>
          <cell r="BCG18">
            <v>0</v>
          </cell>
          <cell r="BCH18">
            <v>0</v>
          </cell>
          <cell r="BCI18">
            <v>0</v>
          </cell>
          <cell r="BCJ18">
            <v>0</v>
          </cell>
          <cell r="BCK18">
            <v>0</v>
          </cell>
          <cell r="BCL18">
            <v>0</v>
          </cell>
          <cell r="BCM18">
            <v>-85000</v>
          </cell>
          <cell r="BCN18">
            <v>115000</v>
          </cell>
          <cell r="BCO18">
            <v>915000</v>
          </cell>
          <cell r="BCP18">
            <v>915000</v>
          </cell>
          <cell r="BCQ18">
            <v>1860000</v>
          </cell>
          <cell r="BCV18">
            <v>0</v>
          </cell>
          <cell r="BCW18">
            <v>-85000</v>
          </cell>
          <cell r="BCX18">
            <v>115000</v>
          </cell>
          <cell r="BCY18">
            <v>915000</v>
          </cell>
          <cell r="BCZ18">
            <v>915000</v>
          </cell>
          <cell r="BDA18">
            <v>1860000</v>
          </cell>
          <cell r="BDB18">
            <v>-85000</v>
          </cell>
          <cell r="BDC18">
            <v>115000</v>
          </cell>
          <cell r="BDD18">
            <v>915000</v>
          </cell>
          <cell r="BDE18">
            <v>915000</v>
          </cell>
          <cell r="BDF18">
            <v>1860000</v>
          </cell>
          <cell r="BDG18">
            <v>0</v>
          </cell>
          <cell r="BDH18">
            <v>0</v>
          </cell>
          <cell r="BDI18">
            <v>0</v>
          </cell>
          <cell r="BDJ18">
            <v>0</v>
          </cell>
          <cell r="BDK18">
            <v>0</v>
          </cell>
          <cell r="BDL18">
            <v>-85000</v>
          </cell>
          <cell r="BDM18">
            <v>115000</v>
          </cell>
          <cell r="BDN18">
            <v>915000</v>
          </cell>
          <cell r="BDO18">
            <v>915000</v>
          </cell>
          <cell r="BDP18">
            <v>1860000</v>
          </cell>
          <cell r="BDQ18">
            <v>0</v>
          </cell>
          <cell r="BDR18">
            <v>0</v>
          </cell>
          <cell r="BDS18">
            <v>0</v>
          </cell>
          <cell r="BDT18">
            <v>0</v>
          </cell>
          <cell r="BDU18">
            <v>0</v>
          </cell>
          <cell r="BDV18">
            <v>0</v>
          </cell>
          <cell r="BDW18">
            <v>0</v>
          </cell>
          <cell r="BDX18">
            <v>0</v>
          </cell>
          <cell r="BDY18">
            <v>0</v>
          </cell>
          <cell r="BDZ18">
            <v>0</v>
          </cell>
          <cell r="BEA18">
            <v>0</v>
          </cell>
          <cell r="BEB18">
            <v>0</v>
          </cell>
          <cell r="BEC18">
            <v>0</v>
          </cell>
          <cell r="BED18">
            <v>0</v>
          </cell>
          <cell r="BEE18">
            <v>0</v>
          </cell>
          <cell r="BEF18">
            <v>0</v>
          </cell>
          <cell r="BEG18">
            <v>0</v>
          </cell>
          <cell r="BEH18">
            <v>0</v>
          </cell>
          <cell r="BEI18">
            <v>0</v>
          </cell>
          <cell r="BEJ18">
            <v>0</v>
          </cell>
          <cell r="BEK18">
            <v>0</v>
          </cell>
          <cell r="BEL18">
            <v>0</v>
          </cell>
          <cell r="BEM18">
            <v>0</v>
          </cell>
          <cell r="BEN18">
            <v>0</v>
          </cell>
          <cell r="BEO18">
            <v>0</v>
          </cell>
          <cell r="BEP18">
            <v>0</v>
          </cell>
          <cell r="BEQ18">
            <v>0</v>
          </cell>
          <cell r="BER18">
            <v>0</v>
          </cell>
          <cell r="BES18">
            <v>0</v>
          </cell>
          <cell r="BET18">
            <v>0</v>
          </cell>
          <cell r="BEU18">
            <v>0</v>
          </cell>
          <cell r="BEV18">
            <v>1000000</v>
          </cell>
          <cell r="BEW18">
            <v>2000000</v>
          </cell>
          <cell r="BEX18">
            <v>2000000</v>
          </cell>
          <cell r="BEY18">
            <v>5000000</v>
          </cell>
          <cell r="BEZ18">
            <v>0</v>
          </cell>
          <cell r="BFA18">
            <v>0</v>
          </cell>
          <cell r="BFB18">
            <v>0</v>
          </cell>
          <cell r="BFC18">
            <v>0</v>
          </cell>
          <cell r="BFD18">
            <v>0</v>
          </cell>
          <cell r="BFE18">
            <v>0</v>
          </cell>
          <cell r="BFF18">
            <v>1000000</v>
          </cell>
          <cell r="BFG18">
            <v>2000000</v>
          </cell>
          <cell r="BFH18">
            <v>2000000</v>
          </cell>
          <cell r="BFI18">
            <v>5000000</v>
          </cell>
          <cell r="BFJ18">
            <v>0</v>
          </cell>
          <cell r="BFK18">
            <v>1000000</v>
          </cell>
          <cell r="BFL18">
            <v>2000000</v>
          </cell>
          <cell r="BFM18">
            <v>2000000</v>
          </cell>
          <cell r="BFN18">
            <v>5000000</v>
          </cell>
          <cell r="BFO18">
            <v>0</v>
          </cell>
          <cell r="BFP18">
            <v>0</v>
          </cell>
          <cell r="BFQ18">
            <v>0</v>
          </cell>
          <cell r="BFR18">
            <v>0</v>
          </cell>
          <cell r="BFS18">
            <v>0</v>
          </cell>
          <cell r="BFT18">
            <v>0</v>
          </cell>
          <cell r="BFU18">
            <v>1000000</v>
          </cell>
          <cell r="BFV18">
            <v>2000000</v>
          </cell>
          <cell r="BFW18">
            <v>2000000</v>
          </cell>
          <cell r="BFX18">
            <v>5000000</v>
          </cell>
          <cell r="BFY18">
            <v>0</v>
          </cell>
          <cell r="BFZ18">
            <v>0</v>
          </cell>
        </row>
        <row r="19">
          <cell r="B19" t="str">
            <v>差旅和应酬费</v>
          </cell>
          <cell r="C19">
            <v>2130000</v>
          </cell>
          <cell r="D19">
            <v>2150000</v>
          </cell>
          <cell r="E19">
            <v>2150000</v>
          </cell>
          <cell r="F19">
            <v>2179426</v>
          </cell>
          <cell r="G19">
            <v>8609426</v>
          </cell>
          <cell r="H19">
            <v>204000</v>
          </cell>
          <cell r="I19">
            <v>275400</v>
          </cell>
          <cell r="J19">
            <v>275400</v>
          </cell>
          <cell r="K19">
            <v>265200</v>
          </cell>
          <cell r="L19">
            <v>1020000</v>
          </cell>
          <cell r="M19">
            <v>2334000</v>
          </cell>
          <cell r="N19">
            <v>2425400</v>
          </cell>
          <cell r="O19">
            <v>2425400</v>
          </cell>
          <cell r="P19">
            <v>2444626</v>
          </cell>
          <cell r="Q19">
            <v>9629426</v>
          </cell>
          <cell r="R19">
            <v>2130000</v>
          </cell>
          <cell r="S19">
            <v>2150000</v>
          </cell>
          <cell r="T19">
            <v>2150000</v>
          </cell>
          <cell r="U19">
            <v>2179426</v>
          </cell>
          <cell r="V19">
            <v>8609426</v>
          </cell>
          <cell r="W19">
            <v>204000</v>
          </cell>
          <cell r="X19">
            <v>275400</v>
          </cell>
          <cell r="Y19">
            <v>275400</v>
          </cell>
          <cell r="Z19">
            <v>265200</v>
          </cell>
          <cell r="AA19">
            <v>1020000</v>
          </cell>
          <cell r="AB19">
            <v>2334000</v>
          </cell>
          <cell r="AC19">
            <v>2425400</v>
          </cell>
          <cell r="AD19">
            <v>2425400</v>
          </cell>
          <cell r="AE19">
            <v>2444626</v>
          </cell>
          <cell r="AF19">
            <v>9629426</v>
          </cell>
          <cell r="AG19">
            <v>482762.5</v>
          </cell>
          <cell r="AH19">
            <v>521162.5</v>
          </cell>
          <cell r="AI19">
            <v>562662.5</v>
          </cell>
          <cell r="AJ19">
            <v>578362.5</v>
          </cell>
          <cell r="AK19">
            <v>2144950</v>
          </cell>
          <cell r="AL19">
            <v>78000</v>
          </cell>
          <cell r="AM19">
            <v>105300</v>
          </cell>
          <cell r="AN19">
            <v>105300</v>
          </cell>
          <cell r="AO19">
            <v>101400</v>
          </cell>
          <cell r="AP19">
            <v>390000</v>
          </cell>
          <cell r="AQ19">
            <v>560762.5</v>
          </cell>
          <cell r="AR19">
            <v>626462.5</v>
          </cell>
          <cell r="AS19">
            <v>667962.5</v>
          </cell>
          <cell r="AT19">
            <v>679762.5</v>
          </cell>
          <cell r="AU19">
            <v>2534950</v>
          </cell>
          <cell r="AV19">
            <v>482762.5</v>
          </cell>
          <cell r="AW19">
            <v>521162.5</v>
          </cell>
          <cell r="AX19">
            <v>562662.5</v>
          </cell>
          <cell r="AY19">
            <v>578362.5</v>
          </cell>
          <cell r="AZ19">
            <v>2144950</v>
          </cell>
          <cell r="BA19">
            <v>78000</v>
          </cell>
          <cell r="BB19">
            <v>105300</v>
          </cell>
          <cell r="BC19">
            <v>105300</v>
          </cell>
          <cell r="BD19">
            <v>101400</v>
          </cell>
          <cell r="BE19">
            <v>390000</v>
          </cell>
          <cell r="BF19">
            <v>560762.5</v>
          </cell>
          <cell r="BG19">
            <v>626462.5</v>
          </cell>
          <cell r="BH19">
            <v>667962.5</v>
          </cell>
          <cell r="BI19">
            <v>679762.5</v>
          </cell>
          <cell r="BJ19">
            <v>2534950</v>
          </cell>
          <cell r="BK19">
            <v>509262.5</v>
          </cell>
          <cell r="BL19">
            <v>547662.5</v>
          </cell>
          <cell r="BM19">
            <v>563362.5</v>
          </cell>
          <cell r="BN19">
            <v>563362.5</v>
          </cell>
          <cell r="BO19">
            <v>2183650</v>
          </cell>
          <cell r="BP19">
            <v>90000</v>
          </cell>
          <cell r="BQ19">
            <v>121500.00000000001</v>
          </cell>
          <cell r="BR19">
            <v>121500.00000000001</v>
          </cell>
          <cell r="BS19">
            <v>117000</v>
          </cell>
          <cell r="BT19">
            <v>450000</v>
          </cell>
          <cell r="BU19">
            <v>599262.5</v>
          </cell>
          <cell r="BV19">
            <v>669162.5</v>
          </cell>
          <cell r="BW19">
            <v>684862.5</v>
          </cell>
          <cell r="BX19">
            <v>680362.5</v>
          </cell>
          <cell r="BY19">
            <v>2633650</v>
          </cell>
          <cell r="BZ19">
            <v>509262.5</v>
          </cell>
          <cell r="CA19">
            <v>547662.5</v>
          </cell>
          <cell r="CB19">
            <v>563362.5</v>
          </cell>
          <cell r="CC19">
            <v>563362.5</v>
          </cell>
          <cell r="CD19">
            <v>2183650</v>
          </cell>
          <cell r="CE19">
            <v>90000</v>
          </cell>
          <cell r="CF19">
            <v>121500.00000000001</v>
          </cell>
          <cell r="CG19">
            <v>121500.00000000001</v>
          </cell>
          <cell r="CH19">
            <v>117000</v>
          </cell>
          <cell r="CI19">
            <v>450000</v>
          </cell>
          <cell r="CJ19">
            <v>599262.5</v>
          </cell>
          <cell r="CK19">
            <v>669162.5</v>
          </cell>
          <cell r="CL19">
            <v>684862.5</v>
          </cell>
          <cell r="CM19">
            <v>680362.5</v>
          </cell>
          <cell r="CN19">
            <v>2633650</v>
          </cell>
          <cell r="CO19">
            <v>320200</v>
          </cell>
          <cell r="CP19">
            <v>320200</v>
          </cell>
          <cell r="CQ19">
            <v>320200</v>
          </cell>
          <cell r="CR19">
            <v>320200</v>
          </cell>
          <cell r="CS19">
            <v>1280800</v>
          </cell>
          <cell r="CT19">
            <v>18000</v>
          </cell>
          <cell r="CU19">
            <v>24300</v>
          </cell>
          <cell r="CV19">
            <v>24300</v>
          </cell>
          <cell r="CW19">
            <v>23400</v>
          </cell>
          <cell r="CX19">
            <v>90000</v>
          </cell>
          <cell r="CY19">
            <v>338200</v>
          </cell>
          <cell r="CZ19">
            <v>344500</v>
          </cell>
          <cell r="DA19">
            <v>344500</v>
          </cell>
          <cell r="DB19">
            <v>343600</v>
          </cell>
          <cell r="DC19">
            <v>1370800</v>
          </cell>
          <cell r="DD19">
            <v>320200</v>
          </cell>
          <cell r="DE19">
            <v>320200</v>
          </cell>
          <cell r="DF19">
            <v>320200</v>
          </cell>
          <cell r="DG19">
            <v>320200</v>
          </cell>
          <cell r="DH19">
            <v>1280800</v>
          </cell>
          <cell r="DI19">
            <v>18000</v>
          </cell>
          <cell r="DJ19">
            <v>24300</v>
          </cell>
          <cell r="DK19">
            <v>24300</v>
          </cell>
          <cell r="DL19">
            <v>23400</v>
          </cell>
          <cell r="DM19">
            <v>90000</v>
          </cell>
          <cell r="DN19">
            <v>338200</v>
          </cell>
          <cell r="DO19">
            <v>344500</v>
          </cell>
          <cell r="DP19">
            <v>344500</v>
          </cell>
          <cell r="DQ19">
            <v>343600</v>
          </cell>
          <cell r="DR19">
            <v>1370800</v>
          </cell>
          <cell r="DS19">
            <v>185687.5</v>
          </cell>
          <cell r="DT19">
            <v>192487.5</v>
          </cell>
          <cell r="DU19">
            <v>192487.5</v>
          </cell>
          <cell r="DV19">
            <v>192487.5</v>
          </cell>
          <cell r="DW19">
            <v>763150</v>
          </cell>
          <cell r="DX19">
            <v>30000</v>
          </cell>
          <cell r="DY19">
            <v>40500</v>
          </cell>
          <cell r="DZ19">
            <v>40500</v>
          </cell>
          <cell r="EA19">
            <v>39000</v>
          </cell>
          <cell r="EB19">
            <v>150000</v>
          </cell>
          <cell r="EC19">
            <v>215687.5</v>
          </cell>
          <cell r="ED19">
            <v>232987.5</v>
          </cell>
          <cell r="EE19">
            <v>232987.5</v>
          </cell>
          <cell r="EF19">
            <v>231487.5</v>
          </cell>
          <cell r="EG19">
            <v>913150</v>
          </cell>
          <cell r="EH19">
            <v>185687.5</v>
          </cell>
          <cell r="EI19">
            <v>192487.5</v>
          </cell>
          <cell r="EJ19">
            <v>192487.5</v>
          </cell>
          <cell r="EK19">
            <v>192487.5</v>
          </cell>
          <cell r="EL19">
            <v>763150</v>
          </cell>
          <cell r="EM19">
            <v>30000</v>
          </cell>
          <cell r="EN19">
            <v>40500</v>
          </cell>
          <cell r="EO19">
            <v>40500</v>
          </cell>
          <cell r="EP19">
            <v>39000</v>
          </cell>
          <cell r="EQ19">
            <v>150000</v>
          </cell>
          <cell r="ER19">
            <v>215687.5</v>
          </cell>
          <cell r="ES19">
            <v>232987.5</v>
          </cell>
          <cell r="ET19">
            <v>232987.5</v>
          </cell>
          <cell r="EU19">
            <v>231487.5</v>
          </cell>
          <cell r="EV19">
            <v>913150</v>
          </cell>
          <cell r="EW19">
            <v>138237.5</v>
          </cell>
          <cell r="EX19">
            <v>162437.5</v>
          </cell>
          <cell r="EY19">
            <v>162437.5</v>
          </cell>
          <cell r="EZ19">
            <v>157437.5</v>
          </cell>
          <cell r="FA19">
            <v>620550</v>
          </cell>
          <cell r="FB19">
            <v>18000</v>
          </cell>
          <cell r="FC19">
            <v>24300</v>
          </cell>
          <cell r="FD19">
            <v>24300</v>
          </cell>
          <cell r="FE19">
            <v>23400</v>
          </cell>
          <cell r="FF19">
            <v>90000</v>
          </cell>
          <cell r="FG19">
            <v>156237.5</v>
          </cell>
          <cell r="FH19">
            <v>186737.5</v>
          </cell>
          <cell r="FI19">
            <v>186737.5</v>
          </cell>
          <cell r="FJ19">
            <v>180837.5</v>
          </cell>
          <cell r="FK19">
            <v>710550</v>
          </cell>
          <cell r="FL19">
            <v>138237.5</v>
          </cell>
          <cell r="FM19">
            <v>162437.5</v>
          </cell>
          <cell r="FN19">
            <v>162437.5</v>
          </cell>
          <cell r="FO19">
            <v>157437.5</v>
          </cell>
          <cell r="FP19">
            <v>620550</v>
          </cell>
          <cell r="FQ19">
            <v>18000</v>
          </cell>
          <cell r="FR19">
            <v>24300</v>
          </cell>
          <cell r="FS19">
            <v>24300</v>
          </cell>
          <cell r="FT19">
            <v>23400</v>
          </cell>
          <cell r="FU19">
            <v>90000</v>
          </cell>
          <cell r="FV19">
            <v>156237.5</v>
          </cell>
          <cell r="FW19">
            <v>186737.5</v>
          </cell>
          <cell r="FX19">
            <v>186737.5</v>
          </cell>
          <cell r="FY19">
            <v>180837.5</v>
          </cell>
          <cell r="FZ19">
            <v>710550</v>
          </cell>
          <cell r="GA19">
            <v>123213</v>
          </cell>
          <cell r="GB19">
            <v>118213</v>
          </cell>
          <cell r="GC19">
            <v>94811</v>
          </cell>
          <cell r="GD19">
            <v>94413</v>
          </cell>
          <cell r="GE19">
            <v>430650</v>
          </cell>
          <cell r="GF19">
            <v>18000</v>
          </cell>
          <cell r="GG19">
            <v>24300</v>
          </cell>
          <cell r="GH19">
            <v>24300</v>
          </cell>
          <cell r="GI19">
            <v>23400</v>
          </cell>
          <cell r="GJ19">
            <v>90000</v>
          </cell>
          <cell r="GK19">
            <v>141213</v>
          </cell>
          <cell r="GL19">
            <v>142513</v>
          </cell>
          <cell r="GM19">
            <v>119111</v>
          </cell>
          <cell r="GN19">
            <v>117813</v>
          </cell>
          <cell r="GO19">
            <v>520650</v>
          </cell>
          <cell r="GP19">
            <v>123213</v>
          </cell>
          <cell r="GQ19">
            <v>118213</v>
          </cell>
          <cell r="GR19">
            <v>94811</v>
          </cell>
          <cell r="GS19">
            <v>94413</v>
          </cell>
          <cell r="GT19">
            <v>430650</v>
          </cell>
          <cell r="GU19">
            <v>18000</v>
          </cell>
          <cell r="GV19">
            <v>24300</v>
          </cell>
          <cell r="GW19">
            <v>24300</v>
          </cell>
          <cell r="GX19">
            <v>23400</v>
          </cell>
          <cell r="GY19">
            <v>90000</v>
          </cell>
          <cell r="GZ19">
            <v>141213</v>
          </cell>
          <cell r="HA19">
            <v>142513</v>
          </cell>
          <cell r="HB19">
            <v>119111</v>
          </cell>
          <cell r="HC19">
            <v>117813</v>
          </cell>
          <cell r="HD19">
            <v>520650</v>
          </cell>
          <cell r="HE19">
            <v>418187.5</v>
          </cell>
          <cell r="HF19">
            <v>446987.5</v>
          </cell>
          <cell r="HG19">
            <v>446987.5</v>
          </cell>
          <cell r="HH19">
            <v>446987.5</v>
          </cell>
          <cell r="HI19">
            <v>1759150</v>
          </cell>
          <cell r="HJ19">
            <v>54000</v>
          </cell>
          <cell r="HK19">
            <v>72900</v>
          </cell>
          <cell r="HL19">
            <v>72900</v>
          </cell>
          <cell r="HM19">
            <v>70200</v>
          </cell>
          <cell r="HN19">
            <v>270000</v>
          </cell>
          <cell r="HO19">
            <v>472187.5</v>
          </cell>
          <cell r="HP19">
            <v>519887.5</v>
          </cell>
          <cell r="HQ19">
            <v>519887.5</v>
          </cell>
          <cell r="HR19">
            <v>517187.5</v>
          </cell>
          <cell r="HS19">
            <v>2029150</v>
          </cell>
          <cell r="HT19">
            <v>418187.5</v>
          </cell>
          <cell r="HU19">
            <v>446987.5</v>
          </cell>
          <cell r="HV19">
            <v>446987.5</v>
          </cell>
          <cell r="HW19">
            <v>446987.5</v>
          </cell>
          <cell r="HX19">
            <v>1759150</v>
          </cell>
          <cell r="HY19">
            <v>54000</v>
          </cell>
          <cell r="HZ19">
            <v>72900</v>
          </cell>
          <cell r="IA19">
            <v>72900</v>
          </cell>
          <cell r="IB19">
            <v>70200</v>
          </cell>
          <cell r="IC19">
            <v>270000</v>
          </cell>
          <cell r="ID19">
            <v>472187.5</v>
          </cell>
          <cell r="IE19">
            <v>519887.5</v>
          </cell>
          <cell r="IF19">
            <v>519887.5</v>
          </cell>
          <cell r="IG19">
            <v>517187.5</v>
          </cell>
          <cell r="IH19">
            <v>2029150</v>
          </cell>
          <cell r="II19">
            <v>237875</v>
          </cell>
          <cell r="IJ19">
            <v>227475</v>
          </cell>
          <cell r="IK19">
            <v>227475</v>
          </cell>
          <cell r="IL19">
            <v>227475</v>
          </cell>
          <cell r="IM19">
            <v>920300</v>
          </cell>
          <cell r="IN19">
            <v>30000</v>
          </cell>
          <cell r="IO19">
            <v>40500</v>
          </cell>
          <cell r="IP19">
            <v>40500</v>
          </cell>
          <cell r="IQ19">
            <v>39000</v>
          </cell>
          <cell r="IR19">
            <v>150000</v>
          </cell>
          <cell r="IS19">
            <v>267875</v>
          </cell>
          <cell r="IT19">
            <v>267975</v>
          </cell>
          <cell r="IU19">
            <v>267975</v>
          </cell>
          <cell r="IV19">
            <v>266475</v>
          </cell>
          <cell r="IW19">
            <v>1070300</v>
          </cell>
          <cell r="IX19">
            <v>237875</v>
          </cell>
          <cell r="IY19">
            <v>227475</v>
          </cell>
          <cell r="IZ19">
            <v>227475</v>
          </cell>
          <cell r="JA19">
            <v>227475</v>
          </cell>
          <cell r="JB19">
            <v>920300</v>
          </cell>
          <cell r="JC19">
            <v>30000</v>
          </cell>
          <cell r="JD19">
            <v>40500</v>
          </cell>
          <cell r="JE19">
            <v>40500</v>
          </cell>
          <cell r="JF19">
            <v>39000</v>
          </cell>
          <cell r="JG19">
            <v>150000</v>
          </cell>
          <cell r="JH19">
            <v>267875</v>
          </cell>
          <cell r="JI19">
            <v>267975</v>
          </cell>
          <cell r="JJ19">
            <v>267975</v>
          </cell>
          <cell r="JK19">
            <v>266475</v>
          </cell>
          <cell r="JL19">
            <v>1070300</v>
          </cell>
          <cell r="JM19">
            <v>426637.5</v>
          </cell>
          <cell r="JN19">
            <v>456637.5</v>
          </cell>
          <cell r="JO19">
            <v>456637.5</v>
          </cell>
          <cell r="JP19">
            <v>456637.5</v>
          </cell>
          <cell r="JQ19">
            <v>1796550</v>
          </cell>
          <cell r="JR19">
            <v>30000</v>
          </cell>
          <cell r="JS19">
            <v>40500</v>
          </cell>
          <cell r="JT19">
            <v>40500</v>
          </cell>
          <cell r="JU19">
            <v>39000</v>
          </cell>
          <cell r="JV19">
            <v>150000</v>
          </cell>
          <cell r="JW19">
            <v>456637.5</v>
          </cell>
          <cell r="JX19">
            <v>497137.5</v>
          </cell>
          <cell r="JY19">
            <v>497137.5</v>
          </cell>
          <cell r="JZ19">
            <v>495637.5</v>
          </cell>
          <cell r="KA19">
            <v>1946550</v>
          </cell>
          <cell r="KB19">
            <v>426637.5</v>
          </cell>
          <cell r="KC19">
            <v>456637.5</v>
          </cell>
          <cell r="KD19">
            <v>456637.5</v>
          </cell>
          <cell r="KE19">
            <v>456637.5</v>
          </cell>
          <cell r="KF19">
            <v>1796550</v>
          </cell>
          <cell r="KG19">
            <v>30000</v>
          </cell>
          <cell r="KH19">
            <v>40500</v>
          </cell>
          <cell r="KI19">
            <v>40500</v>
          </cell>
          <cell r="KJ19">
            <v>39000</v>
          </cell>
          <cell r="KK19">
            <v>150000</v>
          </cell>
          <cell r="KL19">
            <v>456637.5</v>
          </cell>
          <cell r="KM19">
            <v>497137.5</v>
          </cell>
          <cell r="KN19">
            <v>497137.5</v>
          </cell>
          <cell r="KO19">
            <v>495637.5</v>
          </cell>
          <cell r="KP19">
            <v>1946550</v>
          </cell>
          <cell r="KQ19">
            <v>124037.5</v>
          </cell>
          <cell r="KR19">
            <v>134037.5</v>
          </cell>
          <cell r="KS19">
            <v>134037.5</v>
          </cell>
          <cell r="KT19">
            <v>134037.5</v>
          </cell>
          <cell r="KU19">
            <v>526150</v>
          </cell>
          <cell r="KV19">
            <v>0</v>
          </cell>
          <cell r="KW19">
            <v>0</v>
          </cell>
          <cell r="KX19">
            <v>0</v>
          </cell>
          <cell r="KY19">
            <v>0</v>
          </cell>
          <cell r="KZ19">
            <v>0</v>
          </cell>
          <cell r="LA19">
            <v>124037.5</v>
          </cell>
          <cell r="LB19">
            <v>134037.5</v>
          </cell>
          <cell r="LC19">
            <v>134037.5</v>
          </cell>
          <cell r="LD19">
            <v>134037.5</v>
          </cell>
          <cell r="LE19">
            <v>526150</v>
          </cell>
          <cell r="LF19">
            <v>124037.5</v>
          </cell>
          <cell r="LG19">
            <v>134037.5</v>
          </cell>
          <cell r="LH19">
            <v>134037.5</v>
          </cell>
          <cell r="LI19">
            <v>134037.5</v>
          </cell>
          <cell r="LJ19">
            <v>526150</v>
          </cell>
          <cell r="LK19">
            <v>0</v>
          </cell>
          <cell r="LL19">
            <v>0</v>
          </cell>
          <cell r="LM19">
            <v>0</v>
          </cell>
          <cell r="LN19">
            <v>0</v>
          </cell>
          <cell r="LO19">
            <v>0</v>
          </cell>
          <cell r="LP19">
            <v>124037.5</v>
          </cell>
          <cell r="LQ19">
            <v>134037.5</v>
          </cell>
          <cell r="LR19">
            <v>134037.5</v>
          </cell>
          <cell r="LS19">
            <v>134037.5</v>
          </cell>
          <cell r="LT19">
            <v>526150</v>
          </cell>
          <cell r="LU19">
            <v>137513</v>
          </cell>
          <cell r="LV19">
            <v>149313</v>
          </cell>
          <cell r="LW19">
            <v>149313</v>
          </cell>
          <cell r="LX19">
            <v>149311</v>
          </cell>
          <cell r="LY19">
            <v>585450</v>
          </cell>
          <cell r="LZ19">
            <v>0</v>
          </cell>
          <cell r="MA19">
            <v>0</v>
          </cell>
          <cell r="MB19">
            <v>0</v>
          </cell>
          <cell r="MC19">
            <v>0</v>
          </cell>
          <cell r="MD19">
            <v>0</v>
          </cell>
          <cell r="ME19">
            <v>137513</v>
          </cell>
          <cell r="MF19">
            <v>149313</v>
          </cell>
          <cell r="MG19">
            <v>149313</v>
          </cell>
          <cell r="MH19">
            <v>149311</v>
          </cell>
          <cell r="MI19">
            <v>585450</v>
          </cell>
          <cell r="MJ19">
            <v>137513</v>
          </cell>
          <cell r="MK19">
            <v>149313</v>
          </cell>
          <cell r="ML19">
            <v>149313</v>
          </cell>
          <cell r="MM19">
            <v>149311</v>
          </cell>
          <cell r="MN19">
            <v>585450</v>
          </cell>
          <cell r="MO19">
            <v>0</v>
          </cell>
          <cell r="MP19">
            <v>0</v>
          </cell>
          <cell r="MQ19">
            <v>0</v>
          </cell>
          <cell r="MR19">
            <v>0</v>
          </cell>
          <cell r="MS19">
            <v>0</v>
          </cell>
          <cell r="MT19">
            <v>137513</v>
          </cell>
          <cell r="MU19">
            <v>149313</v>
          </cell>
          <cell r="MV19">
            <v>149313</v>
          </cell>
          <cell r="MW19">
            <v>149311</v>
          </cell>
          <cell r="MX19">
            <v>585450</v>
          </cell>
          <cell r="MY19">
            <v>598912.5</v>
          </cell>
          <cell r="MZ19">
            <v>578912.5</v>
          </cell>
          <cell r="NA19">
            <v>578912.5</v>
          </cell>
          <cell r="NB19">
            <v>578912.5</v>
          </cell>
          <cell r="NC19">
            <v>2335650</v>
          </cell>
          <cell r="ND19">
            <v>78000</v>
          </cell>
          <cell r="NE19">
            <v>105300</v>
          </cell>
          <cell r="NF19">
            <v>105300</v>
          </cell>
          <cell r="NG19">
            <v>101400</v>
          </cell>
          <cell r="NH19">
            <v>390000</v>
          </cell>
          <cell r="NI19">
            <v>676912.5</v>
          </cell>
          <cell r="NJ19">
            <v>684212.5</v>
          </cell>
          <cell r="NK19">
            <v>684212.5</v>
          </cell>
          <cell r="NL19">
            <v>680312.5</v>
          </cell>
          <cell r="NM19">
            <v>2725650</v>
          </cell>
          <cell r="NN19">
            <v>598912.5</v>
          </cell>
          <cell r="NO19">
            <v>578912.5</v>
          </cell>
          <cell r="NP19">
            <v>578912.5</v>
          </cell>
          <cell r="NQ19">
            <v>578912.5</v>
          </cell>
          <cell r="NR19">
            <v>2335650</v>
          </cell>
          <cell r="NS19">
            <v>78000</v>
          </cell>
          <cell r="NT19">
            <v>105300</v>
          </cell>
          <cell r="NU19">
            <v>105300</v>
          </cell>
          <cell r="NV19">
            <v>101400</v>
          </cell>
          <cell r="NW19">
            <v>390000</v>
          </cell>
          <cell r="NX19">
            <v>676912.5</v>
          </cell>
          <cell r="NY19">
            <v>684212.5</v>
          </cell>
          <cell r="NZ19">
            <v>684212.5</v>
          </cell>
          <cell r="OA19">
            <v>680312.5</v>
          </cell>
          <cell r="OB19">
            <v>2725650</v>
          </cell>
          <cell r="OC19">
            <v>416100</v>
          </cell>
          <cell r="OD19">
            <v>415300</v>
          </cell>
          <cell r="OE19">
            <v>415300</v>
          </cell>
          <cell r="OF19">
            <v>415300</v>
          </cell>
          <cell r="OG19">
            <v>1662000</v>
          </cell>
          <cell r="OH19">
            <v>54000</v>
          </cell>
          <cell r="OI19">
            <v>72900</v>
          </cell>
          <cell r="OJ19">
            <v>72900</v>
          </cell>
          <cell r="OK19">
            <v>70200</v>
          </cell>
          <cell r="OL19">
            <v>270000</v>
          </cell>
          <cell r="OM19">
            <v>470100</v>
          </cell>
          <cell r="ON19">
            <v>488200</v>
          </cell>
          <cell r="OO19">
            <v>488200</v>
          </cell>
          <cell r="OP19">
            <v>485500</v>
          </cell>
          <cell r="OQ19">
            <v>1932000</v>
          </cell>
          <cell r="OR19">
            <v>416100</v>
          </cell>
          <cell r="OS19">
            <v>415300</v>
          </cell>
          <cell r="OT19">
            <v>415300</v>
          </cell>
          <cell r="OU19">
            <v>415300</v>
          </cell>
          <cell r="OV19">
            <v>1662000</v>
          </cell>
          <cell r="OW19">
            <v>54000</v>
          </cell>
          <cell r="OX19">
            <v>72900</v>
          </cell>
          <cell r="OY19">
            <v>72900</v>
          </cell>
          <cell r="OZ19">
            <v>70200</v>
          </cell>
          <cell r="PA19">
            <v>270000</v>
          </cell>
          <cell r="PB19">
            <v>470100</v>
          </cell>
          <cell r="PC19">
            <v>488200</v>
          </cell>
          <cell r="PD19">
            <v>488200</v>
          </cell>
          <cell r="PE19">
            <v>485500</v>
          </cell>
          <cell r="PF19">
            <v>1932000</v>
          </cell>
          <cell r="PG19">
            <v>340625</v>
          </cell>
          <cell r="PH19">
            <v>340625</v>
          </cell>
          <cell r="PI19">
            <v>340625</v>
          </cell>
          <cell r="PJ19">
            <v>340625</v>
          </cell>
          <cell r="PK19">
            <v>1362500</v>
          </cell>
          <cell r="PL19">
            <v>24000</v>
          </cell>
          <cell r="PM19">
            <v>32400.000000000004</v>
          </cell>
          <cell r="PN19">
            <v>32400.000000000004</v>
          </cell>
          <cell r="PO19">
            <v>31200</v>
          </cell>
          <cell r="PP19">
            <v>120000</v>
          </cell>
          <cell r="PQ19">
            <v>364625</v>
          </cell>
          <cell r="PR19">
            <v>373025</v>
          </cell>
          <cell r="PS19">
            <v>373025</v>
          </cell>
          <cell r="PT19">
            <v>371825</v>
          </cell>
          <cell r="PU19">
            <v>1482500</v>
          </cell>
          <cell r="PV19">
            <v>340625</v>
          </cell>
          <cell r="PW19">
            <v>340625</v>
          </cell>
          <cell r="PX19">
            <v>340625</v>
          </cell>
          <cell r="PY19">
            <v>340625</v>
          </cell>
          <cell r="PZ19">
            <v>1362500</v>
          </cell>
          <cell r="QA19">
            <v>24000</v>
          </cell>
          <cell r="QB19">
            <v>32400.000000000004</v>
          </cell>
          <cell r="QC19">
            <v>32400.000000000004</v>
          </cell>
          <cell r="QD19">
            <v>31200</v>
          </cell>
          <cell r="QE19">
            <v>120000</v>
          </cell>
          <cell r="QF19">
            <v>364625</v>
          </cell>
          <cell r="QG19">
            <v>373025</v>
          </cell>
          <cell r="QH19">
            <v>373025</v>
          </cell>
          <cell r="QI19">
            <v>371825</v>
          </cell>
          <cell r="QJ19">
            <v>1482500</v>
          </cell>
          <cell r="QK19">
            <v>245775</v>
          </cell>
          <cell r="QL19">
            <v>245775</v>
          </cell>
          <cell r="QM19">
            <v>245775</v>
          </cell>
          <cell r="QN19">
            <v>245775</v>
          </cell>
          <cell r="QO19">
            <v>983100</v>
          </cell>
          <cell r="QP19">
            <v>54000</v>
          </cell>
          <cell r="QQ19">
            <v>72900</v>
          </cell>
          <cell r="QR19">
            <v>72900</v>
          </cell>
          <cell r="QS19">
            <v>70200</v>
          </cell>
          <cell r="QT19">
            <v>270000</v>
          </cell>
          <cell r="QU19">
            <v>299775</v>
          </cell>
          <cell r="QV19">
            <v>318675</v>
          </cell>
          <cell r="QW19">
            <v>318675</v>
          </cell>
          <cell r="QX19">
            <v>315975</v>
          </cell>
          <cell r="QY19">
            <v>1253100</v>
          </cell>
          <cell r="QZ19">
            <v>245775</v>
          </cell>
          <cell r="RA19">
            <v>245775</v>
          </cell>
          <cell r="RB19">
            <v>245775</v>
          </cell>
          <cell r="RC19">
            <v>245775</v>
          </cell>
          <cell r="RD19">
            <v>983100</v>
          </cell>
          <cell r="RE19">
            <v>54000</v>
          </cell>
          <cell r="RF19">
            <v>72900</v>
          </cell>
          <cell r="RG19">
            <v>72900</v>
          </cell>
          <cell r="RH19">
            <v>70200</v>
          </cell>
          <cell r="RI19">
            <v>270000</v>
          </cell>
          <cell r="RJ19">
            <v>299775</v>
          </cell>
          <cell r="RK19">
            <v>318675</v>
          </cell>
          <cell r="RL19">
            <v>318675</v>
          </cell>
          <cell r="RM19">
            <v>315975</v>
          </cell>
          <cell r="RN19">
            <v>1253100</v>
          </cell>
          <cell r="RO19">
            <v>339775</v>
          </cell>
          <cell r="RP19">
            <v>414300</v>
          </cell>
          <cell r="RQ19">
            <v>430300</v>
          </cell>
          <cell r="RR19">
            <v>440300</v>
          </cell>
          <cell r="RS19">
            <v>1624675</v>
          </cell>
          <cell r="RT19">
            <v>66000</v>
          </cell>
          <cell r="RU19">
            <v>89100</v>
          </cell>
          <cell r="RV19">
            <v>89100</v>
          </cell>
          <cell r="RW19">
            <v>85800</v>
          </cell>
          <cell r="RX19">
            <v>330000</v>
          </cell>
          <cell r="RY19">
            <v>405775</v>
          </cell>
          <cell r="RZ19">
            <v>503400</v>
          </cell>
          <cell r="SA19">
            <v>519400</v>
          </cell>
          <cell r="SB19">
            <v>526100</v>
          </cell>
          <cell r="SC19">
            <v>1954675</v>
          </cell>
          <cell r="SD19">
            <v>339775</v>
          </cell>
          <cell r="SE19">
            <v>414300</v>
          </cell>
          <cell r="SF19">
            <v>430300</v>
          </cell>
          <cell r="SG19">
            <v>440300</v>
          </cell>
          <cell r="SH19">
            <v>1624675</v>
          </cell>
          <cell r="SI19">
            <v>66000</v>
          </cell>
          <cell r="SJ19">
            <v>89100</v>
          </cell>
          <cell r="SK19">
            <v>89100</v>
          </cell>
          <cell r="SL19">
            <v>85800</v>
          </cell>
          <cell r="SM19">
            <v>330000</v>
          </cell>
          <cell r="SN19">
            <v>405775</v>
          </cell>
          <cell r="SO19">
            <v>503400</v>
          </cell>
          <cell r="SP19">
            <v>519400</v>
          </cell>
          <cell r="SQ19">
            <v>526100</v>
          </cell>
          <cell r="SR19">
            <v>1954675</v>
          </cell>
          <cell r="SS19">
            <v>337900</v>
          </cell>
          <cell r="ST19">
            <v>353300</v>
          </cell>
          <cell r="SU19">
            <v>353300</v>
          </cell>
          <cell r="SV19">
            <v>343300</v>
          </cell>
          <cell r="SW19">
            <v>1387800</v>
          </cell>
          <cell r="SX19">
            <v>42000</v>
          </cell>
          <cell r="SY19">
            <v>56700.000000000007</v>
          </cell>
          <cell r="SZ19">
            <v>56700.000000000007</v>
          </cell>
          <cell r="TA19">
            <v>54600</v>
          </cell>
          <cell r="TB19">
            <v>210000</v>
          </cell>
          <cell r="TC19">
            <v>379900</v>
          </cell>
          <cell r="TD19">
            <v>410000</v>
          </cell>
          <cell r="TE19">
            <v>410000</v>
          </cell>
          <cell r="TF19">
            <v>397900</v>
          </cell>
          <cell r="TG19">
            <v>1597800</v>
          </cell>
          <cell r="TH19">
            <v>337900</v>
          </cell>
          <cell r="TI19">
            <v>353300</v>
          </cell>
          <cell r="TJ19">
            <v>353300</v>
          </cell>
          <cell r="TK19">
            <v>343300</v>
          </cell>
          <cell r="TL19">
            <v>1387800</v>
          </cell>
          <cell r="TM19">
            <v>42000</v>
          </cell>
          <cell r="TN19">
            <v>56700.000000000007</v>
          </cell>
          <cell r="TO19">
            <v>56700.000000000007</v>
          </cell>
          <cell r="TP19">
            <v>54600</v>
          </cell>
          <cell r="TQ19">
            <v>210000</v>
          </cell>
          <cell r="TR19">
            <v>379900</v>
          </cell>
          <cell r="TS19">
            <v>410000</v>
          </cell>
          <cell r="TT19">
            <v>410000</v>
          </cell>
          <cell r="TU19">
            <v>397900</v>
          </cell>
          <cell r="TV19">
            <v>1597800</v>
          </cell>
          <cell r="TW19">
            <v>100937.5</v>
          </cell>
          <cell r="TX19">
            <v>99637.5</v>
          </cell>
          <cell r="TY19">
            <v>99637.5</v>
          </cell>
          <cell r="TZ19">
            <v>99637.5</v>
          </cell>
          <cell r="UA19">
            <v>399850</v>
          </cell>
          <cell r="UB19">
            <v>0</v>
          </cell>
          <cell r="UC19">
            <v>0</v>
          </cell>
          <cell r="UD19">
            <v>0</v>
          </cell>
          <cell r="UE19">
            <v>0</v>
          </cell>
          <cell r="UF19">
            <v>0</v>
          </cell>
          <cell r="UG19">
            <v>100937.5</v>
          </cell>
          <cell r="UH19">
            <v>99637.5</v>
          </cell>
          <cell r="UI19">
            <v>99637.5</v>
          </cell>
          <cell r="UJ19">
            <v>99637.5</v>
          </cell>
          <cell r="UK19">
            <v>399850</v>
          </cell>
          <cell r="UL19">
            <v>100937.5</v>
          </cell>
          <cell r="UM19">
            <v>99637.5</v>
          </cell>
          <cell r="UN19">
            <v>99637.5</v>
          </cell>
          <cell r="UO19">
            <v>99637.5</v>
          </cell>
          <cell r="UP19">
            <v>399850</v>
          </cell>
          <cell r="UQ19">
            <v>0</v>
          </cell>
          <cell r="UR19">
            <v>0</v>
          </cell>
          <cell r="US19">
            <v>0</v>
          </cell>
          <cell r="UT19">
            <v>0</v>
          </cell>
          <cell r="UU19">
            <v>0</v>
          </cell>
          <cell r="UV19">
            <v>100937.5</v>
          </cell>
          <cell r="UW19">
            <v>99637.5</v>
          </cell>
          <cell r="UX19">
            <v>99637.5</v>
          </cell>
          <cell r="UY19">
            <v>99637.5</v>
          </cell>
          <cell r="UZ19">
            <v>399850</v>
          </cell>
          <cell r="VA19">
            <v>88425</v>
          </cell>
          <cell r="VB19">
            <v>89425</v>
          </cell>
          <cell r="VC19">
            <v>89425</v>
          </cell>
          <cell r="VD19">
            <v>84425</v>
          </cell>
          <cell r="VE19">
            <v>351700</v>
          </cell>
          <cell r="VF19">
            <v>0</v>
          </cell>
          <cell r="VG19">
            <v>0</v>
          </cell>
          <cell r="VH19">
            <v>0</v>
          </cell>
          <cell r="VI19">
            <v>0</v>
          </cell>
          <cell r="VJ19">
            <v>0</v>
          </cell>
          <cell r="VK19">
            <v>88425</v>
          </cell>
          <cell r="VL19">
            <v>89425</v>
          </cell>
          <cell r="VM19">
            <v>89425</v>
          </cell>
          <cell r="VN19">
            <v>84425</v>
          </cell>
          <cell r="VO19">
            <v>351700</v>
          </cell>
          <cell r="VP19">
            <v>88425</v>
          </cell>
          <cell r="VQ19">
            <v>89425</v>
          </cell>
          <cell r="VR19">
            <v>89425</v>
          </cell>
          <cell r="VS19">
            <v>84425</v>
          </cell>
          <cell r="VT19">
            <v>351700</v>
          </cell>
          <cell r="VU19">
            <v>0</v>
          </cell>
          <cell r="VV19">
            <v>0</v>
          </cell>
          <cell r="VW19">
            <v>0</v>
          </cell>
          <cell r="VX19">
            <v>0</v>
          </cell>
          <cell r="VY19">
            <v>0</v>
          </cell>
          <cell r="VZ19">
            <v>88425</v>
          </cell>
          <cell r="WA19">
            <v>89425</v>
          </cell>
          <cell r="WB19">
            <v>89425</v>
          </cell>
          <cell r="WC19">
            <v>84425</v>
          </cell>
          <cell r="WD19">
            <v>351700</v>
          </cell>
          <cell r="WE19">
            <v>145950</v>
          </cell>
          <cell r="WF19">
            <v>145950</v>
          </cell>
          <cell r="WG19">
            <v>145950</v>
          </cell>
          <cell r="WH19">
            <v>145950</v>
          </cell>
          <cell r="WI19">
            <v>583800</v>
          </cell>
          <cell r="WJ19">
            <v>18000</v>
          </cell>
          <cell r="WK19">
            <v>24300</v>
          </cell>
          <cell r="WL19">
            <v>24300</v>
          </cell>
          <cell r="WM19">
            <v>23400</v>
          </cell>
          <cell r="WN19">
            <v>90000</v>
          </cell>
          <cell r="WO19">
            <v>163950</v>
          </cell>
          <cell r="WP19">
            <v>170250</v>
          </cell>
          <cell r="WQ19">
            <v>170250</v>
          </cell>
          <cell r="WR19">
            <v>169350</v>
          </cell>
          <cell r="WS19">
            <v>673800</v>
          </cell>
          <cell r="WT19">
            <v>145950</v>
          </cell>
          <cell r="WU19">
            <v>145950</v>
          </cell>
          <cell r="WV19">
            <v>145950</v>
          </cell>
          <cell r="WW19">
            <v>145950</v>
          </cell>
          <cell r="WX19">
            <v>583800</v>
          </cell>
          <cell r="WY19">
            <v>18000</v>
          </cell>
          <cell r="WZ19">
            <v>24300</v>
          </cell>
          <cell r="XA19">
            <v>24300</v>
          </cell>
          <cell r="XB19">
            <v>23400</v>
          </cell>
          <cell r="XC19">
            <v>90000</v>
          </cell>
          <cell r="XD19">
            <v>163950</v>
          </cell>
          <cell r="XE19">
            <v>170250</v>
          </cell>
          <cell r="XF19">
            <v>170250</v>
          </cell>
          <cell r="XG19">
            <v>169350</v>
          </cell>
          <cell r="XH19">
            <v>673800</v>
          </cell>
          <cell r="XI19">
            <v>100000</v>
          </cell>
          <cell r="XJ19">
            <v>100000</v>
          </cell>
          <cell r="XK19">
            <v>100000</v>
          </cell>
          <cell r="XL19">
            <v>104500</v>
          </cell>
          <cell r="XM19">
            <v>404500</v>
          </cell>
          <cell r="XN19">
            <v>24000</v>
          </cell>
          <cell r="XO19">
            <v>32400.000000000004</v>
          </cell>
          <cell r="XP19">
            <v>32400.000000000004</v>
          </cell>
          <cell r="XQ19">
            <v>31200</v>
          </cell>
          <cell r="XR19">
            <v>120000</v>
          </cell>
          <cell r="XS19">
            <v>124000</v>
          </cell>
          <cell r="XT19">
            <v>132400</v>
          </cell>
          <cell r="XU19">
            <v>132400</v>
          </cell>
          <cell r="XV19">
            <v>135700</v>
          </cell>
          <cell r="XW19">
            <v>524500</v>
          </cell>
          <cell r="XX19">
            <v>100000</v>
          </cell>
          <cell r="XY19">
            <v>100000</v>
          </cell>
          <cell r="XZ19">
            <v>100000</v>
          </cell>
          <cell r="YA19">
            <v>104500</v>
          </cell>
          <cell r="YB19">
            <v>404500</v>
          </cell>
          <cell r="YC19">
            <v>24000</v>
          </cell>
          <cell r="YD19">
            <v>32400.000000000004</v>
          </cell>
          <cell r="YE19">
            <v>32400.000000000004</v>
          </cell>
          <cell r="YF19">
            <v>31200</v>
          </cell>
          <cell r="YG19">
            <v>120000</v>
          </cell>
          <cell r="YH19">
            <v>124000</v>
          </cell>
          <cell r="YI19">
            <v>132400</v>
          </cell>
          <cell r="YJ19">
            <v>132400</v>
          </cell>
          <cell r="YK19">
            <v>135700</v>
          </cell>
          <cell r="YL19">
            <v>524500</v>
          </cell>
          <cell r="YM19">
            <v>72950</v>
          </cell>
          <cell r="YN19">
            <v>79050</v>
          </cell>
          <cell r="YO19">
            <v>87050</v>
          </cell>
          <cell r="YP19">
            <v>77050</v>
          </cell>
          <cell r="YQ19">
            <v>316100</v>
          </cell>
          <cell r="YR19">
            <v>0</v>
          </cell>
          <cell r="YS19">
            <v>0</v>
          </cell>
          <cell r="YT19">
            <v>0</v>
          </cell>
          <cell r="YU19">
            <v>0</v>
          </cell>
          <cell r="YV19">
            <v>0</v>
          </cell>
          <cell r="YW19">
            <v>72950</v>
          </cell>
          <cell r="YX19">
            <v>79050</v>
          </cell>
          <cell r="YY19">
            <v>87050</v>
          </cell>
          <cell r="YZ19">
            <v>77050</v>
          </cell>
          <cell r="ZA19">
            <v>316100</v>
          </cell>
          <cell r="ZB19">
            <v>72950</v>
          </cell>
          <cell r="ZC19">
            <v>79050</v>
          </cell>
          <cell r="ZD19">
            <v>87050</v>
          </cell>
          <cell r="ZE19">
            <v>77050</v>
          </cell>
          <cell r="ZF19">
            <v>316100</v>
          </cell>
          <cell r="ZG19">
            <v>0</v>
          </cell>
          <cell r="ZH19">
            <v>0</v>
          </cell>
          <cell r="ZI19">
            <v>0</v>
          </cell>
          <cell r="ZJ19">
            <v>0</v>
          </cell>
          <cell r="ZK19">
            <v>0</v>
          </cell>
          <cell r="ZL19">
            <v>72950</v>
          </cell>
          <cell r="ZM19">
            <v>79050</v>
          </cell>
          <cell r="ZN19">
            <v>87050</v>
          </cell>
          <cell r="ZO19">
            <v>77050</v>
          </cell>
          <cell r="ZP19">
            <v>316100</v>
          </cell>
          <cell r="ZQ19">
            <v>166300</v>
          </cell>
          <cell r="ZR19">
            <v>141000</v>
          </cell>
          <cell r="ZS19">
            <v>141000</v>
          </cell>
          <cell r="ZT19">
            <v>140800</v>
          </cell>
          <cell r="ZU19">
            <v>589100</v>
          </cell>
          <cell r="ZV19">
            <v>0</v>
          </cell>
          <cell r="ZW19">
            <v>0</v>
          </cell>
          <cell r="ZX19">
            <v>0</v>
          </cell>
          <cell r="ZY19">
            <v>0</v>
          </cell>
          <cell r="ZZ19">
            <v>0</v>
          </cell>
          <cell r="AAA19">
            <v>166300</v>
          </cell>
          <cell r="AAB19">
            <v>141000</v>
          </cell>
          <cell r="AAC19">
            <v>141000</v>
          </cell>
          <cell r="AAD19">
            <v>140800</v>
          </cell>
          <cell r="AAE19">
            <v>589100</v>
          </cell>
          <cell r="AAF19">
            <v>166300</v>
          </cell>
          <cell r="AAG19">
            <v>141000</v>
          </cell>
          <cell r="AAH19">
            <v>141000</v>
          </cell>
          <cell r="AAI19">
            <v>140800</v>
          </cell>
          <cell r="AAJ19">
            <v>589100</v>
          </cell>
          <cell r="AAK19">
            <v>0</v>
          </cell>
          <cell r="AAL19">
            <v>0</v>
          </cell>
          <cell r="AAM19">
            <v>0</v>
          </cell>
          <cell r="AAN19">
            <v>0</v>
          </cell>
          <cell r="AAO19">
            <v>0</v>
          </cell>
          <cell r="AAP19">
            <v>166300</v>
          </cell>
          <cell r="AAQ19">
            <v>141000</v>
          </cell>
          <cell r="AAR19">
            <v>141000</v>
          </cell>
          <cell r="AAS19">
            <v>140800</v>
          </cell>
          <cell r="AAT19">
            <v>589100</v>
          </cell>
          <cell r="AAU19">
            <v>90675</v>
          </cell>
          <cell r="AAV19">
            <v>93675</v>
          </cell>
          <cell r="AAW19">
            <v>90675</v>
          </cell>
          <cell r="AAX19">
            <v>95625</v>
          </cell>
          <cell r="AAY19">
            <v>370650</v>
          </cell>
          <cell r="AAZ19">
            <v>12000</v>
          </cell>
          <cell r="ABA19">
            <v>16200.000000000002</v>
          </cell>
          <cell r="ABB19">
            <v>16200.000000000002</v>
          </cell>
          <cell r="ABC19">
            <v>15600</v>
          </cell>
          <cell r="ABD19">
            <v>60000</v>
          </cell>
          <cell r="ABE19">
            <v>102675</v>
          </cell>
          <cell r="ABF19">
            <v>109875</v>
          </cell>
          <cell r="ABG19">
            <v>106875</v>
          </cell>
          <cell r="ABH19">
            <v>111225</v>
          </cell>
          <cell r="ABI19">
            <v>430650</v>
          </cell>
          <cell r="ABJ19">
            <v>90675</v>
          </cell>
          <cell r="ABK19">
            <v>93675</v>
          </cell>
          <cell r="ABL19">
            <v>90675</v>
          </cell>
          <cell r="ABM19">
            <v>95625</v>
          </cell>
          <cell r="ABN19">
            <v>370650</v>
          </cell>
          <cell r="ABO19">
            <v>12000</v>
          </cell>
          <cell r="ABP19">
            <v>16200.000000000002</v>
          </cell>
          <cell r="ABQ19">
            <v>16200.000000000002</v>
          </cell>
          <cell r="ABR19">
            <v>15600</v>
          </cell>
          <cell r="ABS19">
            <v>60000</v>
          </cell>
          <cell r="ABT19">
            <v>102675</v>
          </cell>
          <cell r="ABU19">
            <v>109875</v>
          </cell>
          <cell r="ABV19">
            <v>106875</v>
          </cell>
          <cell r="ABW19">
            <v>111225</v>
          </cell>
          <cell r="ABX19">
            <v>430650</v>
          </cell>
          <cell r="ABY19">
            <v>299700</v>
          </cell>
          <cell r="ABZ19">
            <v>303300</v>
          </cell>
          <cell r="ACA19">
            <v>303300</v>
          </cell>
          <cell r="ACB19">
            <v>303300</v>
          </cell>
          <cell r="ACC19">
            <v>1209600</v>
          </cell>
          <cell r="ACD19">
            <v>42000</v>
          </cell>
          <cell r="ACE19">
            <v>56700.000000000007</v>
          </cell>
          <cell r="ACF19">
            <v>56700.000000000007</v>
          </cell>
          <cell r="ACG19">
            <v>54600</v>
          </cell>
          <cell r="ACH19">
            <v>210000</v>
          </cell>
          <cell r="ACI19">
            <v>341700</v>
          </cell>
          <cell r="ACJ19">
            <v>360000</v>
          </cell>
          <cell r="ACK19">
            <v>360000</v>
          </cell>
          <cell r="ACL19">
            <v>357900</v>
          </cell>
          <cell r="ACM19">
            <v>1419600</v>
          </cell>
          <cell r="ACN19">
            <v>299700</v>
          </cell>
          <cell r="ACO19">
            <v>303300</v>
          </cell>
          <cell r="ACP19">
            <v>303300</v>
          </cell>
          <cell r="ACQ19">
            <v>303300</v>
          </cell>
          <cell r="ACR19">
            <v>1209600</v>
          </cell>
          <cell r="ACS19">
            <v>42000</v>
          </cell>
          <cell r="ACT19">
            <v>56700.000000000007</v>
          </cell>
          <cell r="ACU19">
            <v>56700.000000000007</v>
          </cell>
          <cell r="ACV19">
            <v>54600</v>
          </cell>
          <cell r="ACW19">
            <v>210000</v>
          </cell>
          <cell r="ACX19">
            <v>341700</v>
          </cell>
          <cell r="ACY19">
            <v>360000</v>
          </cell>
          <cell r="ACZ19">
            <v>360000</v>
          </cell>
          <cell r="ADA19">
            <v>357900</v>
          </cell>
          <cell r="ADB19">
            <v>1419600</v>
          </cell>
          <cell r="ADC19">
            <v>84337.5</v>
          </cell>
          <cell r="ADD19">
            <v>89637.5</v>
          </cell>
          <cell r="ADE19">
            <v>89637.5</v>
          </cell>
          <cell r="ADF19">
            <v>89637.5</v>
          </cell>
          <cell r="ADG19">
            <v>353250</v>
          </cell>
          <cell r="ADH19">
            <v>0</v>
          </cell>
          <cell r="ADI19">
            <v>0</v>
          </cell>
          <cell r="ADJ19">
            <v>0</v>
          </cell>
          <cell r="ADK19">
            <v>0</v>
          </cell>
          <cell r="ADL19">
            <v>0</v>
          </cell>
          <cell r="ADM19">
            <v>84337.5</v>
          </cell>
          <cell r="ADN19">
            <v>89637.5</v>
          </cell>
          <cell r="ADO19">
            <v>89637.5</v>
          </cell>
          <cell r="ADP19">
            <v>89637.5</v>
          </cell>
          <cell r="ADQ19">
            <v>353250</v>
          </cell>
          <cell r="ADR19">
            <v>84337.5</v>
          </cell>
          <cell r="ADS19">
            <v>89637.5</v>
          </cell>
          <cell r="ADT19">
            <v>89637.5</v>
          </cell>
          <cell r="ADU19">
            <v>89637.5</v>
          </cell>
          <cell r="ADV19">
            <v>353250</v>
          </cell>
          <cell r="ADW19">
            <v>0</v>
          </cell>
          <cell r="ADX19">
            <v>0</v>
          </cell>
          <cell r="ADY19">
            <v>0</v>
          </cell>
          <cell r="ADZ19">
            <v>0</v>
          </cell>
          <cell r="AEA19">
            <v>0</v>
          </cell>
          <cell r="AEB19">
            <v>84337.5</v>
          </cell>
          <cell r="AEC19">
            <v>89637.5</v>
          </cell>
          <cell r="AED19">
            <v>89637.5</v>
          </cell>
          <cell r="AEE19">
            <v>89637.5</v>
          </cell>
          <cell r="AEF19">
            <v>353250</v>
          </cell>
          <cell r="AEG19">
            <v>304287.5</v>
          </cell>
          <cell r="AEH19">
            <v>302487.5</v>
          </cell>
          <cell r="AEI19">
            <v>302487.5</v>
          </cell>
          <cell r="AEJ19">
            <v>302487.5</v>
          </cell>
          <cell r="AEK19">
            <v>1211750</v>
          </cell>
          <cell r="AEL19">
            <v>0</v>
          </cell>
          <cell r="AEM19">
            <v>0</v>
          </cell>
          <cell r="AEN19">
            <v>0</v>
          </cell>
          <cell r="AEO19">
            <v>0</v>
          </cell>
          <cell r="AEP19">
            <v>0</v>
          </cell>
          <cell r="AEQ19">
            <v>304287.5</v>
          </cell>
          <cell r="AER19">
            <v>302487.5</v>
          </cell>
          <cell r="AES19">
            <v>302487.5</v>
          </cell>
          <cell r="AET19">
            <v>302487.5</v>
          </cell>
          <cell r="AEU19">
            <v>1211750</v>
          </cell>
          <cell r="AEV19">
            <v>304287.5</v>
          </cell>
          <cell r="AEW19">
            <v>302487.5</v>
          </cell>
          <cell r="AEX19">
            <v>302487.5</v>
          </cell>
          <cell r="AEY19">
            <v>302487.5</v>
          </cell>
          <cell r="AEZ19">
            <v>1211750</v>
          </cell>
          <cell r="AFA19">
            <v>0</v>
          </cell>
          <cell r="AFB19">
            <v>0</v>
          </cell>
          <cell r="AFC19">
            <v>0</v>
          </cell>
          <cell r="AFD19">
            <v>0</v>
          </cell>
          <cell r="AFE19">
            <v>0</v>
          </cell>
          <cell r="AFF19">
            <v>304287.5</v>
          </cell>
          <cell r="AFG19">
            <v>302487.5</v>
          </cell>
          <cell r="AFH19">
            <v>302487.5</v>
          </cell>
          <cell r="AFI19">
            <v>302487.5</v>
          </cell>
          <cell r="AFJ19">
            <v>1211750</v>
          </cell>
          <cell r="AFK19">
            <v>167587.5</v>
          </cell>
          <cell r="AFL19">
            <v>162287.5</v>
          </cell>
          <cell r="AFM19">
            <v>162287.5</v>
          </cell>
          <cell r="AFN19">
            <v>162287.5</v>
          </cell>
          <cell r="AFO19">
            <v>654450</v>
          </cell>
          <cell r="AFP19">
            <v>0</v>
          </cell>
          <cell r="AFQ19">
            <v>0</v>
          </cell>
          <cell r="AFR19">
            <v>0</v>
          </cell>
          <cell r="AFS19">
            <v>0</v>
          </cell>
          <cell r="AFT19">
            <v>0</v>
          </cell>
          <cell r="AFU19">
            <v>167587.5</v>
          </cell>
          <cell r="AFV19">
            <v>162287.5</v>
          </cell>
          <cell r="AFW19">
            <v>162287.5</v>
          </cell>
          <cell r="AFX19">
            <v>162287.5</v>
          </cell>
          <cell r="AFY19">
            <v>654450</v>
          </cell>
          <cell r="AFZ19">
            <v>167587.5</v>
          </cell>
          <cell r="AGA19">
            <v>162287.5</v>
          </cell>
          <cell r="AGB19">
            <v>162287.5</v>
          </cell>
          <cell r="AGC19">
            <v>162287.5</v>
          </cell>
          <cell r="AGD19">
            <v>654450</v>
          </cell>
          <cell r="AGE19">
            <v>0</v>
          </cell>
          <cell r="AGF19">
            <v>0</v>
          </cell>
          <cell r="AGG19">
            <v>0</v>
          </cell>
          <cell r="AGH19">
            <v>0</v>
          </cell>
          <cell r="AGI19">
            <v>0</v>
          </cell>
          <cell r="AGJ19">
            <v>167587.5</v>
          </cell>
          <cell r="AGK19">
            <v>162287.5</v>
          </cell>
          <cell r="AGL19">
            <v>162287.5</v>
          </cell>
          <cell r="AGM19">
            <v>162287.5</v>
          </cell>
          <cell r="AGN19">
            <v>654450</v>
          </cell>
          <cell r="AGO19">
            <v>246162.5</v>
          </cell>
          <cell r="AGP19">
            <v>255162.5</v>
          </cell>
          <cell r="AGQ19">
            <v>255162.5</v>
          </cell>
          <cell r="AGR19">
            <v>255162.5</v>
          </cell>
          <cell r="AGS19">
            <v>1011650</v>
          </cell>
          <cell r="AGT19">
            <v>24000</v>
          </cell>
          <cell r="AGU19">
            <v>32400.000000000004</v>
          </cell>
          <cell r="AGV19">
            <v>32400.000000000004</v>
          </cell>
          <cell r="AGW19">
            <v>31200</v>
          </cell>
          <cell r="AGX19">
            <v>120000</v>
          </cell>
          <cell r="AGY19">
            <v>270162.5</v>
          </cell>
          <cell r="AGZ19">
            <v>287562.5</v>
          </cell>
          <cell r="AHA19">
            <v>287562.5</v>
          </cell>
          <cell r="AHB19">
            <v>286362.5</v>
          </cell>
          <cell r="AHC19">
            <v>1131650</v>
          </cell>
          <cell r="AHD19">
            <v>246162.5</v>
          </cell>
          <cell r="AHE19">
            <v>255162.5</v>
          </cell>
          <cell r="AHF19">
            <v>255162.5</v>
          </cell>
          <cell r="AHG19">
            <v>255162.5</v>
          </cell>
          <cell r="AHH19">
            <v>1011650</v>
          </cell>
          <cell r="AHI19">
            <v>24000</v>
          </cell>
          <cell r="AHJ19">
            <v>32400.000000000004</v>
          </cell>
          <cell r="AHK19">
            <v>32400.000000000004</v>
          </cell>
          <cell r="AHL19">
            <v>31200</v>
          </cell>
          <cell r="AHM19">
            <v>120000</v>
          </cell>
          <cell r="AHN19">
            <v>270162.5</v>
          </cell>
          <cell r="AHO19">
            <v>287562.5</v>
          </cell>
          <cell r="AHP19">
            <v>287562.5</v>
          </cell>
          <cell r="AHQ19">
            <v>286362.5</v>
          </cell>
          <cell r="AHR19">
            <v>1131650</v>
          </cell>
          <cell r="AHS19">
            <v>91875</v>
          </cell>
          <cell r="AHT19">
            <v>98475</v>
          </cell>
          <cell r="AHU19">
            <v>98475</v>
          </cell>
          <cell r="AHV19">
            <v>98475</v>
          </cell>
          <cell r="AHW19">
            <v>387300</v>
          </cell>
          <cell r="AHX19">
            <v>18000</v>
          </cell>
          <cell r="AHY19">
            <v>24300</v>
          </cell>
          <cell r="AHZ19">
            <v>24300</v>
          </cell>
          <cell r="AIA19">
            <v>23400</v>
          </cell>
          <cell r="AIB19">
            <v>90000</v>
          </cell>
          <cell r="AIC19">
            <v>109875</v>
          </cell>
          <cell r="AID19">
            <v>122775</v>
          </cell>
          <cell r="AIE19">
            <v>122775</v>
          </cell>
          <cell r="AIF19">
            <v>121875</v>
          </cell>
          <cell r="AIG19">
            <v>477300</v>
          </cell>
          <cell r="AIH19">
            <v>91875</v>
          </cell>
          <cell r="AII19">
            <v>98475</v>
          </cell>
          <cell r="AIJ19">
            <v>98475</v>
          </cell>
          <cell r="AIK19">
            <v>98475</v>
          </cell>
          <cell r="AIL19">
            <v>387300</v>
          </cell>
          <cell r="AIM19">
            <v>18000</v>
          </cell>
          <cell r="AIN19">
            <v>24300</v>
          </cell>
          <cell r="AIO19">
            <v>24300</v>
          </cell>
          <cell r="AIP19">
            <v>23400</v>
          </cell>
          <cell r="AIQ19">
            <v>90000</v>
          </cell>
          <cell r="AIR19">
            <v>109875</v>
          </cell>
          <cell r="AIS19">
            <v>122775</v>
          </cell>
          <cell r="AIT19">
            <v>122775</v>
          </cell>
          <cell r="AIU19">
            <v>121875</v>
          </cell>
          <cell r="AIV19">
            <v>477300</v>
          </cell>
          <cell r="AIW19">
            <v>77138</v>
          </cell>
          <cell r="AIX19">
            <v>85438</v>
          </cell>
          <cell r="AIY19">
            <v>85438</v>
          </cell>
          <cell r="AIZ19">
            <v>85436</v>
          </cell>
          <cell r="AJA19">
            <v>333450</v>
          </cell>
          <cell r="AJB19">
            <v>0</v>
          </cell>
          <cell r="AJC19">
            <v>0</v>
          </cell>
          <cell r="AJD19">
            <v>0</v>
          </cell>
          <cell r="AJE19">
            <v>0</v>
          </cell>
          <cell r="AJF19">
            <v>0</v>
          </cell>
          <cell r="AJG19">
            <v>77138</v>
          </cell>
          <cell r="AJH19">
            <v>85438</v>
          </cell>
          <cell r="AJI19">
            <v>85438</v>
          </cell>
          <cell r="AJJ19">
            <v>85436</v>
          </cell>
          <cell r="AJK19">
            <v>333450</v>
          </cell>
          <cell r="AJL19">
            <v>77138</v>
          </cell>
          <cell r="AJM19">
            <v>85438</v>
          </cell>
          <cell r="AJN19">
            <v>85438</v>
          </cell>
          <cell r="AJO19">
            <v>85436</v>
          </cell>
          <cell r="AJP19">
            <v>333450</v>
          </cell>
          <cell r="AJQ19">
            <v>0</v>
          </cell>
          <cell r="AJR19">
            <v>0</v>
          </cell>
          <cell r="AJS19">
            <v>0</v>
          </cell>
          <cell r="AJT19">
            <v>0</v>
          </cell>
          <cell r="AJU19">
            <v>0</v>
          </cell>
          <cell r="AJV19">
            <v>77138</v>
          </cell>
          <cell r="AJW19">
            <v>85438</v>
          </cell>
          <cell r="AJX19">
            <v>85438</v>
          </cell>
          <cell r="AJY19">
            <v>85436</v>
          </cell>
          <cell r="AJZ19">
            <v>333450</v>
          </cell>
          <cell r="AKA19">
            <v>69000</v>
          </cell>
          <cell r="AKB19">
            <v>72000</v>
          </cell>
          <cell r="AKC19">
            <v>72000</v>
          </cell>
          <cell r="AKD19">
            <v>72000</v>
          </cell>
          <cell r="AKE19">
            <v>285000</v>
          </cell>
          <cell r="AKF19">
            <v>0</v>
          </cell>
          <cell r="AKG19">
            <v>0</v>
          </cell>
          <cell r="AKH19">
            <v>0</v>
          </cell>
          <cell r="AKI19">
            <v>0</v>
          </cell>
          <cell r="AKJ19">
            <v>0</v>
          </cell>
          <cell r="AKK19">
            <v>69000</v>
          </cell>
          <cell r="AKL19">
            <v>72000</v>
          </cell>
          <cell r="AKM19">
            <v>72000</v>
          </cell>
          <cell r="AKN19">
            <v>72000</v>
          </cell>
          <cell r="AKO19">
            <v>285000</v>
          </cell>
          <cell r="AKP19">
            <v>69000</v>
          </cell>
          <cell r="AKQ19">
            <v>72000</v>
          </cell>
          <cell r="AKR19">
            <v>72000</v>
          </cell>
          <cell r="AKS19">
            <v>72000</v>
          </cell>
          <cell r="AKT19">
            <v>285000</v>
          </cell>
          <cell r="AKU19">
            <v>0</v>
          </cell>
          <cell r="AKV19">
            <v>0</v>
          </cell>
          <cell r="AKW19">
            <v>0</v>
          </cell>
          <cell r="AKX19">
            <v>0</v>
          </cell>
          <cell r="AKY19">
            <v>0</v>
          </cell>
          <cell r="AKZ19">
            <v>69000</v>
          </cell>
          <cell r="ALA19">
            <v>72000</v>
          </cell>
          <cell r="ALB19">
            <v>72000</v>
          </cell>
          <cell r="ALC19">
            <v>72000</v>
          </cell>
          <cell r="ALD19">
            <v>285000</v>
          </cell>
          <cell r="ALE19">
            <v>48000</v>
          </cell>
          <cell r="ALF19">
            <v>48000</v>
          </cell>
          <cell r="ALG19">
            <v>48000</v>
          </cell>
          <cell r="ALH19">
            <v>50000</v>
          </cell>
          <cell r="ALI19">
            <v>194000</v>
          </cell>
          <cell r="ALO19">
            <v>48000</v>
          </cell>
          <cell r="ALP19">
            <v>48000</v>
          </cell>
          <cell r="ALQ19">
            <v>48000</v>
          </cell>
          <cell r="ALR19">
            <v>50000</v>
          </cell>
          <cell r="ALS19">
            <v>194000</v>
          </cell>
          <cell r="ALT19">
            <v>48000</v>
          </cell>
          <cell r="ALU19">
            <v>48000</v>
          </cell>
          <cell r="ALV19">
            <v>48000</v>
          </cell>
          <cell r="ALW19">
            <v>50000</v>
          </cell>
          <cell r="ALX19">
            <v>194000</v>
          </cell>
          <cell r="ALY19">
            <v>0</v>
          </cell>
          <cell r="ALZ19">
            <v>0</v>
          </cell>
          <cell r="AMA19">
            <v>0</v>
          </cell>
          <cell r="AMB19">
            <v>0</v>
          </cell>
          <cell r="AMC19">
            <v>0</v>
          </cell>
          <cell r="AMD19">
            <v>48000</v>
          </cell>
          <cell r="AME19">
            <v>48000</v>
          </cell>
          <cell r="AMF19">
            <v>48000</v>
          </cell>
          <cell r="AMG19">
            <v>50000</v>
          </cell>
          <cell r="AMH19">
            <v>194000</v>
          </cell>
          <cell r="AMX19">
            <v>0</v>
          </cell>
          <cell r="AMY19">
            <v>0</v>
          </cell>
          <cell r="AMZ19">
            <v>0</v>
          </cell>
          <cell r="ANA19">
            <v>0</v>
          </cell>
          <cell r="ANB19">
            <v>0</v>
          </cell>
          <cell r="ANC19">
            <v>0</v>
          </cell>
          <cell r="AND19">
            <v>0</v>
          </cell>
          <cell r="ANE19">
            <v>0</v>
          </cell>
          <cell r="ANF19">
            <v>0</v>
          </cell>
          <cell r="ANG19">
            <v>0</v>
          </cell>
          <cell r="ANH19">
            <v>0</v>
          </cell>
          <cell r="ANI19">
            <v>0</v>
          </cell>
          <cell r="ANJ19">
            <v>0</v>
          </cell>
          <cell r="ANK19">
            <v>0</v>
          </cell>
          <cell r="ANL19">
            <v>0</v>
          </cell>
          <cell r="AOB19">
            <v>0</v>
          </cell>
          <cell r="AOC19">
            <v>0</v>
          </cell>
          <cell r="AOD19">
            <v>0</v>
          </cell>
          <cell r="AOE19">
            <v>0</v>
          </cell>
          <cell r="AOF19">
            <v>0</v>
          </cell>
          <cell r="AOG19">
            <v>0</v>
          </cell>
          <cell r="AOH19">
            <v>0</v>
          </cell>
          <cell r="AOI19">
            <v>0</v>
          </cell>
          <cell r="AOJ19">
            <v>0</v>
          </cell>
          <cell r="AOK19">
            <v>0</v>
          </cell>
          <cell r="AOL19">
            <v>0</v>
          </cell>
          <cell r="AOM19">
            <v>0</v>
          </cell>
          <cell r="AON19">
            <v>0</v>
          </cell>
          <cell r="AOO19">
            <v>0</v>
          </cell>
          <cell r="AOP19">
            <v>0</v>
          </cell>
          <cell r="APF19">
            <v>0</v>
          </cell>
          <cell r="APG19">
            <v>0</v>
          </cell>
          <cell r="APH19">
            <v>0</v>
          </cell>
          <cell r="API19">
            <v>0</v>
          </cell>
          <cell r="APJ19">
            <v>0</v>
          </cell>
          <cell r="APK19">
            <v>0</v>
          </cell>
          <cell r="APL19">
            <v>0</v>
          </cell>
          <cell r="APM19">
            <v>0</v>
          </cell>
          <cell r="APN19">
            <v>0</v>
          </cell>
          <cell r="APO19">
            <v>0</v>
          </cell>
          <cell r="APP19">
            <v>0</v>
          </cell>
          <cell r="APQ19">
            <v>0</v>
          </cell>
          <cell r="APR19">
            <v>0</v>
          </cell>
          <cell r="APS19">
            <v>0</v>
          </cell>
          <cell r="APT19">
            <v>0</v>
          </cell>
          <cell r="AQJ19">
            <v>0</v>
          </cell>
          <cell r="AQK19">
            <v>0</v>
          </cell>
          <cell r="AQL19">
            <v>0</v>
          </cell>
          <cell r="AQM19">
            <v>0</v>
          </cell>
          <cell r="AQN19">
            <v>0</v>
          </cell>
          <cell r="AQO19">
            <v>0</v>
          </cell>
          <cell r="AQP19">
            <v>0</v>
          </cell>
          <cell r="AQQ19">
            <v>0</v>
          </cell>
          <cell r="AQR19">
            <v>0</v>
          </cell>
          <cell r="AQS19">
            <v>0</v>
          </cell>
          <cell r="AQT19">
            <v>0</v>
          </cell>
          <cell r="AQU19">
            <v>0</v>
          </cell>
          <cell r="AQV19">
            <v>0</v>
          </cell>
          <cell r="AQW19">
            <v>0</v>
          </cell>
          <cell r="AQX19">
            <v>0</v>
          </cell>
          <cell r="ARN19">
            <v>0</v>
          </cell>
          <cell r="ARO19">
            <v>0</v>
          </cell>
          <cell r="ARP19">
            <v>0</v>
          </cell>
          <cell r="ARQ19">
            <v>0</v>
          </cell>
          <cell r="ARR19">
            <v>0</v>
          </cell>
          <cell r="ARS19">
            <v>0</v>
          </cell>
          <cell r="ART19">
            <v>0</v>
          </cell>
          <cell r="ARU19">
            <v>0</v>
          </cell>
          <cell r="ARV19">
            <v>0</v>
          </cell>
          <cell r="ARW19">
            <v>0</v>
          </cell>
          <cell r="ARX19">
            <v>0</v>
          </cell>
          <cell r="ARY19">
            <v>0</v>
          </cell>
          <cell r="ARZ19">
            <v>0</v>
          </cell>
          <cell r="ASA19">
            <v>0</v>
          </cell>
          <cell r="ASB19">
            <v>0</v>
          </cell>
          <cell r="ASR19">
            <v>0</v>
          </cell>
          <cell r="ASS19">
            <v>0</v>
          </cell>
          <cell r="AST19">
            <v>0</v>
          </cell>
          <cell r="ASU19">
            <v>0</v>
          </cell>
          <cell r="ASV19">
            <v>0</v>
          </cell>
          <cell r="ASW19">
            <v>0</v>
          </cell>
          <cell r="ASX19">
            <v>0</v>
          </cell>
          <cell r="ASY19">
            <v>0</v>
          </cell>
          <cell r="ASZ19">
            <v>0</v>
          </cell>
          <cell r="ATA19">
            <v>0</v>
          </cell>
          <cell r="ATB19">
            <v>0</v>
          </cell>
          <cell r="ATC19">
            <v>0</v>
          </cell>
          <cell r="ATD19">
            <v>0</v>
          </cell>
          <cell r="ATE19">
            <v>0</v>
          </cell>
          <cell r="ATF19">
            <v>0</v>
          </cell>
          <cell r="ATV19">
            <v>0</v>
          </cell>
          <cell r="ATW19">
            <v>0</v>
          </cell>
          <cell r="ATX19">
            <v>0</v>
          </cell>
          <cell r="ATY19">
            <v>0</v>
          </cell>
          <cell r="ATZ19">
            <v>0</v>
          </cell>
          <cell r="AUA19">
            <v>0</v>
          </cell>
          <cell r="AUB19">
            <v>0</v>
          </cell>
          <cell r="AUC19">
            <v>0</v>
          </cell>
          <cell r="AUD19">
            <v>0</v>
          </cell>
          <cell r="AUE19">
            <v>0</v>
          </cell>
          <cell r="AUF19">
            <v>0</v>
          </cell>
          <cell r="AUG19">
            <v>0</v>
          </cell>
          <cell r="AUH19">
            <v>0</v>
          </cell>
          <cell r="AUI19">
            <v>0</v>
          </cell>
          <cell r="AUJ19">
            <v>0</v>
          </cell>
          <cell r="AUZ19">
            <v>0</v>
          </cell>
          <cell r="AVA19">
            <v>0</v>
          </cell>
          <cell r="AVB19">
            <v>0</v>
          </cell>
          <cell r="AVC19">
            <v>0</v>
          </cell>
          <cell r="AVD19">
            <v>0</v>
          </cell>
          <cell r="AVE19">
            <v>0</v>
          </cell>
          <cell r="AVF19">
            <v>0</v>
          </cell>
          <cell r="AVG19">
            <v>0</v>
          </cell>
          <cell r="AVH19">
            <v>0</v>
          </cell>
          <cell r="AVI19">
            <v>0</v>
          </cell>
          <cell r="AVJ19">
            <v>0</v>
          </cell>
          <cell r="AVK19">
            <v>0</v>
          </cell>
          <cell r="AVL19">
            <v>0</v>
          </cell>
          <cell r="AVM19">
            <v>0</v>
          </cell>
          <cell r="AVN19">
            <v>0</v>
          </cell>
          <cell r="AWH19">
            <v>0</v>
          </cell>
          <cell r="AWM19">
            <v>0</v>
          </cell>
          <cell r="AWN19">
            <v>0</v>
          </cell>
          <cell r="AWO19">
            <v>0</v>
          </cell>
          <cell r="AWP19">
            <v>0</v>
          </cell>
          <cell r="AWQ19">
            <v>0</v>
          </cell>
          <cell r="AWR19">
            <v>0</v>
          </cell>
          <cell r="AXL19">
            <v>0</v>
          </cell>
          <cell r="AXQ19">
            <v>0</v>
          </cell>
          <cell r="AXR19">
            <v>0</v>
          </cell>
          <cell r="AXS19">
            <v>0</v>
          </cell>
          <cell r="AXT19">
            <v>0</v>
          </cell>
          <cell r="AXU19">
            <v>0</v>
          </cell>
          <cell r="AXV19">
            <v>0</v>
          </cell>
          <cell r="AXW19">
            <v>9666026.5</v>
          </cell>
          <cell r="AXX19">
            <v>9940351.5</v>
          </cell>
          <cell r="AXY19">
            <v>9995149.5</v>
          </cell>
          <cell r="AXZ19">
            <v>10031123.5</v>
          </cell>
          <cell r="AYA19">
            <v>39632651</v>
          </cell>
          <cell r="AYB19">
            <v>1026000</v>
          </cell>
          <cell r="AYC19">
            <v>1385100</v>
          </cell>
          <cell r="AYD19">
            <v>1385100</v>
          </cell>
          <cell r="AYE19">
            <v>1333800</v>
          </cell>
          <cell r="AYF19">
            <v>5130000</v>
          </cell>
          <cell r="AYG19">
            <v>10692026.5</v>
          </cell>
          <cell r="AYH19">
            <v>11325451.5</v>
          </cell>
          <cell r="AYI19">
            <v>11380249.5</v>
          </cell>
          <cell r="AYJ19">
            <v>11364923.5</v>
          </cell>
          <cell r="AYK19">
            <v>44762651</v>
          </cell>
          <cell r="AYL19">
            <v>9666026.5</v>
          </cell>
          <cell r="AYM19">
            <v>9940351.5</v>
          </cell>
          <cell r="AYN19">
            <v>9995149.5</v>
          </cell>
          <cell r="AYO19">
            <v>10031123.5</v>
          </cell>
          <cell r="AYP19">
            <v>39632651</v>
          </cell>
          <cell r="AYQ19">
            <v>1026000</v>
          </cell>
          <cell r="AYR19">
            <v>1385100</v>
          </cell>
          <cell r="AYS19">
            <v>1385100</v>
          </cell>
          <cell r="AYT19">
            <v>1333800</v>
          </cell>
          <cell r="AYU19">
            <v>5130000</v>
          </cell>
          <cell r="AYV19">
            <v>10692026.5</v>
          </cell>
          <cell r="AYW19">
            <v>11325451.5</v>
          </cell>
          <cell r="AYX19">
            <v>11380249.5</v>
          </cell>
          <cell r="AYY19">
            <v>11364923.5</v>
          </cell>
          <cell r="AYZ19">
            <v>44762651</v>
          </cell>
          <cell r="AZA19">
            <v>100525</v>
          </cell>
          <cell r="AZB19">
            <v>107125</v>
          </cell>
          <cell r="AZC19">
            <v>107125</v>
          </cell>
          <cell r="AZD19">
            <v>107125</v>
          </cell>
          <cell r="AZE19">
            <v>421900</v>
          </cell>
          <cell r="AZF19">
            <v>0</v>
          </cell>
          <cell r="AZG19">
            <v>0</v>
          </cell>
          <cell r="AZH19">
            <v>0</v>
          </cell>
          <cell r="AZI19">
            <v>0</v>
          </cell>
          <cell r="AZJ19">
            <v>0</v>
          </cell>
          <cell r="AZK19">
            <v>100525</v>
          </cell>
          <cell r="AZL19">
            <v>107125</v>
          </cell>
          <cell r="AZM19">
            <v>107125</v>
          </cell>
          <cell r="AZN19">
            <v>107125</v>
          </cell>
          <cell r="AZO19">
            <v>421900</v>
          </cell>
          <cell r="AZP19">
            <v>100525</v>
          </cell>
          <cell r="AZQ19">
            <v>107125</v>
          </cell>
          <cell r="AZR19">
            <v>107125</v>
          </cell>
          <cell r="AZS19">
            <v>107125</v>
          </cell>
          <cell r="AZT19">
            <v>421900</v>
          </cell>
          <cell r="AZU19">
            <v>0</v>
          </cell>
          <cell r="AZV19">
            <v>0</v>
          </cell>
          <cell r="AZW19">
            <v>0</v>
          </cell>
          <cell r="AZX19">
            <v>0</v>
          </cell>
          <cell r="AZY19">
            <v>0</v>
          </cell>
          <cell r="AZZ19">
            <v>100525</v>
          </cell>
          <cell r="BAA19">
            <v>107125</v>
          </cell>
          <cell r="BAB19">
            <v>107125</v>
          </cell>
          <cell r="BAC19">
            <v>107125</v>
          </cell>
          <cell r="BAD19">
            <v>421900</v>
          </cell>
          <cell r="BAE19">
            <v>1482400</v>
          </cell>
          <cell r="BAF19">
            <v>1483675</v>
          </cell>
          <cell r="BAG19">
            <v>1494737.5</v>
          </cell>
          <cell r="BAH19">
            <v>1484737.5</v>
          </cell>
          <cell r="BAI19">
            <v>5945550</v>
          </cell>
          <cell r="BAJ19">
            <v>0</v>
          </cell>
          <cell r="BAK19">
            <v>0</v>
          </cell>
          <cell r="BAL19">
            <v>0</v>
          </cell>
          <cell r="BAM19">
            <v>0</v>
          </cell>
          <cell r="BAN19">
            <v>0</v>
          </cell>
          <cell r="BAO19">
            <v>1482400</v>
          </cell>
          <cell r="BAP19">
            <v>1483675</v>
          </cell>
          <cell r="BAQ19">
            <v>1494737.5</v>
          </cell>
          <cell r="BAR19">
            <v>1484737.5</v>
          </cell>
          <cell r="BAS19">
            <v>5945550</v>
          </cell>
          <cell r="BAT19">
            <v>1482400</v>
          </cell>
          <cell r="BAU19">
            <v>1483675</v>
          </cell>
          <cell r="BAV19">
            <v>1494737.5</v>
          </cell>
          <cell r="BAW19">
            <v>1484737.5</v>
          </cell>
          <cell r="BAX19">
            <v>5945550</v>
          </cell>
          <cell r="BAY19">
            <v>0</v>
          </cell>
          <cell r="BAZ19">
            <v>0</v>
          </cell>
          <cell r="BBA19">
            <v>0</v>
          </cell>
          <cell r="BBB19">
            <v>0</v>
          </cell>
          <cell r="BBC19">
            <v>0</v>
          </cell>
          <cell r="BBD19">
            <v>1482400</v>
          </cell>
          <cell r="BBE19">
            <v>1483675</v>
          </cell>
          <cell r="BBF19">
            <v>1494737.5</v>
          </cell>
          <cell r="BBG19">
            <v>1484737.5</v>
          </cell>
          <cell r="BBH19">
            <v>5945550</v>
          </cell>
          <cell r="BBI19">
            <v>0</v>
          </cell>
          <cell r="BBJ19">
            <v>0</v>
          </cell>
          <cell r="BBK19">
            <v>0</v>
          </cell>
          <cell r="BBL19">
            <v>0</v>
          </cell>
          <cell r="BBM19">
            <v>0</v>
          </cell>
          <cell r="BBN19">
            <v>0</v>
          </cell>
          <cell r="BBO19">
            <v>0</v>
          </cell>
          <cell r="BBP19">
            <v>0</v>
          </cell>
          <cell r="BBQ19">
            <v>0</v>
          </cell>
          <cell r="BBR19">
            <v>0</v>
          </cell>
          <cell r="BBS19">
            <v>0</v>
          </cell>
          <cell r="BBT19">
            <v>0</v>
          </cell>
          <cell r="BBU19">
            <v>0</v>
          </cell>
          <cell r="BBV19">
            <v>0</v>
          </cell>
          <cell r="BBW19">
            <v>0</v>
          </cell>
          <cell r="BBX19">
            <v>0</v>
          </cell>
          <cell r="BBY19">
            <v>0</v>
          </cell>
          <cell r="BBZ19">
            <v>0</v>
          </cell>
          <cell r="BCA19">
            <v>0</v>
          </cell>
          <cell r="BCB19">
            <v>0</v>
          </cell>
          <cell r="BCC19">
            <v>0</v>
          </cell>
          <cell r="BCD19">
            <v>0</v>
          </cell>
          <cell r="BCE19">
            <v>0</v>
          </cell>
          <cell r="BCF19">
            <v>0</v>
          </cell>
          <cell r="BCG19">
            <v>0</v>
          </cell>
          <cell r="BCH19">
            <v>0</v>
          </cell>
          <cell r="BCI19">
            <v>0</v>
          </cell>
          <cell r="BCJ19">
            <v>0</v>
          </cell>
          <cell r="BCK19">
            <v>0</v>
          </cell>
          <cell r="BCL19">
            <v>0</v>
          </cell>
          <cell r="BCM19">
            <v>773337.5</v>
          </cell>
          <cell r="BCN19">
            <v>775662.5</v>
          </cell>
          <cell r="BCO19">
            <v>793862.5</v>
          </cell>
          <cell r="BCP19">
            <v>796562.5</v>
          </cell>
          <cell r="BCQ19">
            <v>3139425</v>
          </cell>
          <cell r="BCR19">
            <v>0</v>
          </cell>
          <cell r="BCS19">
            <v>0</v>
          </cell>
          <cell r="BCT19">
            <v>0</v>
          </cell>
          <cell r="BCU19">
            <v>0</v>
          </cell>
          <cell r="BCV19">
            <v>0</v>
          </cell>
          <cell r="BCW19">
            <v>773337.5</v>
          </cell>
          <cell r="BCX19">
            <v>775662.5</v>
          </cell>
          <cell r="BCY19">
            <v>793862.5</v>
          </cell>
          <cell r="BCZ19">
            <v>796562.5</v>
          </cell>
          <cell r="BDA19">
            <v>3139425</v>
          </cell>
          <cell r="BDB19">
            <v>773337.5</v>
          </cell>
          <cell r="BDC19">
            <v>775662.5</v>
          </cell>
          <cell r="BDD19">
            <v>793862.5</v>
          </cell>
          <cell r="BDE19">
            <v>796562.5</v>
          </cell>
          <cell r="BDF19">
            <v>3139425</v>
          </cell>
          <cell r="BDG19">
            <v>0</v>
          </cell>
          <cell r="BDH19">
            <v>0</v>
          </cell>
          <cell r="BDI19">
            <v>0</v>
          </cell>
          <cell r="BDJ19">
            <v>0</v>
          </cell>
          <cell r="BDK19">
            <v>0</v>
          </cell>
          <cell r="BDL19">
            <v>773337.5</v>
          </cell>
          <cell r="BDM19">
            <v>775662.5</v>
          </cell>
          <cell r="BDN19">
            <v>793862.5</v>
          </cell>
          <cell r="BDO19">
            <v>796562.5</v>
          </cell>
          <cell r="BDP19">
            <v>3139425</v>
          </cell>
          <cell r="BDQ19">
            <v>1257366.5</v>
          </cell>
          <cell r="BDR19">
            <v>790291.5</v>
          </cell>
          <cell r="BDS19">
            <v>817116.5</v>
          </cell>
          <cell r="BDT19">
            <v>836479</v>
          </cell>
          <cell r="BDU19">
            <v>3701253.5</v>
          </cell>
          <cell r="BDV19">
            <v>0</v>
          </cell>
          <cell r="BDW19">
            <v>0</v>
          </cell>
          <cell r="BDX19">
            <v>0</v>
          </cell>
          <cell r="BDY19">
            <v>0</v>
          </cell>
          <cell r="BDZ19">
            <v>0</v>
          </cell>
          <cell r="BEA19">
            <v>1257366.5</v>
          </cell>
          <cell r="BEB19">
            <v>790291.5</v>
          </cell>
          <cell r="BEC19">
            <v>817116.5</v>
          </cell>
          <cell r="BED19">
            <v>836479</v>
          </cell>
          <cell r="BEE19">
            <v>3701253.5</v>
          </cell>
          <cell r="BEF19">
            <v>1257366.5</v>
          </cell>
          <cell r="BEG19">
            <v>790291.5</v>
          </cell>
          <cell r="BEH19">
            <v>817116.5</v>
          </cell>
          <cell r="BEI19">
            <v>836479</v>
          </cell>
          <cell r="BEJ19">
            <v>3701253.5</v>
          </cell>
          <cell r="BEK19">
            <v>0</v>
          </cell>
          <cell r="BEL19">
            <v>0</v>
          </cell>
          <cell r="BEM19">
            <v>0</v>
          </cell>
          <cell r="BEN19">
            <v>0</v>
          </cell>
          <cell r="BEO19">
            <v>0</v>
          </cell>
          <cell r="BEP19">
            <v>1257366.5</v>
          </cell>
          <cell r="BEQ19">
            <v>790291.5</v>
          </cell>
          <cell r="BER19">
            <v>817116.5</v>
          </cell>
          <cell r="BES19">
            <v>836479</v>
          </cell>
          <cell r="BET19">
            <v>3701253.5</v>
          </cell>
          <cell r="BEU19">
            <v>13279655.5</v>
          </cell>
          <cell r="BEV19">
            <v>13097105.5</v>
          </cell>
          <cell r="BEW19">
            <v>13207991</v>
          </cell>
          <cell r="BEX19">
            <v>13256027.5</v>
          </cell>
          <cell r="BEY19">
            <v>52840779.5</v>
          </cell>
          <cell r="BEZ19">
            <v>1026000</v>
          </cell>
          <cell r="BFA19">
            <v>1385100</v>
          </cell>
          <cell r="BFB19">
            <v>1385100</v>
          </cell>
          <cell r="BFC19">
            <v>1333800</v>
          </cell>
          <cell r="BFD19">
            <v>5130000</v>
          </cell>
          <cell r="BFE19">
            <v>14305655.5</v>
          </cell>
          <cell r="BFF19">
            <v>14482205.5</v>
          </cell>
          <cell r="BFG19">
            <v>14593091</v>
          </cell>
          <cell r="BFH19">
            <v>14589827.5</v>
          </cell>
          <cell r="BFI19">
            <v>57970779.5</v>
          </cell>
          <cell r="BFJ19">
            <v>13279655.5</v>
          </cell>
          <cell r="BFK19">
            <v>13097105.5</v>
          </cell>
          <cell r="BFL19">
            <v>13207991</v>
          </cell>
          <cell r="BFM19">
            <v>13256027.5</v>
          </cell>
          <cell r="BFN19">
            <v>52840779.5</v>
          </cell>
          <cell r="BFO19">
            <v>1026000</v>
          </cell>
          <cell r="BFP19">
            <v>1385100</v>
          </cell>
          <cell r="BFQ19">
            <v>1385100</v>
          </cell>
          <cell r="BFR19">
            <v>1333800</v>
          </cell>
          <cell r="BFS19">
            <v>5130000</v>
          </cell>
          <cell r="BFT19">
            <v>14305655.5</v>
          </cell>
          <cell r="BFU19">
            <v>14482205.5</v>
          </cell>
          <cell r="BFV19">
            <v>14593091</v>
          </cell>
          <cell r="BFW19">
            <v>14589827.5</v>
          </cell>
          <cell r="BFX19">
            <v>57970779.5</v>
          </cell>
          <cell r="BFY19">
            <v>0</v>
          </cell>
          <cell r="BFZ19">
            <v>0</v>
          </cell>
        </row>
        <row r="20">
          <cell r="B20" t="str">
            <v xml:space="preserve"> - 日常报销</v>
          </cell>
          <cell r="C20">
            <v>900000</v>
          </cell>
          <cell r="D20">
            <v>900000</v>
          </cell>
          <cell r="E20">
            <v>900000</v>
          </cell>
          <cell r="F20">
            <v>900000</v>
          </cell>
          <cell r="G20">
            <v>3600000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900000</v>
          </cell>
          <cell r="N20">
            <v>900000</v>
          </cell>
          <cell r="O20">
            <v>900000</v>
          </cell>
          <cell r="P20">
            <v>900000</v>
          </cell>
          <cell r="Q20">
            <v>3600000</v>
          </cell>
          <cell r="R20">
            <v>900000</v>
          </cell>
          <cell r="S20">
            <v>900000</v>
          </cell>
          <cell r="T20">
            <v>900000</v>
          </cell>
          <cell r="U20">
            <v>900000</v>
          </cell>
          <cell r="V20">
            <v>3600000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900000</v>
          </cell>
          <cell r="AC20">
            <v>900000</v>
          </cell>
          <cell r="AD20">
            <v>900000</v>
          </cell>
          <cell r="AE20">
            <v>900000</v>
          </cell>
          <cell r="AF20">
            <v>3600000</v>
          </cell>
          <cell r="AG20">
            <v>406400</v>
          </cell>
          <cell r="AH20">
            <v>443100</v>
          </cell>
          <cell r="AI20">
            <v>482900</v>
          </cell>
          <cell r="AJ20">
            <v>498600</v>
          </cell>
          <cell r="AK20">
            <v>1831000</v>
          </cell>
          <cell r="AL20">
            <v>0</v>
          </cell>
          <cell r="AM20">
            <v>0</v>
          </cell>
          <cell r="AN20">
            <v>0</v>
          </cell>
          <cell r="AO20">
            <v>0</v>
          </cell>
          <cell r="AP20">
            <v>0</v>
          </cell>
          <cell r="AQ20">
            <v>406400</v>
          </cell>
          <cell r="AR20">
            <v>443100</v>
          </cell>
          <cell r="AS20">
            <v>482900</v>
          </cell>
          <cell r="AT20">
            <v>498600</v>
          </cell>
          <cell r="AU20">
            <v>1831000</v>
          </cell>
          <cell r="AV20">
            <v>406400</v>
          </cell>
          <cell r="AW20">
            <v>443100</v>
          </cell>
          <cell r="AX20">
            <v>482900</v>
          </cell>
          <cell r="AY20">
            <v>498600</v>
          </cell>
          <cell r="AZ20">
            <v>1831000</v>
          </cell>
          <cell r="BA20">
            <v>0</v>
          </cell>
          <cell r="BB20">
            <v>0</v>
          </cell>
          <cell r="BC20">
            <v>0</v>
          </cell>
          <cell r="BD20">
            <v>0</v>
          </cell>
          <cell r="BE20">
            <v>0</v>
          </cell>
          <cell r="BF20">
            <v>406400</v>
          </cell>
          <cell r="BG20">
            <v>443100</v>
          </cell>
          <cell r="BH20">
            <v>482900</v>
          </cell>
          <cell r="BI20">
            <v>498600</v>
          </cell>
          <cell r="BJ20">
            <v>1831000</v>
          </cell>
          <cell r="BK20">
            <v>446200</v>
          </cell>
          <cell r="BL20">
            <v>482900</v>
          </cell>
          <cell r="BM20">
            <v>498600</v>
          </cell>
          <cell r="BN20">
            <v>498600</v>
          </cell>
          <cell r="BO20">
            <v>1926300</v>
          </cell>
          <cell r="BP20">
            <v>0</v>
          </cell>
          <cell r="BQ20">
            <v>0</v>
          </cell>
          <cell r="BR20">
            <v>0</v>
          </cell>
          <cell r="BS20">
            <v>0</v>
          </cell>
          <cell r="BT20">
            <v>0</v>
          </cell>
          <cell r="BU20">
            <v>446200</v>
          </cell>
          <cell r="BV20">
            <v>482900</v>
          </cell>
          <cell r="BW20">
            <v>498600</v>
          </cell>
          <cell r="BX20">
            <v>498600</v>
          </cell>
          <cell r="BY20">
            <v>1926300</v>
          </cell>
          <cell r="BZ20">
            <v>446200</v>
          </cell>
          <cell r="CA20">
            <v>482900</v>
          </cell>
          <cell r="CB20">
            <v>498600</v>
          </cell>
          <cell r="CC20">
            <v>498600</v>
          </cell>
          <cell r="CD20">
            <v>1926300</v>
          </cell>
          <cell r="CE20">
            <v>0</v>
          </cell>
          <cell r="CF20">
            <v>0</v>
          </cell>
          <cell r="CG20">
            <v>0</v>
          </cell>
          <cell r="CH20">
            <v>0</v>
          </cell>
          <cell r="CI20">
            <v>0</v>
          </cell>
          <cell r="CJ20">
            <v>446200</v>
          </cell>
          <cell r="CK20">
            <v>482900</v>
          </cell>
          <cell r="CL20">
            <v>498600</v>
          </cell>
          <cell r="CM20">
            <v>498600</v>
          </cell>
          <cell r="CN20">
            <v>1926300</v>
          </cell>
          <cell r="CO20">
            <v>270000</v>
          </cell>
          <cell r="CP20">
            <v>270000</v>
          </cell>
          <cell r="CQ20">
            <v>270000</v>
          </cell>
          <cell r="CR20">
            <v>270000</v>
          </cell>
          <cell r="CS20">
            <v>1080000</v>
          </cell>
          <cell r="CT20">
            <v>0</v>
          </cell>
          <cell r="CU20">
            <v>0</v>
          </cell>
          <cell r="CV20">
            <v>0</v>
          </cell>
          <cell r="CW20">
            <v>0</v>
          </cell>
          <cell r="CX20">
            <v>0</v>
          </cell>
          <cell r="CY20">
            <v>270000</v>
          </cell>
          <cell r="CZ20">
            <v>270000</v>
          </cell>
          <cell r="DA20">
            <v>270000</v>
          </cell>
          <cell r="DB20">
            <v>270000</v>
          </cell>
          <cell r="DC20">
            <v>1080000</v>
          </cell>
          <cell r="DD20">
            <v>270000</v>
          </cell>
          <cell r="DE20">
            <v>270000</v>
          </cell>
          <cell r="DF20">
            <v>270000</v>
          </cell>
          <cell r="DG20">
            <v>270000</v>
          </cell>
          <cell r="DH20">
            <v>1080000</v>
          </cell>
          <cell r="DI20">
            <v>0</v>
          </cell>
          <cell r="DJ20">
            <v>0</v>
          </cell>
          <cell r="DK20">
            <v>0</v>
          </cell>
          <cell r="DL20">
            <v>0</v>
          </cell>
          <cell r="DM20">
            <v>0</v>
          </cell>
          <cell r="DN20">
            <v>270000</v>
          </cell>
          <cell r="DO20">
            <v>270000</v>
          </cell>
          <cell r="DP20">
            <v>270000</v>
          </cell>
          <cell r="DQ20">
            <v>270000</v>
          </cell>
          <cell r="DR20">
            <v>1080000</v>
          </cell>
          <cell r="DS20">
            <v>147400</v>
          </cell>
          <cell r="DT20">
            <v>154200</v>
          </cell>
          <cell r="DU20">
            <v>154200</v>
          </cell>
          <cell r="DV20">
            <v>154200</v>
          </cell>
          <cell r="DW20">
            <v>610000</v>
          </cell>
          <cell r="DX20">
            <v>0</v>
          </cell>
          <cell r="DY20">
            <v>0</v>
          </cell>
          <cell r="DZ20">
            <v>0</v>
          </cell>
          <cell r="EA20">
            <v>0</v>
          </cell>
          <cell r="EB20">
            <v>0</v>
          </cell>
          <cell r="EC20">
            <v>147400</v>
          </cell>
          <cell r="ED20">
            <v>154200</v>
          </cell>
          <cell r="EE20">
            <v>154200</v>
          </cell>
          <cell r="EF20">
            <v>154200</v>
          </cell>
          <cell r="EG20">
            <v>610000</v>
          </cell>
          <cell r="EH20">
            <v>147400</v>
          </cell>
          <cell r="EI20">
            <v>154200</v>
          </cell>
          <cell r="EJ20">
            <v>154200</v>
          </cell>
          <cell r="EK20">
            <v>154200</v>
          </cell>
          <cell r="EL20">
            <v>610000</v>
          </cell>
          <cell r="EM20">
            <v>0</v>
          </cell>
          <cell r="EN20">
            <v>0</v>
          </cell>
          <cell r="EO20">
            <v>0</v>
          </cell>
          <cell r="EP20">
            <v>0</v>
          </cell>
          <cell r="EQ20">
            <v>0</v>
          </cell>
          <cell r="ER20">
            <v>147400</v>
          </cell>
          <cell r="ES20">
            <v>154200</v>
          </cell>
          <cell r="ET20">
            <v>154200</v>
          </cell>
          <cell r="EU20">
            <v>154200</v>
          </cell>
          <cell r="EV20">
            <v>610000</v>
          </cell>
          <cell r="EW20">
            <v>100800</v>
          </cell>
          <cell r="EX20">
            <v>110000</v>
          </cell>
          <cell r="EY20">
            <v>110000</v>
          </cell>
          <cell r="EZ20">
            <v>110000</v>
          </cell>
          <cell r="FA20">
            <v>430800</v>
          </cell>
          <cell r="FB20">
            <v>0</v>
          </cell>
          <cell r="FC20">
            <v>0</v>
          </cell>
          <cell r="FD20">
            <v>0</v>
          </cell>
          <cell r="FE20">
            <v>0</v>
          </cell>
          <cell r="FF20">
            <v>0</v>
          </cell>
          <cell r="FG20">
            <v>100800</v>
          </cell>
          <cell r="FH20">
            <v>110000</v>
          </cell>
          <cell r="FI20">
            <v>110000</v>
          </cell>
          <cell r="FJ20">
            <v>110000</v>
          </cell>
          <cell r="FK20">
            <v>430800</v>
          </cell>
          <cell r="FL20">
            <v>100800</v>
          </cell>
          <cell r="FM20">
            <v>110000</v>
          </cell>
          <cell r="FN20">
            <v>110000</v>
          </cell>
          <cell r="FO20">
            <v>110000</v>
          </cell>
          <cell r="FP20">
            <v>430800</v>
          </cell>
          <cell r="FQ20">
            <v>0</v>
          </cell>
          <cell r="FR20">
            <v>0</v>
          </cell>
          <cell r="FS20">
            <v>0</v>
          </cell>
          <cell r="FT20">
            <v>0</v>
          </cell>
          <cell r="FU20">
            <v>0</v>
          </cell>
          <cell r="FV20">
            <v>100800</v>
          </cell>
          <cell r="FW20">
            <v>110000</v>
          </cell>
          <cell r="FX20">
            <v>110000</v>
          </cell>
          <cell r="FY20">
            <v>110000</v>
          </cell>
          <cell r="FZ20">
            <v>430800</v>
          </cell>
          <cell r="GA20">
            <v>89600</v>
          </cell>
          <cell r="GB20">
            <v>84600</v>
          </cell>
          <cell r="GC20">
            <v>61198</v>
          </cell>
          <cell r="GD20">
            <v>60800</v>
          </cell>
          <cell r="GE20">
            <v>296198</v>
          </cell>
          <cell r="GF20">
            <v>0</v>
          </cell>
          <cell r="GG20">
            <v>0</v>
          </cell>
          <cell r="GH20">
            <v>0</v>
          </cell>
          <cell r="GI20">
            <v>0</v>
          </cell>
          <cell r="GJ20">
            <v>0</v>
          </cell>
          <cell r="GK20">
            <v>89600</v>
          </cell>
          <cell r="GL20">
            <v>84600</v>
          </cell>
          <cell r="GM20">
            <v>61198</v>
          </cell>
          <cell r="GN20">
            <v>60800</v>
          </cell>
          <cell r="GO20">
            <v>296198</v>
          </cell>
          <cell r="GP20">
            <v>89600</v>
          </cell>
          <cell r="GQ20">
            <v>84600</v>
          </cell>
          <cell r="GR20">
            <v>61198</v>
          </cell>
          <cell r="GS20">
            <v>60800</v>
          </cell>
          <cell r="GT20">
            <v>296198</v>
          </cell>
          <cell r="GU20">
            <v>0</v>
          </cell>
          <cell r="GV20">
            <v>0</v>
          </cell>
          <cell r="GW20">
            <v>0</v>
          </cell>
          <cell r="GX20">
            <v>0</v>
          </cell>
          <cell r="GY20">
            <v>0</v>
          </cell>
          <cell r="GZ20">
            <v>89600</v>
          </cell>
          <cell r="HA20">
            <v>84600</v>
          </cell>
          <cell r="HB20">
            <v>61198</v>
          </cell>
          <cell r="HC20">
            <v>60800</v>
          </cell>
          <cell r="HD20">
            <v>296198</v>
          </cell>
          <cell r="HE20">
            <v>324800</v>
          </cell>
          <cell r="HF20">
            <v>343600</v>
          </cell>
          <cell r="HG20">
            <v>343600</v>
          </cell>
          <cell r="HH20">
            <v>343600</v>
          </cell>
          <cell r="HI20">
            <v>1355600</v>
          </cell>
          <cell r="HJ20">
            <v>0</v>
          </cell>
          <cell r="HK20">
            <v>0</v>
          </cell>
          <cell r="HL20">
            <v>0</v>
          </cell>
          <cell r="HM20">
            <v>0</v>
          </cell>
          <cell r="HN20">
            <v>0</v>
          </cell>
          <cell r="HO20">
            <v>324800</v>
          </cell>
          <cell r="HP20">
            <v>343600</v>
          </cell>
          <cell r="HQ20">
            <v>343600</v>
          </cell>
          <cell r="HR20">
            <v>343600</v>
          </cell>
          <cell r="HS20">
            <v>1355600</v>
          </cell>
          <cell r="HT20">
            <v>324800</v>
          </cell>
          <cell r="HU20">
            <v>343600</v>
          </cell>
          <cell r="HV20">
            <v>343600</v>
          </cell>
          <cell r="HW20">
            <v>343600</v>
          </cell>
          <cell r="HX20">
            <v>1355600</v>
          </cell>
          <cell r="HY20">
            <v>0</v>
          </cell>
          <cell r="HZ20">
            <v>0</v>
          </cell>
          <cell r="IA20">
            <v>0</v>
          </cell>
          <cell r="IB20">
            <v>0</v>
          </cell>
          <cell r="IC20">
            <v>0</v>
          </cell>
          <cell r="ID20">
            <v>324800</v>
          </cell>
          <cell r="IE20">
            <v>343600</v>
          </cell>
          <cell r="IF20">
            <v>343600</v>
          </cell>
          <cell r="IG20">
            <v>343600</v>
          </cell>
          <cell r="IH20">
            <v>1355600</v>
          </cell>
          <cell r="II20">
            <v>188100</v>
          </cell>
          <cell r="IJ20">
            <v>177700</v>
          </cell>
          <cell r="IK20">
            <v>177700</v>
          </cell>
          <cell r="IL20">
            <v>177700</v>
          </cell>
          <cell r="IM20">
            <v>721200</v>
          </cell>
          <cell r="IN20">
            <v>0</v>
          </cell>
          <cell r="IO20">
            <v>0</v>
          </cell>
          <cell r="IP20">
            <v>0</v>
          </cell>
          <cell r="IQ20">
            <v>0</v>
          </cell>
          <cell r="IR20">
            <v>0</v>
          </cell>
          <cell r="IS20">
            <v>188100</v>
          </cell>
          <cell r="IT20">
            <v>177700</v>
          </cell>
          <cell r="IU20">
            <v>177700</v>
          </cell>
          <cell r="IV20">
            <v>177700</v>
          </cell>
          <cell r="IW20">
            <v>721200</v>
          </cell>
          <cell r="IX20">
            <v>188100</v>
          </cell>
          <cell r="IY20">
            <v>177700</v>
          </cell>
          <cell r="IZ20">
            <v>177700</v>
          </cell>
          <cell r="JA20">
            <v>177700</v>
          </cell>
          <cell r="JB20">
            <v>721200</v>
          </cell>
          <cell r="JC20">
            <v>0</v>
          </cell>
          <cell r="JD20">
            <v>0</v>
          </cell>
          <cell r="JE20">
            <v>0</v>
          </cell>
          <cell r="JF20">
            <v>0</v>
          </cell>
          <cell r="JG20">
            <v>0</v>
          </cell>
          <cell r="JH20">
            <v>188100</v>
          </cell>
          <cell r="JI20">
            <v>177700</v>
          </cell>
          <cell r="JJ20">
            <v>177700</v>
          </cell>
          <cell r="JK20">
            <v>177700</v>
          </cell>
          <cell r="JL20">
            <v>721200</v>
          </cell>
          <cell r="JM20">
            <v>362400</v>
          </cell>
          <cell r="JN20">
            <v>362400</v>
          </cell>
          <cell r="JO20">
            <v>362400</v>
          </cell>
          <cell r="JP20">
            <v>362400</v>
          </cell>
          <cell r="JQ20">
            <v>1449600</v>
          </cell>
          <cell r="JR20">
            <v>0</v>
          </cell>
          <cell r="JS20">
            <v>0</v>
          </cell>
          <cell r="JT20">
            <v>0</v>
          </cell>
          <cell r="JU20">
            <v>0</v>
          </cell>
          <cell r="JV20">
            <v>0</v>
          </cell>
          <cell r="JW20">
            <v>362400</v>
          </cell>
          <cell r="JX20">
            <v>362400</v>
          </cell>
          <cell r="JY20">
            <v>362400</v>
          </cell>
          <cell r="JZ20">
            <v>362400</v>
          </cell>
          <cell r="KA20">
            <v>1449600</v>
          </cell>
          <cell r="KB20">
            <v>362400</v>
          </cell>
          <cell r="KC20">
            <v>362400</v>
          </cell>
          <cell r="KD20">
            <v>362400</v>
          </cell>
          <cell r="KE20">
            <v>362400</v>
          </cell>
          <cell r="KF20">
            <v>1449600</v>
          </cell>
          <cell r="KG20">
            <v>0</v>
          </cell>
          <cell r="KH20">
            <v>0</v>
          </cell>
          <cell r="KI20">
            <v>0</v>
          </cell>
          <cell r="KJ20">
            <v>0</v>
          </cell>
          <cell r="KK20">
            <v>0</v>
          </cell>
          <cell r="KL20">
            <v>362400</v>
          </cell>
          <cell r="KM20">
            <v>362400</v>
          </cell>
          <cell r="KN20">
            <v>362400</v>
          </cell>
          <cell r="KO20">
            <v>362400</v>
          </cell>
          <cell r="KP20">
            <v>1449600</v>
          </cell>
          <cell r="KQ20">
            <v>90000</v>
          </cell>
          <cell r="KR20">
            <v>100000</v>
          </cell>
          <cell r="KS20">
            <v>100000</v>
          </cell>
          <cell r="KT20">
            <v>100000</v>
          </cell>
          <cell r="KU20">
            <v>390000</v>
          </cell>
          <cell r="KV20">
            <v>0</v>
          </cell>
          <cell r="KW20">
            <v>0</v>
          </cell>
          <cell r="KX20">
            <v>0</v>
          </cell>
          <cell r="KY20">
            <v>0</v>
          </cell>
          <cell r="KZ20">
            <v>0</v>
          </cell>
          <cell r="LA20">
            <v>90000</v>
          </cell>
          <cell r="LB20">
            <v>100000</v>
          </cell>
          <cell r="LC20">
            <v>100000</v>
          </cell>
          <cell r="LD20">
            <v>100000</v>
          </cell>
          <cell r="LE20">
            <v>390000</v>
          </cell>
          <cell r="LF20">
            <v>90000</v>
          </cell>
          <cell r="LG20">
            <v>100000</v>
          </cell>
          <cell r="LH20">
            <v>100000</v>
          </cell>
          <cell r="LI20">
            <v>100000</v>
          </cell>
          <cell r="LJ20">
            <v>390000</v>
          </cell>
          <cell r="LK20">
            <v>0</v>
          </cell>
          <cell r="LL20">
            <v>0</v>
          </cell>
          <cell r="LM20">
            <v>0</v>
          </cell>
          <cell r="LN20">
            <v>0</v>
          </cell>
          <cell r="LO20">
            <v>0</v>
          </cell>
          <cell r="LP20">
            <v>90000</v>
          </cell>
          <cell r="LQ20">
            <v>100000</v>
          </cell>
          <cell r="LR20">
            <v>100000</v>
          </cell>
          <cell r="LS20">
            <v>100000</v>
          </cell>
          <cell r="LT20">
            <v>390000</v>
          </cell>
          <cell r="LU20">
            <v>90500</v>
          </cell>
          <cell r="LV20">
            <v>102300</v>
          </cell>
          <cell r="LW20">
            <v>102300</v>
          </cell>
          <cell r="LX20">
            <v>102300</v>
          </cell>
          <cell r="LY20">
            <v>397400</v>
          </cell>
          <cell r="LZ20">
            <v>0</v>
          </cell>
          <cell r="MA20">
            <v>0</v>
          </cell>
          <cell r="MB20">
            <v>0</v>
          </cell>
          <cell r="MC20">
            <v>0</v>
          </cell>
          <cell r="MD20">
            <v>0</v>
          </cell>
          <cell r="ME20">
            <v>90500</v>
          </cell>
          <cell r="MF20">
            <v>102300</v>
          </cell>
          <cell r="MG20">
            <v>102300</v>
          </cell>
          <cell r="MH20">
            <v>102300</v>
          </cell>
          <cell r="MI20">
            <v>397400</v>
          </cell>
          <cell r="MJ20">
            <v>90500</v>
          </cell>
          <cell r="MK20">
            <v>102300</v>
          </cell>
          <cell r="ML20">
            <v>102300</v>
          </cell>
          <cell r="MM20">
            <v>102300</v>
          </cell>
          <cell r="MN20">
            <v>397400</v>
          </cell>
          <cell r="MO20">
            <v>0</v>
          </cell>
          <cell r="MP20">
            <v>0</v>
          </cell>
          <cell r="MQ20">
            <v>0</v>
          </cell>
          <cell r="MR20">
            <v>0</v>
          </cell>
          <cell r="MS20">
            <v>0</v>
          </cell>
          <cell r="MT20">
            <v>90500</v>
          </cell>
          <cell r="MU20">
            <v>102300</v>
          </cell>
          <cell r="MV20">
            <v>102300</v>
          </cell>
          <cell r="MW20">
            <v>102300</v>
          </cell>
          <cell r="MX20">
            <v>397400</v>
          </cell>
          <cell r="MY20">
            <v>500000</v>
          </cell>
          <cell r="MZ20">
            <v>500000</v>
          </cell>
          <cell r="NA20">
            <v>500000</v>
          </cell>
          <cell r="NB20">
            <v>500000</v>
          </cell>
          <cell r="NC20">
            <v>2000000</v>
          </cell>
          <cell r="ND20">
            <v>0</v>
          </cell>
          <cell r="NE20">
            <v>0</v>
          </cell>
          <cell r="NF20">
            <v>0</v>
          </cell>
          <cell r="NG20">
            <v>0</v>
          </cell>
          <cell r="NH20">
            <v>0</v>
          </cell>
          <cell r="NI20">
            <v>500000</v>
          </cell>
          <cell r="NJ20">
            <v>500000</v>
          </cell>
          <cell r="NK20">
            <v>500000</v>
          </cell>
          <cell r="NL20">
            <v>500000</v>
          </cell>
          <cell r="NM20">
            <v>2000000</v>
          </cell>
          <cell r="NN20">
            <v>500000</v>
          </cell>
          <cell r="NO20">
            <v>500000</v>
          </cell>
          <cell r="NP20">
            <v>500000</v>
          </cell>
          <cell r="NQ20">
            <v>500000</v>
          </cell>
          <cell r="NR20">
            <v>2000000</v>
          </cell>
          <cell r="NS20">
            <v>0</v>
          </cell>
          <cell r="NT20">
            <v>0</v>
          </cell>
          <cell r="NU20">
            <v>0</v>
          </cell>
          <cell r="NV20">
            <v>0</v>
          </cell>
          <cell r="NW20">
            <v>0</v>
          </cell>
          <cell r="NX20">
            <v>500000</v>
          </cell>
          <cell r="NY20">
            <v>500000</v>
          </cell>
          <cell r="NZ20">
            <v>500000</v>
          </cell>
          <cell r="OA20">
            <v>500000</v>
          </cell>
          <cell r="OB20">
            <v>2000000</v>
          </cell>
          <cell r="OC20">
            <v>312500</v>
          </cell>
          <cell r="OD20">
            <v>346700</v>
          </cell>
          <cell r="OE20">
            <v>346700</v>
          </cell>
          <cell r="OF20">
            <v>346700</v>
          </cell>
          <cell r="OG20">
            <v>1352600</v>
          </cell>
          <cell r="OH20">
            <v>0</v>
          </cell>
          <cell r="OI20">
            <v>0</v>
          </cell>
          <cell r="OJ20">
            <v>0</v>
          </cell>
          <cell r="OK20">
            <v>0</v>
          </cell>
          <cell r="OL20">
            <v>0</v>
          </cell>
          <cell r="OM20">
            <v>312500</v>
          </cell>
          <cell r="ON20">
            <v>346700</v>
          </cell>
          <cell r="OO20">
            <v>346700</v>
          </cell>
          <cell r="OP20">
            <v>346700</v>
          </cell>
          <cell r="OQ20">
            <v>1352600</v>
          </cell>
          <cell r="OR20">
            <v>312500</v>
          </cell>
          <cell r="OS20">
            <v>346700</v>
          </cell>
          <cell r="OT20">
            <v>346700</v>
          </cell>
          <cell r="OU20">
            <v>346700</v>
          </cell>
          <cell r="OV20">
            <v>1352600</v>
          </cell>
          <cell r="OW20">
            <v>0</v>
          </cell>
          <cell r="OX20">
            <v>0</v>
          </cell>
          <cell r="OY20">
            <v>0</v>
          </cell>
          <cell r="OZ20">
            <v>0</v>
          </cell>
          <cell r="PA20">
            <v>0</v>
          </cell>
          <cell r="PB20">
            <v>312500</v>
          </cell>
          <cell r="PC20">
            <v>346700</v>
          </cell>
          <cell r="PD20">
            <v>346700</v>
          </cell>
          <cell r="PE20">
            <v>346700</v>
          </cell>
          <cell r="PF20">
            <v>1352600</v>
          </cell>
          <cell r="PG20">
            <v>290000</v>
          </cell>
          <cell r="PH20">
            <v>290000</v>
          </cell>
          <cell r="PI20">
            <v>290000</v>
          </cell>
          <cell r="PJ20">
            <v>290000</v>
          </cell>
          <cell r="PK20">
            <v>1160000</v>
          </cell>
          <cell r="PL20">
            <v>0</v>
          </cell>
          <cell r="PM20">
            <v>0</v>
          </cell>
          <cell r="PN20">
            <v>0</v>
          </cell>
          <cell r="PO20">
            <v>0</v>
          </cell>
          <cell r="PP20">
            <v>0</v>
          </cell>
          <cell r="PQ20">
            <v>290000</v>
          </cell>
          <cell r="PR20">
            <v>290000</v>
          </cell>
          <cell r="PS20">
            <v>290000</v>
          </cell>
          <cell r="PT20">
            <v>290000</v>
          </cell>
          <cell r="PU20">
            <v>1160000</v>
          </cell>
          <cell r="PV20">
            <v>290000</v>
          </cell>
          <cell r="PW20">
            <v>290000</v>
          </cell>
          <cell r="PX20">
            <v>290000</v>
          </cell>
          <cell r="PY20">
            <v>290000</v>
          </cell>
          <cell r="PZ20">
            <v>1160000</v>
          </cell>
          <cell r="QA20">
            <v>0</v>
          </cell>
          <cell r="QB20">
            <v>0</v>
          </cell>
          <cell r="QC20">
            <v>0</v>
          </cell>
          <cell r="QD20">
            <v>0</v>
          </cell>
          <cell r="QE20">
            <v>0</v>
          </cell>
          <cell r="QF20">
            <v>290000</v>
          </cell>
          <cell r="QG20">
            <v>290000</v>
          </cell>
          <cell r="QH20">
            <v>290000</v>
          </cell>
          <cell r="QI20">
            <v>290000</v>
          </cell>
          <cell r="QJ20">
            <v>1160000</v>
          </cell>
          <cell r="QK20">
            <v>147700</v>
          </cell>
          <cell r="QL20">
            <v>147700</v>
          </cell>
          <cell r="QM20">
            <v>147700</v>
          </cell>
          <cell r="QN20">
            <v>147700</v>
          </cell>
          <cell r="QO20">
            <v>590800</v>
          </cell>
          <cell r="QP20">
            <v>0</v>
          </cell>
          <cell r="QQ20">
            <v>0</v>
          </cell>
          <cell r="QR20">
            <v>0</v>
          </cell>
          <cell r="QS20">
            <v>0</v>
          </cell>
          <cell r="QT20">
            <v>0</v>
          </cell>
          <cell r="QU20">
            <v>147700</v>
          </cell>
          <cell r="QV20">
            <v>147700</v>
          </cell>
          <cell r="QW20">
            <v>147700</v>
          </cell>
          <cell r="QX20">
            <v>147700</v>
          </cell>
          <cell r="QY20">
            <v>590800</v>
          </cell>
          <cell r="QZ20">
            <v>147700</v>
          </cell>
          <cell r="RA20">
            <v>147700</v>
          </cell>
          <cell r="RB20">
            <v>147700</v>
          </cell>
          <cell r="RC20">
            <v>147700</v>
          </cell>
          <cell r="RD20">
            <v>590800</v>
          </cell>
          <cell r="RE20">
            <v>0</v>
          </cell>
          <cell r="RF20">
            <v>0</v>
          </cell>
          <cell r="RG20">
            <v>0</v>
          </cell>
          <cell r="RH20">
            <v>0</v>
          </cell>
          <cell r="RI20">
            <v>0</v>
          </cell>
          <cell r="RJ20">
            <v>147700</v>
          </cell>
          <cell r="RK20">
            <v>147700</v>
          </cell>
          <cell r="RL20">
            <v>147700</v>
          </cell>
          <cell r="RM20">
            <v>147700</v>
          </cell>
          <cell r="RN20">
            <v>590800</v>
          </cell>
          <cell r="RO20">
            <v>278300</v>
          </cell>
          <cell r="RP20">
            <v>330700</v>
          </cell>
          <cell r="RQ20">
            <v>346700</v>
          </cell>
          <cell r="RR20">
            <v>346700</v>
          </cell>
          <cell r="RS20">
            <v>1302400</v>
          </cell>
          <cell r="RT20">
            <v>0</v>
          </cell>
          <cell r="RU20">
            <v>0</v>
          </cell>
          <cell r="RV20">
            <v>0</v>
          </cell>
          <cell r="RW20">
            <v>0</v>
          </cell>
          <cell r="RX20">
            <v>0</v>
          </cell>
          <cell r="RY20">
            <v>278300</v>
          </cell>
          <cell r="RZ20">
            <v>330700</v>
          </cell>
          <cell r="SA20">
            <v>346700</v>
          </cell>
          <cell r="SB20">
            <v>346700</v>
          </cell>
          <cell r="SC20">
            <v>1302400</v>
          </cell>
          <cell r="SD20">
            <v>278300</v>
          </cell>
          <cell r="SE20">
            <v>330700</v>
          </cell>
          <cell r="SF20">
            <v>346700</v>
          </cell>
          <cell r="SG20">
            <v>346700</v>
          </cell>
          <cell r="SH20">
            <v>1302400</v>
          </cell>
          <cell r="SI20">
            <v>0</v>
          </cell>
          <cell r="SJ20">
            <v>0</v>
          </cell>
          <cell r="SK20">
            <v>0</v>
          </cell>
          <cell r="SL20">
            <v>0</v>
          </cell>
          <cell r="SM20">
            <v>0</v>
          </cell>
          <cell r="SN20">
            <v>278300</v>
          </cell>
          <cell r="SO20">
            <v>330700</v>
          </cell>
          <cell r="SP20">
            <v>346700</v>
          </cell>
          <cell r="SQ20">
            <v>346700</v>
          </cell>
          <cell r="SR20">
            <v>1302400</v>
          </cell>
          <cell r="SS20">
            <v>177700</v>
          </cell>
          <cell r="ST20">
            <v>183100</v>
          </cell>
          <cell r="SU20">
            <v>183100</v>
          </cell>
          <cell r="SV20">
            <v>183100</v>
          </cell>
          <cell r="SW20">
            <v>727000</v>
          </cell>
          <cell r="SX20">
            <v>0</v>
          </cell>
          <cell r="SY20">
            <v>0</v>
          </cell>
          <cell r="SZ20">
            <v>0</v>
          </cell>
          <cell r="TA20">
            <v>0</v>
          </cell>
          <cell r="TB20">
            <v>0</v>
          </cell>
          <cell r="TC20">
            <v>177700</v>
          </cell>
          <cell r="TD20">
            <v>183100</v>
          </cell>
          <cell r="TE20">
            <v>183100</v>
          </cell>
          <cell r="TF20">
            <v>183100</v>
          </cell>
          <cell r="TG20">
            <v>727000</v>
          </cell>
          <cell r="TH20">
            <v>177700</v>
          </cell>
          <cell r="TI20">
            <v>183100</v>
          </cell>
          <cell r="TJ20">
            <v>183100</v>
          </cell>
          <cell r="TK20">
            <v>183100</v>
          </cell>
          <cell r="TL20">
            <v>727000</v>
          </cell>
          <cell r="TM20">
            <v>0</v>
          </cell>
          <cell r="TN20">
            <v>0</v>
          </cell>
          <cell r="TO20">
            <v>0</v>
          </cell>
          <cell r="TP20">
            <v>0</v>
          </cell>
          <cell r="TQ20">
            <v>0</v>
          </cell>
          <cell r="TR20">
            <v>177700</v>
          </cell>
          <cell r="TS20">
            <v>183100</v>
          </cell>
          <cell r="TT20">
            <v>183100</v>
          </cell>
          <cell r="TU20">
            <v>183100</v>
          </cell>
          <cell r="TV20">
            <v>727000</v>
          </cell>
          <cell r="TW20">
            <v>66900</v>
          </cell>
          <cell r="TX20">
            <v>65600</v>
          </cell>
          <cell r="TY20">
            <v>65600</v>
          </cell>
          <cell r="TZ20">
            <v>65600</v>
          </cell>
          <cell r="UA20">
            <v>263700</v>
          </cell>
          <cell r="UB20">
            <v>0</v>
          </cell>
          <cell r="UC20">
            <v>0</v>
          </cell>
          <cell r="UD20">
            <v>0</v>
          </cell>
          <cell r="UE20">
            <v>0</v>
          </cell>
          <cell r="UF20">
            <v>0</v>
          </cell>
          <cell r="UG20">
            <v>66900</v>
          </cell>
          <cell r="UH20">
            <v>65600</v>
          </cell>
          <cell r="UI20">
            <v>65600</v>
          </cell>
          <cell r="UJ20">
            <v>65600</v>
          </cell>
          <cell r="UK20">
            <v>263700</v>
          </cell>
          <cell r="UL20">
            <v>66900</v>
          </cell>
          <cell r="UM20">
            <v>65600</v>
          </cell>
          <cell r="UN20">
            <v>65600</v>
          </cell>
          <cell r="UO20">
            <v>65600</v>
          </cell>
          <cell r="UP20">
            <v>263700</v>
          </cell>
          <cell r="UQ20">
            <v>0</v>
          </cell>
          <cell r="UR20">
            <v>0</v>
          </cell>
          <cell r="US20">
            <v>0</v>
          </cell>
          <cell r="UT20">
            <v>0</v>
          </cell>
          <cell r="UU20">
            <v>0</v>
          </cell>
          <cell r="UV20">
            <v>66900</v>
          </cell>
          <cell r="UW20">
            <v>65600</v>
          </cell>
          <cell r="UX20">
            <v>65600</v>
          </cell>
          <cell r="UY20">
            <v>65600</v>
          </cell>
          <cell r="UZ20">
            <v>263700</v>
          </cell>
          <cell r="VA20">
            <v>64600</v>
          </cell>
          <cell r="VB20">
            <v>60600</v>
          </cell>
          <cell r="VC20">
            <v>60600</v>
          </cell>
          <cell r="VD20">
            <v>60600</v>
          </cell>
          <cell r="VE20">
            <v>246400</v>
          </cell>
          <cell r="VF20">
            <v>0</v>
          </cell>
          <cell r="VG20">
            <v>0</v>
          </cell>
          <cell r="VH20">
            <v>0</v>
          </cell>
          <cell r="VI20">
            <v>0</v>
          </cell>
          <cell r="VJ20">
            <v>0</v>
          </cell>
          <cell r="VK20">
            <v>64600</v>
          </cell>
          <cell r="VL20">
            <v>60600</v>
          </cell>
          <cell r="VM20">
            <v>60600</v>
          </cell>
          <cell r="VN20">
            <v>60600</v>
          </cell>
          <cell r="VO20">
            <v>246400</v>
          </cell>
          <cell r="VP20">
            <v>64600</v>
          </cell>
          <cell r="VQ20">
            <v>60600</v>
          </cell>
          <cell r="VR20">
            <v>60600</v>
          </cell>
          <cell r="VS20">
            <v>60600</v>
          </cell>
          <cell r="VT20">
            <v>246400</v>
          </cell>
          <cell r="VU20">
            <v>0</v>
          </cell>
          <cell r="VV20">
            <v>0</v>
          </cell>
          <cell r="VW20">
            <v>0</v>
          </cell>
          <cell r="VX20">
            <v>0</v>
          </cell>
          <cell r="VY20">
            <v>0</v>
          </cell>
          <cell r="VZ20">
            <v>64600</v>
          </cell>
          <cell r="WA20">
            <v>60600</v>
          </cell>
          <cell r="WB20">
            <v>60600</v>
          </cell>
          <cell r="WC20">
            <v>60600</v>
          </cell>
          <cell r="WD20">
            <v>246400</v>
          </cell>
          <cell r="WE20">
            <v>110000</v>
          </cell>
          <cell r="WF20">
            <v>110000</v>
          </cell>
          <cell r="WG20">
            <v>110000</v>
          </cell>
          <cell r="WH20">
            <v>110000</v>
          </cell>
          <cell r="WI20">
            <v>440000</v>
          </cell>
          <cell r="WJ20">
            <v>0</v>
          </cell>
          <cell r="WK20">
            <v>0</v>
          </cell>
          <cell r="WL20">
            <v>0</v>
          </cell>
          <cell r="WM20">
            <v>0</v>
          </cell>
          <cell r="WN20">
            <v>0</v>
          </cell>
          <cell r="WO20">
            <v>110000</v>
          </cell>
          <cell r="WP20">
            <v>110000</v>
          </cell>
          <cell r="WQ20">
            <v>110000</v>
          </cell>
          <cell r="WR20">
            <v>110000</v>
          </cell>
          <cell r="WS20">
            <v>440000</v>
          </cell>
          <cell r="WT20">
            <v>110000</v>
          </cell>
          <cell r="WU20">
            <v>110000</v>
          </cell>
          <cell r="WV20">
            <v>110000</v>
          </cell>
          <cell r="WW20">
            <v>110000</v>
          </cell>
          <cell r="WX20">
            <v>440000</v>
          </cell>
          <cell r="WY20">
            <v>0</v>
          </cell>
          <cell r="WZ20">
            <v>0</v>
          </cell>
          <cell r="XA20">
            <v>0</v>
          </cell>
          <cell r="XB20">
            <v>0</v>
          </cell>
          <cell r="XC20">
            <v>0</v>
          </cell>
          <cell r="XD20">
            <v>110000</v>
          </cell>
          <cell r="XE20">
            <v>110000</v>
          </cell>
          <cell r="XF20">
            <v>110000</v>
          </cell>
          <cell r="XG20">
            <v>110000</v>
          </cell>
          <cell r="XH20">
            <v>440000</v>
          </cell>
          <cell r="XI20">
            <v>60000</v>
          </cell>
          <cell r="XJ20">
            <v>60000</v>
          </cell>
          <cell r="XK20">
            <v>60000</v>
          </cell>
          <cell r="XL20">
            <v>64500</v>
          </cell>
          <cell r="XM20">
            <v>244500</v>
          </cell>
          <cell r="XN20">
            <v>0</v>
          </cell>
          <cell r="XO20">
            <v>0</v>
          </cell>
          <cell r="XP20">
            <v>0</v>
          </cell>
          <cell r="XQ20">
            <v>0</v>
          </cell>
          <cell r="XR20">
            <v>0</v>
          </cell>
          <cell r="XS20">
            <v>60000</v>
          </cell>
          <cell r="XT20">
            <v>60000</v>
          </cell>
          <cell r="XU20">
            <v>60000</v>
          </cell>
          <cell r="XV20">
            <v>64500</v>
          </cell>
          <cell r="XW20">
            <v>244500</v>
          </cell>
          <cell r="XX20">
            <v>60000</v>
          </cell>
          <cell r="XY20">
            <v>60000</v>
          </cell>
          <cell r="XZ20">
            <v>60000</v>
          </cell>
          <cell r="YA20">
            <v>64500</v>
          </cell>
          <cell r="YB20">
            <v>244500</v>
          </cell>
          <cell r="YC20">
            <v>0</v>
          </cell>
          <cell r="YD20">
            <v>0</v>
          </cell>
          <cell r="YE20">
            <v>0</v>
          </cell>
          <cell r="YF20">
            <v>0</v>
          </cell>
          <cell r="YG20">
            <v>0</v>
          </cell>
          <cell r="YH20">
            <v>60000</v>
          </cell>
          <cell r="YI20">
            <v>60000</v>
          </cell>
          <cell r="YJ20">
            <v>60000</v>
          </cell>
          <cell r="YK20">
            <v>64500</v>
          </cell>
          <cell r="YL20">
            <v>244500</v>
          </cell>
          <cell r="YM20">
            <v>46700</v>
          </cell>
          <cell r="YN20">
            <v>52800</v>
          </cell>
          <cell r="YO20">
            <v>52800</v>
          </cell>
          <cell r="YP20">
            <v>52800</v>
          </cell>
          <cell r="YQ20">
            <v>205100</v>
          </cell>
          <cell r="YR20">
            <v>0</v>
          </cell>
          <cell r="YS20">
            <v>0</v>
          </cell>
          <cell r="YT20">
            <v>0</v>
          </cell>
          <cell r="YU20">
            <v>0</v>
          </cell>
          <cell r="YV20">
            <v>0</v>
          </cell>
          <cell r="YW20">
            <v>46700</v>
          </cell>
          <cell r="YX20">
            <v>52800</v>
          </cell>
          <cell r="YY20">
            <v>52800</v>
          </cell>
          <cell r="YZ20">
            <v>52800</v>
          </cell>
          <cell r="ZA20">
            <v>205100</v>
          </cell>
          <cell r="ZB20">
            <v>46700</v>
          </cell>
          <cell r="ZC20">
            <v>52800</v>
          </cell>
          <cell r="ZD20">
            <v>52800</v>
          </cell>
          <cell r="ZE20">
            <v>52800</v>
          </cell>
          <cell r="ZF20">
            <v>205100</v>
          </cell>
          <cell r="ZG20">
            <v>0</v>
          </cell>
          <cell r="ZH20">
            <v>0</v>
          </cell>
          <cell r="ZI20">
            <v>0</v>
          </cell>
          <cell r="ZJ20">
            <v>0</v>
          </cell>
          <cell r="ZK20">
            <v>0</v>
          </cell>
          <cell r="ZL20">
            <v>46700</v>
          </cell>
          <cell r="ZM20">
            <v>52800</v>
          </cell>
          <cell r="ZN20">
            <v>52800</v>
          </cell>
          <cell r="ZO20">
            <v>52800</v>
          </cell>
          <cell r="ZP20">
            <v>205100</v>
          </cell>
          <cell r="ZQ20">
            <v>92800</v>
          </cell>
          <cell r="ZR20">
            <v>87500</v>
          </cell>
          <cell r="ZS20">
            <v>87500</v>
          </cell>
          <cell r="ZT20">
            <v>87500</v>
          </cell>
          <cell r="ZU20">
            <v>355300</v>
          </cell>
          <cell r="ZV20">
            <v>0</v>
          </cell>
          <cell r="ZW20">
            <v>0</v>
          </cell>
          <cell r="ZX20">
            <v>0</v>
          </cell>
          <cell r="ZY20">
            <v>0</v>
          </cell>
          <cell r="ZZ20">
            <v>0</v>
          </cell>
          <cell r="AAA20">
            <v>92800</v>
          </cell>
          <cell r="AAB20">
            <v>87500</v>
          </cell>
          <cell r="AAC20">
            <v>87500</v>
          </cell>
          <cell r="AAD20">
            <v>87500</v>
          </cell>
          <cell r="AAE20">
            <v>355300</v>
          </cell>
          <cell r="AAF20">
            <v>92800</v>
          </cell>
          <cell r="AAG20">
            <v>87500</v>
          </cell>
          <cell r="AAH20">
            <v>87500</v>
          </cell>
          <cell r="AAI20">
            <v>87500</v>
          </cell>
          <cell r="AAJ20">
            <v>355300</v>
          </cell>
          <cell r="AAK20">
            <v>0</v>
          </cell>
          <cell r="AAL20">
            <v>0</v>
          </cell>
          <cell r="AAM20">
            <v>0</v>
          </cell>
          <cell r="AAN20">
            <v>0</v>
          </cell>
          <cell r="AAO20">
            <v>0</v>
          </cell>
          <cell r="AAP20">
            <v>92800</v>
          </cell>
          <cell r="AAQ20">
            <v>87500</v>
          </cell>
          <cell r="AAR20">
            <v>87500</v>
          </cell>
          <cell r="AAS20">
            <v>87500</v>
          </cell>
          <cell r="AAT20">
            <v>355300</v>
          </cell>
          <cell r="AAU20">
            <v>60000</v>
          </cell>
          <cell r="AAV20">
            <v>60000</v>
          </cell>
          <cell r="AAW20">
            <v>60000</v>
          </cell>
          <cell r="AAX20">
            <v>60000</v>
          </cell>
          <cell r="AAY20">
            <v>240000</v>
          </cell>
          <cell r="AAZ20">
            <v>0</v>
          </cell>
          <cell r="ABA20">
            <v>0</v>
          </cell>
          <cell r="ABB20">
            <v>0</v>
          </cell>
          <cell r="ABC20">
            <v>0</v>
          </cell>
          <cell r="ABD20">
            <v>0</v>
          </cell>
          <cell r="ABE20">
            <v>60000</v>
          </cell>
          <cell r="ABF20">
            <v>60000</v>
          </cell>
          <cell r="ABG20">
            <v>60000</v>
          </cell>
          <cell r="ABH20">
            <v>60000</v>
          </cell>
          <cell r="ABI20">
            <v>240000</v>
          </cell>
          <cell r="ABJ20">
            <v>60000</v>
          </cell>
          <cell r="ABK20">
            <v>60000</v>
          </cell>
          <cell r="ABL20">
            <v>60000</v>
          </cell>
          <cell r="ABM20">
            <v>60000</v>
          </cell>
          <cell r="ABN20">
            <v>240000</v>
          </cell>
          <cell r="ABO20">
            <v>0</v>
          </cell>
          <cell r="ABP20">
            <v>0</v>
          </cell>
          <cell r="ABQ20">
            <v>0</v>
          </cell>
          <cell r="ABR20">
            <v>0</v>
          </cell>
          <cell r="ABS20">
            <v>0</v>
          </cell>
          <cell r="ABT20">
            <v>60000</v>
          </cell>
          <cell r="ABU20">
            <v>60000</v>
          </cell>
          <cell r="ABV20">
            <v>60000</v>
          </cell>
          <cell r="ABW20">
            <v>60000</v>
          </cell>
          <cell r="ABX20">
            <v>240000</v>
          </cell>
          <cell r="ABY20">
            <v>179500</v>
          </cell>
          <cell r="ABZ20">
            <v>183100</v>
          </cell>
          <cell r="ACA20">
            <v>183100</v>
          </cell>
          <cell r="ACB20">
            <v>183100</v>
          </cell>
          <cell r="ACC20">
            <v>728800</v>
          </cell>
          <cell r="ACD20">
            <v>0</v>
          </cell>
          <cell r="ACE20">
            <v>0</v>
          </cell>
          <cell r="ACF20">
            <v>0</v>
          </cell>
          <cell r="ACG20">
            <v>0</v>
          </cell>
          <cell r="ACH20">
            <v>0</v>
          </cell>
          <cell r="ACI20">
            <v>179500</v>
          </cell>
          <cell r="ACJ20">
            <v>183100</v>
          </cell>
          <cell r="ACK20">
            <v>183100</v>
          </cell>
          <cell r="ACL20">
            <v>183100</v>
          </cell>
          <cell r="ACM20">
            <v>728800</v>
          </cell>
          <cell r="ACN20">
            <v>179500</v>
          </cell>
          <cell r="ACO20">
            <v>183100</v>
          </cell>
          <cell r="ACP20">
            <v>183100</v>
          </cell>
          <cell r="ACQ20">
            <v>183100</v>
          </cell>
          <cell r="ACR20">
            <v>728800</v>
          </cell>
          <cell r="ACS20">
            <v>0</v>
          </cell>
          <cell r="ACT20">
            <v>0</v>
          </cell>
          <cell r="ACU20">
            <v>0</v>
          </cell>
          <cell r="ACV20">
            <v>0</v>
          </cell>
          <cell r="ACW20">
            <v>0</v>
          </cell>
          <cell r="ACX20">
            <v>179500</v>
          </cell>
          <cell r="ACY20">
            <v>183100</v>
          </cell>
          <cell r="ACZ20">
            <v>183100</v>
          </cell>
          <cell r="ADA20">
            <v>183100</v>
          </cell>
          <cell r="ADB20">
            <v>728800</v>
          </cell>
          <cell r="ADC20">
            <v>60300</v>
          </cell>
          <cell r="ADD20">
            <v>65600</v>
          </cell>
          <cell r="ADE20">
            <v>65600</v>
          </cell>
          <cell r="ADF20">
            <v>65600</v>
          </cell>
          <cell r="ADG20">
            <v>257100</v>
          </cell>
          <cell r="ADH20">
            <v>0</v>
          </cell>
          <cell r="ADI20">
            <v>0</v>
          </cell>
          <cell r="ADJ20">
            <v>0</v>
          </cell>
          <cell r="ADK20">
            <v>0</v>
          </cell>
          <cell r="ADL20">
            <v>0</v>
          </cell>
          <cell r="ADM20">
            <v>60300</v>
          </cell>
          <cell r="ADN20">
            <v>65600</v>
          </cell>
          <cell r="ADO20">
            <v>65600</v>
          </cell>
          <cell r="ADP20">
            <v>65600</v>
          </cell>
          <cell r="ADQ20">
            <v>257100</v>
          </cell>
          <cell r="ADR20">
            <v>60300</v>
          </cell>
          <cell r="ADS20">
            <v>65600</v>
          </cell>
          <cell r="ADT20">
            <v>65600</v>
          </cell>
          <cell r="ADU20">
            <v>65600</v>
          </cell>
          <cell r="ADV20">
            <v>257100</v>
          </cell>
          <cell r="ADW20">
            <v>0</v>
          </cell>
          <cell r="ADX20">
            <v>0</v>
          </cell>
          <cell r="ADY20">
            <v>0</v>
          </cell>
          <cell r="ADZ20">
            <v>0</v>
          </cell>
          <cell r="AEA20">
            <v>0</v>
          </cell>
          <cell r="AEB20">
            <v>60300</v>
          </cell>
          <cell r="AEC20">
            <v>65600</v>
          </cell>
          <cell r="AED20">
            <v>65600</v>
          </cell>
          <cell r="AEE20">
            <v>65600</v>
          </cell>
          <cell r="AEF20">
            <v>257100</v>
          </cell>
          <cell r="AEG20">
            <v>156000</v>
          </cell>
          <cell r="AEH20">
            <v>154200</v>
          </cell>
          <cell r="AEI20">
            <v>154200</v>
          </cell>
          <cell r="AEJ20">
            <v>154200</v>
          </cell>
          <cell r="AEK20">
            <v>618600</v>
          </cell>
          <cell r="AEL20">
            <v>0</v>
          </cell>
          <cell r="AEM20">
            <v>0</v>
          </cell>
          <cell r="AEN20">
            <v>0</v>
          </cell>
          <cell r="AEO20">
            <v>0</v>
          </cell>
          <cell r="AEP20">
            <v>0</v>
          </cell>
          <cell r="AEQ20">
            <v>156000</v>
          </cell>
          <cell r="AER20">
            <v>154200</v>
          </cell>
          <cell r="AES20">
            <v>154200</v>
          </cell>
          <cell r="AET20">
            <v>154200</v>
          </cell>
          <cell r="AEU20">
            <v>618600</v>
          </cell>
          <cell r="AEV20">
            <v>156000</v>
          </cell>
          <cell r="AEW20">
            <v>154200</v>
          </cell>
          <cell r="AEX20">
            <v>154200</v>
          </cell>
          <cell r="AEY20">
            <v>154200</v>
          </cell>
          <cell r="AEZ20">
            <v>618600</v>
          </cell>
          <cell r="AFA20">
            <v>0</v>
          </cell>
          <cell r="AFB20">
            <v>0</v>
          </cell>
          <cell r="AFC20">
            <v>0</v>
          </cell>
          <cell r="AFD20">
            <v>0</v>
          </cell>
          <cell r="AFE20">
            <v>0</v>
          </cell>
          <cell r="AFF20">
            <v>156000</v>
          </cell>
          <cell r="AFG20">
            <v>154200</v>
          </cell>
          <cell r="AFH20">
            <v>154200</v>
          </cell>
          <cell r="AFI20">
            <v>154200</v>
          </cell>
          <cell r="AFJ20">
            <v>618600</v>
          </cell>
          <cell r="AFK20">
            <v>101000</v>
          </cell>
          <cell r="AFL20">
            <v>95700</v>
          </cell>
          <cell r="AFM20">
            <v>95700</v>
          </cell>
          <cell r="AFN20">
            <v>95700</v>
          </cell>
          <cell r="AFO20">
            <v>388100</v>
          </cell>
          <cell r="AFP20">
            <v>0</v>
          </cell>
          <cell r="AFQ20">
            <v>0</v>
          </cell>
          <cell r="AFR20">
            <v>0</v>
          </cell>
          <cell r="AFS20">
            <v>0</v>
          </cell>
          <cell r="AFT20">
            <v>0</v>
          </cell>
          <cell r="AFU20">
            <v>101000</v>
          </cell>
          <cell r="AFV20">
            <v>95700</v>
          </cell>
          <cell r="AFW20">
            <v>95700</v>
          </cell>
          <cell r="AFX20">
            <v>95700</v>
          </cell>
          <cell r="AFY20">
            <v>388100</v>
          </cell>
          <cell r="AFZ20">
            <v>101000</v>
          </cell>
          <cell r="AGA20">
            <v>95700</v>
          </cell>
          <cell r="AGB20">
            <v>95700</v>
          </cell>
          <cell r="AGC20">
            <v>95700</v>
          </cell>
          <cell r="AGD20">
            <v>388100</v>
          </cell>
          <cell r="AGE20">
            <v>0</v>
          </cell>
          <cell r="AGF20">
            <v>0</v>
          </cell>
          <cell r="AGG20">
            <v>0</v>
          </cell>
          <cell r="AGH20">
            <v>0</v>
          </cell>
          <cell r="AGI20">
            <v>0</v>
          </cell>
          <cell r="AGJ20">
            <v>101000</v>
          </cell>
          <cell r="AGK20">
            <v>95700</v>
          </cell>
          <cell r="AGL20">
            <v>95700</v>
          </cell>
          <cell r="AGM20">
            <v>95700</v>
          </cell>
          <cell r="AGN20">
            <v>388100</v>
          </cell>
          <cell r="AGO20">
            <v>186600</v>
          </cell>
          <cell r="AGP20">
            <v>175600</v>
          </cell>
          <cell r="AGQ20">
            <v>175600</v>
          </cell>
          <cell r="AGR20">
            <v>175600</v>
          </cell>
          <cell r="AGS20">
            <v>713400</v>
          </cell>
          <cell r="AGT20">
            <v>0</v>
          </cell>
          <cell r="AGU20">
            <v>0</v>
          </cell>
          <cell r="AGV20">
            <v>0</v>
          </cell>
          <cell r="AGW20">
            <v>0</v>
          </cell>
          <cell r="AGX20">
            <v>0</v>
          </cell>
          <cell r="AGY20">
            <v>186600</v>
          </cell>
          <cell r="AGZ20">
            <v>175600</v>
          </cell>
          <cell r="AHA20">
            <v>175600</v>
          </cell>
          <cell r="AHB20">
            <v>175600</v>
          </cell>
          <cell r="AHC20">
            <v>713400</v>
          </cell>
          <cell r="AHD20">
            <v>186600</v>
          </cell>
          <cell r="AHE20">
            <v>175600</v>
          </cell>
          <cell r="AHF20">
            <v>175600</v>
          </cell>
          <cell r="AHG20">
            <v>175600</v>
          </cell>
          <cell r="AHH20">
            <v>713400</v>
          </cell>
          <cell r="AHI20">
            <v>0</v>
          </cell>
          <cell r="AHJ20">
            <v>0</v>
          </cell>
          <cell r="AHK20">
            <v>0</v>
          </cell>
          <cell r="AHL20">
            <v>0</v>
          </cell>
          <cell r="AHM20">
            <v>0</v>
          </cell>
          <cell r="AHN20">
            <v>186600</v>
          </cell>
          <cell r="AHO20">
            <v>175600</v>
          </cell>
          <cell r="AHP20">
            <v>175600</v>
          </cell>
          <cell r="AHQ20">
            <v>175600</v>
          </cell>
          <cell r="AHR20">
            <v>713400</v>
          </cell>
          <cell r="AHS20">
            <v>67200</v>
          </cell>
          <cell r="AHT20">
            <v>73800</v>
          </cell>
          <cell r="AHU20">
            <v>73800</v>
          </cell>
          <cell r="AHV20">
            <v>73800</v>
          </cell>
          <cell r="AHW20">
            <v>288600</v>
          </cell>
          <cell r="AHX20">
            <v>0</v>
          </cell>
          <cell r="AHY20">
            <v>0</v>
          </cell>
          <cell r="AHZ20">
            <v>0</v>
          </cell>
          <cell r="AIA20">
            <v>0</v>
          </cell>
          <cell r="AIB20">
            <v>0</v>
          </cell>
          <cell r="AIC20">
            <v>67200</v>
          </cell>
          <cell r="AID20">
            <v>73800</v>
          </cell>
          <cell r="AIE20">
            <v>73800</v>
          </cell>
          <cell r="AIF20">
            <v>73800</v>
          </cell>
          <cell r="AIG20">
            <v>288600</v>
          </cell>
          <cell r="AIH20">
            <v>67200</v>
          </cell>
          <cell r="AII20">
            <v>73800</v>
          </cell>
          <cell r="AIJ20">
            <v>73800</v>
          </cell>
          <cell r="AIK20">
            <v>73800</v>
          </cell>
          <cell r="AIL20">
            <v>288600</v>
          </cell>
          <cell r="AIM20">
            <v>0</v>
          </cell>
          <cell r="AIN20">
            <v>0</v>
          </cell>
          <cell r="AIO20">
            <v>0</v>
          </cell>
          <cell r="AIP20">
            <v>0</v>
          </cell>
          <cell r="AIQ20">
            <v>0</v>
          </cell>
          <cell r="AIR20">
            <v>67200</v>
          </cell>
          <cell r="AIS20">
            <v>73800</v>
          </cell>
          <cell r="AIT20">
            <v>73800</v>
          </cell>
          <cell r="AIU20">
            <v>73800</v>
          </cell>
          <cell r="AIV20">
            <v>288600</v>
          </cell>
          <cell r="AIW20">
            <v>43100</v>
          </cell>
          <cell r="AIX20">
            <v>51400</v>
          </cell>
          <cell r="AIY20">
            <v>51400</v>
          </cell>
          <cell r="AIZ20">
            <v>51400</v>
          </cell>
          <cell r="AJA20">
            <v>197300</v>
          </cell>
          <cell r="AJB20">
            <v>0</v>
          </cell>
          <cell r="AJC20">
            <v>0</v>
          </cell>
          <cell r="AJD20">
            <v>0</v>
          </cell>
          <cell r="AJE20">
            <v>0</v>
          </cell>
          <cell r="AJF20">
            <v>0</v>
          </cell>
          <cell r="AJG20">
            <v>43100</v>
          </cell>
          <cell r="AJH20">
            <v>51400</v>
          </cell>
          <cell r="AJI20">
            <v>51400</v>
          </cell>
          <cell r="AJJ20">
            <v>51400</v>
          </cell>
          <cell r="AJK20">
            <v>197300</v>
          </cell>
          <cell r="AJL20">
            <v>43100</v>
          </cell>
          <cell r="AJM20">
            <v>51400</v>
          </cell>
          <cell r="AJN20">
            <v>51400</v>
          </cell>
          <cell r="AJO20">
            <v>51400</v>
          </cell>
          <cell r="AJP20">
            <v>197300</v>
          </cell>
          <cell r="AJQ20">
            <v>0</v>
          </cell>
          <cell r="AJR20">
            <v>0</v>
          </cell>
          <cell r="AJS20">
            <v>0</v>
          </cell>
          <cell r="AJT20">
            <v>0</v>
          </cell>
          <cell r="AJU20">
            <v>0</v>
          </cell>
          <cell r="AJV20">
            <v>43100</v>
          </cell>
          <cell r="AJW20">
            <v>51400</v>
          </cell>
          <cell r="AJX20">
            <v>51400</v>
          </cell>
          <cell r="AJY20">
            <v>51400</v>
          </cell>
          <cell r="AJZ20">
            <v>197300</v>
          </cell>
          <cell r="AKA20">
            <v>45000</v>
          </cell>
          <cell r="AKB20">
            <v>48000</v>
          </cell>
          <cell r="AKC20">
            <v>48000</v>
          </cell>
          <cell r="AKD20">
            <v>48000</v>
          </cell>
          <cell r="AKE20">
            <v>189000</v>
          </cell>
          <cell r="AKF20">
            <v>0</v>
          </cell>
          <cell r="AKG20">
            <v>0</v>
          </cell>
          <cell r="AKH20">
            <v>0</v>
          </cell>
          <cell r="AKI20">
            <v>0</v>
          </cell>
          <cell r="AKJ20">
            <v>0</v>
          </cell>
          <cell r="AKK20">
            <v>45000</v>
          </cell>
          <cell r="AKL20">
            <v>48000</v>
          </cell>
          <cell r="AKM20">
            <v>48000</v>
          </cell>
          <cell r="AKN20">
            <v>48000</v>
          </cell>
          <cell r="AKO20">
            <v>189000</v>
          </cell>
          <cell r="AKP20">
            <v>45000</v>
          </cell>
          <cell r="AKQ20">
            <v>48000</v>
          </cell>
          <cell r="AKR20">
            <v>48000</v>
          </cell>
          <cell r="AKS20">
            <v>48000</v>
          </cell>
          <cell r="AKT20">
            <v>189000</v>
          </cell>
          <cell r="AKU20">
            <v>0</v>
          </cell>
          <cell r="AKV20">
            <v>0</v>
          </cell>
          <cell r="AKW20">
            <v>0</v>
          </cell>
          <cell r="AKX20">
            <v>0</v>
          </cell>
          <cell r="AKY20">
            <v>0</v>
          </cell>
          <cell r="AKZ20">
            <v>45000</v>
          </cell>
          <cell r="ALA20">
            <v>48000</v>
          </cell>
          <cell r="ALB20">
            <v>48000</v>
          </cell>
          <cell r="ALC20">
            <v>48000</v>
          </cell>
          <cell r="ALD20">
            <v>189000</v>
          </cell>
          <cell r="ALE20">
            <v>48000</v>
          </cell>
          <cell r="ALF20">
            <v>48000</v>
          </cell>
          <cell r="ALG20">
            <v>48000</v>
          </cell>
          <cell r="ALH20">
            <v>50000</v>
          </cell>
          <cell r="ALI20">
            <v>194000</v>
          </cell>
          <cell r="ALO20">
            <v>48000</v>
          </cell>
          <cell r="ALP20">
            <v>48000</v>
          </cell>
          <cell r="ALQ20">
            <v>48000</v>
          </cell>
          <cell r="ALR20">
            <v>50000</v>
          </cell>
          <cell r="ALS20">
            <v>194000</v>
          </cell>
          <cell r="ALT20">
            <v>48000</v>
          </cell>
          <cell r="ALU20">
            <v>48000</v>
          </cell>
          <cell r="ALV20">
            <v>48000</v>
          </cell>
          <cell r="ALW20">
            <v>50000</v>
          </cell>
          <cell r="ALX20">
            <v>194000</v>
          </cell>
          <cell r="ALY20">
            <v>0</v>
          </cell>
          <cell r="ALZ20">
            <v>0</v>
          </cell>
          <cell r="AMA20">
            <v>0</v>
          </cell>
          <cell r="AMB20">
            <v>0</v>
          </cell>
          <cell r="AMC20">
            <v>0</v>
          </cell>
          <cell r="AMD20">
            <v>48000</v>
          </cell>
          <cell r="AME20">
            <v>48000</v>
          </cell>
          <cell r="AMF20">
            <v>48000</v>
          </cell>
          <cell r="AMG20">
            <v>50000</v>
          </cell>
          <cell r="AMH20">
            <v>194000</v>
          </cell>
          <cell r="AMX20">
            <v>0</v>
          </cell>
          <cell r="AMY20">
            <v>0</v>
          </cell>
          <cell r="AMZ20">
            <v>0</v>
          </cell>
          <cell r="ANA20">
            <v>0</v>
          </cell>
          <cell r="ANB20">
            <v>0</v>
          </cell>
          <cell r="ANC20">
            <v>0</v>
          </cell>
          <cell r="AND20">
            <v>0</v>
          </cell>
          <cell r="ANE20">
            <v>0</v>
          </cell>
          <cell r="ANF20">
            <v>0</v>
          </cell>
          <cell r="ANG20">
            <v>0</v>
          </cell>
          <cell r="ANH20">
            <v>0</v>
          </cell>
          <cell r="ANI20">
            <v>0</v>
          </cell>
          <cell r="ANJ20">
            <v>0</v>
          </cell>
          <cell r="ANK20">
            <v>0</v>
          </cell>
          <cell r="ANL20">
            <v>0</v>
          </cell>
          <cell r="AOB20">
            <v>0</v>
          </cell>
          <cell r="AOC20">
            <v>0</v>
          </cell>
          <cell r="AOD20">
            <v>0</v>
          </cell>
          <cell r="AOE20">
            <v>0</v>
          </cell>
          <cell r="AOF20">
            <v>0</v>
          </cell>
          <cell r="AOG20">
            <v>0</v>
          </cell>
          <cell r="AOH20">
            <v>0</v>
          </cell>
          <cell r="AOI20">
            <v>0</v>
          </cell>
          <cell r="AOJ20">
            <v>0</v>
          </cell>
          <cell r="AOK20">
            <v>0</v>
          </cell>
          <cell r="AOL20">
            <v>0</v>
          </cell>
          <cell r="AOM20">
            <v>0</v>
          </cell>
          <cell r="AON20">
            <v>0</v>
          </cell>
          <cell r="AOO20">
            <v>0</v>
          </cell>
          <cell r="AOP20">
            <v>0</v>
          </cell>
          <cell r="APF20">
            <v>0</v>
          </cell>
          <cell r="APG20">
            <v>0</v>
          </cell>
          <cell r="APH20">
            <v>0</v>
          </cell>
          <cell r="API20">
            <v>0</v>
          </cell>
          <cell r="APJ20">
            <v>0</v>
          </cell>
          <cell r="APK20">
            <v>0</v>
          </cell>
          <cell r="APL20">
            <v>0</v>
          </cell>
          <cell r="APM20">
            <v>0</v>
          </cell>
          <cell r="APN20">
            <v>0</v>
          </cell>
          <cell r="APO20">
            <v>0</v>
          </cell>
          <cell r="APP20">
            <v>0</v>
          </cell>
          <cell r="APQ20">
            <v>0</v>
          </cell>
          <cell r="APR20">
            <v>0</v>
          </cell>
          <cell r="APS20">
            <v>0</v>
          </cell>
          <cell r="APT20">
            <v>0</v>
          </cell>
          <cell r="AQJ20">
            <v>0</v>
          </cell>
          <cell r="AQK20">
            <v>0</v>
          </cell>
          <cell r="AQL20">
            <v>0</v>
          </cell>
          <cell r="AQM20">
            <v>0</v>
          </cell>
          <cell r="AQN20">
            <v>0</v>
          </cell>
          <cell r="AQO20">
            <v>0</v>
          </cell>
          <cell r="AQP20">
            <v>0</v>
          </cell>
          <cell r="AQQ20">
            <v>0</v>
          </cell>
          <cell r="AQR20">
            <v>0</v>
          </cell>
          <cell r="AQS20">
            <v>0</v>
          </cell>
          <cell r="AQT20">
            <v>0</v>
          </cell>
          <cell r="AQU20">
            <v>0</v>
          </cell>
          <cell r="AQV20">
            <v>0</v>
          </cell>
          <cell r="AQW20">
            <v>0</v>
          </cell>
          <cell r="AQX20">
            <v>0</v>
          </cell>
          <cell r="ARN20">
            <v>0</v>
          </cell>
          <cell r="ARO20">
            <v>0</v>
          </cell>
          <cell r="ARP20">
            <v>0</v>
          </cell>
          <cell r="ARQ20">
            <v>0</v>
          </cell>
          <cell r="ARR20">
            <v>0</v>
          </cell>
          <cell r="ARS20">
            <v>0</v>
          </cell>
          <cell r="ART20">
            <v>0</v>
          </cell>
          <cell r="ARU20">
            <v>0</v>
          </cell>
          <cell r="ARV20">
            <v>0</v>
          </cell>
          <cell r="ARW20">
            <v>0</v>
          </cell>
          <cell r="ARX20">
            <v>0</v>
          </cell>
          <cell r="ARY20">
            <v>0</v>
          </cell>
          <cell r="ARZ20">
            <v>0</v>
          </cell>
          <cell r="ASA20">
            <v>0</v>
          </cell>
          <cell r="ASB20">
            <v>0</v>
          </cell>
          <cell r="ASR20">
            <v>0</v>
          </cell>
          <cell r="ASS20">
            <v>0</v>
          </cell>
          <cell r="AST20">
            <v>0</v>
          </cell>
          <cell r="ASU20">
            <v>0</v>
          </cell>
          <cell r="ASV20">
            <v>0</v>
          </cell>
          <cell r="ASW20">
            <v>0</v>
          </cell>
          <cell r="ASX20">
            <v>0</v>
          </cell>
          <cell r="ASY20">
            <v>0</v>
          </cell>
          <cell r="ASZ20">
            <v>0</v>
          </cell>
          <cell r="ATA20">
            <v>0</v>
          </cell>
          <cell r="ATB20">
            <v>0</v>
          </cell>
          <cell r="ATC20">
            <v>0</v>
          </cell>
          <cell r="ATD20">
            <v>0</v>
          </cell>
          <cell r="ATE20">
            <v>0</v>
          </cell>
          <cell r="ATF20">
            <v>0</v>
          </cell>
          <cell r="ATV20">
            <v>0</v>
          </cell>
          <cell r="ATW20">
            <v>0</v>
          </cell>
          <cell r="ATX20">
            <v>0</v>
          </cell>
          <cell r="ATY20">
            <v>0</v>
          </cell>
          <cell r="ATZ20">
            <v>0</v>
          </cell>
          <cell r="AUA20">
            <v>0</v>
          </cell>
          <cell r="AUB20">
            <v>0</v>
          </cell>
          <cell r="AUC20">
            <v>0</v>
          </cell>
          <cell r="AUD20">
            <v>0</v>
          </cell>
          <cell r="AUE20">
            <v>0</v>
          </cell>
          <cell r="AUF20">
            <v>0</v>
          </cell>
          <cell r="AUG20">
            <v>0</v>
          </cell>
          <cell r="AUH20">
            <v>0</v>
          </cell>
          <cell r="AUI20">
            <v>0</v>
          </cell>
          <cell r="AUJ20">
            <v>0</v>
          </cell>
          <cell r="AUZ20">
            <v>0</v>
          </cell>
          <cell r="AVA20">
            <v>0</v>
          </cell>
          <cell r="AVB20">
            <v>0</v>
          </cell>
          <cell r="AVC20">
            <v>0</v>
          </cell>
          <cell r="AVD20">
            <v>0</v>
          </cell>
          <cell r="AVE20">
            <v>0</v>
          </cell>
          <cell r="AVF20">
            <v>0</v>
          </cell>
          <cell r="AVG20">
            <v>0</v>
          </cell>
          <cell r="AVH20">
            <v>0</v>
          </cell>
          <cell r="AVI20">
            <v>0</v>
          </cell>
          <cell r="AVJ20">
            <v>0</v>
          </cell>
          <cell r="AVK20">
            <v>0</v>
          </cell>
          <cell r="AVL20">
            <v>0</v>
          </cell>
          <cell r="AVM20">
            <v>0</v>
          </cell>
          <cell r="AVN20">
            <v>0</v>
          </cell>
          <cell r="AWH20">
            <v>0</v>
          </cell>
          <cell r="AWM20">
            <v>0</v>
          </cell>
          <cell r="AWN20">
            <v>0</v>
          </cell>
          <cell r="AWO20">
            <v>0</v>
          </cell>
          <cell r="AWP20">
            <v>0</v>
          </cell>
          <cell r="AWQ20">
            <v>0</v>
          </cell>
          <cell r="AWR20">
            <v>0</v>
          </cell>
          <cell r="AXL20">
            <v>0</v>
          </cell>
          <cell r="AXQ20">
            <v>0</v>
          </cell>
          <cell r="AXR20">
            <v>0</v>
          </cell>
          <cell r="AXS20">
            <v>0</v>
          </cell>
          <cell r="AXT20">
            <v>0</v>
          </cell>
          <cell r="AXU20">
            <v>0</v>
          </cell>
          <cell r="AXV20">
            <v>0</v>
          </cell>
          <cell r="AXW20">
            <v>6510100</v>
          </cell>
          <cell r="AXX20">
            <v>6720900</v>
          </cell>
          <cell r="AXY20">
            <v>6768998</v>
          </cell>
          <cell r="AXZ20">
            <v>6790800</v>
          </cell>
          <cell r="AYA20">
            <v>26790798</v>
          </cell>
          <cell r="AYB20">
            <v>0</v>
          </cell>
          <cell r="AYC20">
            <v>0</v>
          </cell>
          <cell r="AYD20">
            <v>0</v>
          </cell>
          <cell r="AYE20">
            <v>0</v>
          </cell>
          <cell r="AYF20">
            <v>0</v>
          </cell>
          <cell r="AYG20">
            <v>6510100</v>
          </cell>
          <cell r="AYH20">
            <v>6720900</v>
          </cell>
          <cell r="AYI20">
            <v>6768998</v>
          </cell>
          <cell r="AYJ20">
            <v>6790800</v>
          </cell>
          <cell r="AYK20">
            <v>26790798</v>
          </cell>
          <cell r="AYL20">
            <v>6510100</v>
          </cell>
          <cell r="AYM20">
            <v>6720900</v>
          </cell>
          <cell r="AYN20">
            <v>6768998</v>
          </cell>
          <cell r="AYO20">
            <v>6790800</v>
          </cell>
          <cell r="AYP20">
            <v>26790798</v>
          </cell>
          <cell r="AYQ20">
            <v>0</v>
          </cell>
          <cell r="AYR20">
            <v>0</v>
          </cell>
          <cell r="AYS20">
            <v>0</v>
          </cell>
          <cell r="AYT20">
            <v>0</v>
          </cell>
          <cell r="AYU20">
            <v>0</v>
          </cell>
          <cell r="AYV20">
            <v>6510100</v>
          </cell>
          <cell r="AYW20">
            <v>6720900</v>
          </cell>
          <cell r="AYX20">
            <v>6768998</v>
          </cell>
          <cell r="AYY20">
            <v>6790800</v>
          </cell>
          <cell r="AYZ20">
            <v>26790798</v>
          </cell>
          <cell r="AZA20">
            <v>98400</v>
          </cell>
          <cell r="AZB20">
            <v>105000</v>
          </cell>
          <cell r="AZC20">
            <v>105000</v>
          </cell>
          <cell r="AZD20">
            <v>105000</v>
          </cell>
          <cell r="AZE20">
            <v>413400</v>
          </cell>
          <cell r="AZG20">
            <v>0</v>
          </cell>
          <cell r="AZH20">
            <v>0</v>
          </cell>
          <cell r="AZI20">
            <v>0</v>
          </cell>
          <cell r="AZJ20">
            <v>0</v>
          </cell>
          <cell r="AZK20">
            <v>98400</v>
          </cell>
          <cell r="AZL20">
            <v>105000</v>
          </cell>
          <cell r="AZM20">
            <v>105000</v>
          </cell>
          <cell r="AZN20">
            <v>105000</v>
          </cell>
          <cell r="AZO20">
            <v>413400</v>
          </cell>
          <cell r="AZP20">
            <v>98400</v>
          </cell>
          <cell r="AZQ20">
            <v>105000</v>
          </cell>
          <cell r="AZR20">
            <v>105000</v>
          </cell>
          <cell r="AZS20">
            <v>105000</v>
          </cell>
          <cell r="AZT20">
            <v>413400</v>
          </cell>
          <cell r="AZU20">
            <v>0</v>
          </cell>
          <cell r="AZV20">
            <v>0</v>
          </cell>
          <cell r="AZW20">
            <v>0</v>
          </cell>
          <cell r="AZX20">
            <v>0</v>
          </cell>
          <cell r="AZY20">
            <v>0</v>
          </cell>
          <cell r="AZZ20">
            <v>98400</v>
          </cell>
          <cell r="BAA20">
            <v>105000</v>
          </cell>
          <cell r="BAB20">
            <v>105000</v>
          </cell>
          <cell r="BAC20">
            <v>105000</v>
          </cell>
          <cell r="BAD20">
            <v>413400</v>
          </cell>
          <cell r="BAE20">
            <v>0</v>
          </cell>
          <cell r="BAF20">
            <v>0</v>
          </cell>
          <cell r="BAG20">
            <v>0</v>
          </cell>
          <cell r="BAH20">
            <v>0</v>
          </cell>
          <cell r="BAI20">
            <v>0</v>
          </cell>
          <cell r="BAK20">
            <v>0</v>
          </cell>
          <cell r="BAL20">
            <v>0</v>
          </cell>
          <cell r="BAM20">
            <v>0</v>
          </cell>
          <cell r="BAN20">
            <v>0</v>
          </cell>
          <cell r="BAO20">
            <v>0</v>
          </cell>
          <cell r="BAP20">
            <v>0</v>
          </cell>
          <cell r="BAQ20">
            <v>0</v>
          </cell>
          <cell r="BAR20">
            <v>0</v>
          </cell>
          <cell r="BAS20">
            <v>0</v>
          </cell>
          <cell r="BAT20">
            <v>0</v>
          </cell>
          <cell r="BAU20">
            <v>0</v>
          </cell>
          <cell r="BAV20">
            <v>0</v>
          </cell>
          <cell r="BAW20">
            <v>0</v>
          </cell>
          <cell r="BAX20">
            <v>0</v>
          </cell>
          <cell r="BAY20">
            <v>0</v>
          </cell>
          <cell r="BAZ20">
            <v>0</v>
          </cell>
          <cell r="BBA20">
            <v>0</v>
          </cell>
          <cell r="BBB20">
            <v>0</v>
          </cell>
          <cell r="BBC20">
            <v>0</v>
          </cell>
          <cell r="BBD20">
            <v>0</v>
          </cell>
          <cell r="BBE20">
            <v>0</v>
          </cell>
          <cell r="BBF20">
            <v>0</v>
          </cell>
          <cell r="BBG20">
            <v>0</v>
          </cell>
          <cell r="BBH20">
            <v>0</v>
          </cell>
          <cell r="BBI20">
            <v>0</v>
          </cell>
          <cell r="BBJ20">
            <v>0</v>
          </cell>
          <cell r="BBK20">
            <v>0</v>
          </cell>
          <cell r="BBL20">
            <v>0</v>
          </cell>
          <cell r="BBM20">
            <v>0</v>
          </cell>
          <cell r="BBO20">
            <v>0</v>
          </cell>
          <cell r="BBP20">
            <v>0</v>
          </cell>
          <cell r="BBQ20">
            <v>0</v>
          </cell>
          <cell r="BBR20">
            <v>0</v>
          </cell>
          <cell r="BBS20">
            <v>0</v>
          </cell>
          <cell r="BBT20">
            <v>0</v>
          </cell>
          <cell r="BBU20">
            <v>0</v>
          </cell>
          <cell r="BBV20">
            <v>0</v>
          </cell>
          <cell r="BBW20">
            <v>0</v>
          </cell>
          <cell r="BBX20">
            <v>0</v>
          </cell>
          <cell r="BBY20">
            <v>0</v>
          </cell>
          <cell r="BBZ20">
            <v>0</v>
          </cell>
          <cell r="BCA20">
            <v>0</v>
          </cell>
          <cell r="BCB20">
            <v>0</v>
          </cell>
          <cell r="BCC20">
            <v>0</v>
          </cell>
          <cell r="BCD20">
            <v>0</v>
          </cell>
          <cell r="BCE20">
            <v>0</v>
          </cell>
          <cell r="BCF20">
            <v>0</v>
          </cell>
          <cell r="BCG20">
            <v>0</v>
          </cell>
          <cell r="BCH20">
            <v>0</v>
          </cell>
          <cell r="BCI20">
            <v>0</v>
          </cell>
          <cell r="BCJ20">
            <v>0</v>
          </cell>
          <cell r="BCK20">
            <v>0</v>
          </cell>
          <cell r="BCL20">
            <v>0</v>
          </cell>
          <cell r="BCM20">
            <v>59100</v>
          </cell>
          <cell r="BCN20">
            <v>66300</v>
          </cell>
          <cell r="BCO20">
            <v>73800</v>
          </cell>
          <cell r="BCP20">
            <v>76500</v>
          </cell>
          <cell r="BCQ20">
            <v>275700</v>
          </cell>
          <cell r="BCS20">
            <v>0</v>
          </cell>
          <cell r="BCT20">
            <v>0</v>
          </cell>
          <cell r="BCU20">
            <v>0</v>
          </cell>
          <cell r="BCV20">
            <v>0</v>
          </cell>
          <cell r="BCW20">
            <v>59100</v>
          </cell>
          <cell r="BCX20">
            <v>66300</v>
          </cell>
          <cell r="BCY20">
            <v>73800</v>
          </cell>
          <cell r="BCZ20">
            <v>76500</v>
          </cell>
          <cell r="BDA20">
            <v>275700</v>
          </cell>
          <cell r="BDB20">
            <v>59100</v>
          </cell>
          <cell r="BDC20">
            <v>66300</v>
          </cell>
          <cell r="BDD20">
            <v>73800</v>
          </cell>
          <cell r="BDE20">
            <v>76500</v>
          </cell>
          <cell r="BDF20">
            <v>275700</v>
          </cell>
          <cell r="BDG20">
            <v>0</v>
          </cell>
          <cell r="BDH20">
            <v>0</v>
          </cell>
          <cell r="BDI20">
            <v>0</v>
          </cell>
          <cell r="BDJ20">
            <v>0</v>
          </cell>
          <cell r="BDK20">
            <v>0</v>
          </cell>
          <cell r="BDL20">
            <v>59100</v>
          </cell>
          <cell r="BDM20">
            <v>66300</v>
          </cell>
          <cell r="BDN20">
            <v>73800</v>
          </cell>
          <cell r="BDO20">
            <v>76500</v>
          </cell>
          <cell r="BDP20">
            <v>275700</v>
          </cell>
          <cell r="BDQ20">
            <v>162900</v>
          </cell>
          <cell r="BDR20">
            <v>177000</v>
          </cell>
          <cell r="BDS20">
            <v>198300</v>
          </cell>
          <cell r="BDT20">
            <v>213900</v>
          </cell>
          <cell r="BDU20">
            <v>752100</v>
          </cell>
          <cell r="BDV20">
            <v>0</v>
          </cell>
          <cell r="BDW20">
            <v>0</v>
          </cell>
          <cell r="BDX20">
            <v>0</v>
          </cell>
          <cell r="BDY20">
            <v>0</v>
          </cell>
          <cell r="BDZ20">
            <v>0</v>
          </cell>
          <cell r="BEA20">
            <v>162900</v>
          </cell>
          <cell r="BEB20">
            <v>177000</v>
          </cell>
          <cell r="BEC20">
            <v>198300</v>
          </cell>
          <cell r="BED20">
            <v>213900</v>
          </cell>
          <cell r="BEE20">
            <v>752100</v>
          </cell>
          <cell r="BEF20">
            <v>162900</v>
          </cell>
          <cell r="BEG20">
            <v>177000</v>
          </cell>
          <cell r="BEH20">
            <v>198300</v>
          </cell>
          <cell r="BEI20">
            <v>213900</v>
          </cell>
          <cell r="BEJ20">
            <v>752100</v>
          </cell>
          <cell r="BEK20">
            <v>0</v>
          </cell>
          <cell r="BEL20">
            <v>0</v>
          </cell>
          <cell r="BEM20">
            <v>0</v>
          </cell>
          <cell r="BEN20">
            <v>0</v>
          </cell>
          <cell r="BEO20">
            <v>0</v>
          </cell>
          <cell r="BEP20">
            <v>162900</v>
          </cell>
          <cell r="BEQ20">
            <v>177000</v>
          </cell>
          <cell r="BER20">
            <v>198300</v>
          </cell>
          <cell r="BES20">
            <v>213900</v>
          </cell>
          <cell r="BET20">
            <v>752100</v>
          </cell>
          <cell r="BEU20">
            <v>6830500</v>
          </cell>
          <cell r="BEV20">
            <v>7069200</v>
          </cell>
          <cell r="BEW20">
            <v>7146098</v>
          </cell>
          <cell r="BEX20">
            <v>7186200</v>
          </cell>
          <cell r="BEY20">
            <v>28231998</v>
          </cell>
          <cell r="BEZ20">
            <v>0</v>
          </cell>
          <cell r="BFA20">
            <v>0</v>
          </cell>
          <cell r="BFB20">
            <v>0</v>
          </cell>
          <cell r="BFC20">
            <v>0</v>
          </cell>
          <cell r="BFD20">
            <v>0</v>
          </cell>
          <cell r="BFE20">
            <v>6830500</v>
          </cell>
          <cell r="BFF20">
            <v>7069200</v>
          </cell>
          <cell r="BFG20">
            <v>7146098</v>
          </cell>
          <cell r="BFH20">
            <v>7186200</v>
          </cell>
          <cell r="BFI20">
            <v>28231998</v>
          </cell>
          <cell r="BFJ20">
            <v>6830500</v>
          </cell>
          <cell r="BFK20">
            <v>7069200</v>
          </cell>
          <cell r="BFL20">
            <v>7146098</v>
          </cell>
          <cell r="BFM20">
            <v>7186200</v>
          </cell>
          <cell r="BFN20">
            <v>28231998</v>
          </cell>
          <cell r="BFO20">
            <v>0</v>
          </cell>
          <cell r="BFP20">
            <v>0</v>
          </cell>
          <cell r="BFQ20">
            <v>0</v>
          </cell>
          <cell r="BFR20">
            <v>0</v>
          </cell>
          <cell r="BFS20">
            <v>0</v>
          </cell>
          <cell r="BFT20">
            <v>6830500</v>
          </cell>
          <cell r="BFU20">
            <v>7069200</v>
          </cell>
          <cell r="BFV20">
            <v>7146098</v>
          </cell>
          <cell r="BFW20">
            <v>7186200</v>
          </cell>
          <cell r="BFX20">
            <v>28231998</v>
          </cell>
          <cell r="BFY20">
            <v>0</v>
          </cell>
          <cell r="BFZ20">
            <v>0</v>
          </cell>
        </row>
        <row r="21">
          <cell r="B21" t="str">
            <v xml:space="preserve"> - 机动和团建</v>
          </cell>
          <cell r="C21">
            <v>950000</v>
          </cell>
          <cell r="D21">
            <v>950000</v>
          </cell>
          <cell r="E21">
            <v>950000</v>
          </cell>
          <cell r="F21">
            <v>979426</v>
          </cell>
          <cell r="G21">
            <v>3829426</v>
          </cell>
          <cell r="H21">
            <v>204000</v>
          </cell>
          <cell r="I21">
            <v>275400</v>
          </cell>
          <cell r="J21">
            <v>275400</v>
          </cell>
          <cell r="K21">
            <v>265200</v>
          </cell>
          <cell r="L21">
            <v>1020000</v>
          </cell>
          <cell r="M21">
            <v>1154000</v>
          </cell>
          <cell r="N21">
            <v>1225400</v>
          </cell>
          <cell r="O21">
            <v>1225400</v>
          </cell>
          <cell r="P21">
            <v>1244626</v>
          </cell>
          <cell r="Q21">
            <v>4849426</v>
          </cell>
          <cell r="R21">
            <v>950000</v>
          </cell>
          <cell r="S21">
            <v>950000</v>
          </cell>
          <cell r="T21">
            <v>950000</v>
          </cell>
          <cell r="U21">
            <v>979426</v>
          </cell>
          <cell r="V21">
            <v>3829426</v>
          </cell>
          <cell r="W21">
            <v>204000</v>
          </cell>
          <cell r="X21">
            <v>275400</v>
          </cell>
          <cell r="Y21">
            <v>275400</v>
          </cell>
          <cell r="Z21">
            <v>265200</v>
          </cell>
          <cell r="AA21">
            <v>1020000</v>
          </cell>
          <cell r="AB21">
            <v>1154000</v>
          </cell>
          <cell r="AC21">
            <v>1225400</v>
          </cell>
          <cell r="AD21">
            <v>1225400</v>
          </cell>
          <cell r="AE21">
            <v>1244626</v>
          </cell>
          <cell r="AF21">
            <v>4849426</v>
          </cell>
          <cell r="AG21">
            <v>46362.5</v>
          </cell>
          <cell r="AH21">
            <v>48062.5</v>
          </cell>
          <cell r="AI21">
            <v>49762.5</v>
          </cell>
          <cell r="AJ21">
            <v>49762.5</v>
          </cell>
          <cell r="AK21">
            <v>193950</v>
          </cell>
          <cell r="AL21">
            <v>78000</v>
          </cell>
          <cell r="AM21">
            <v>105300</v>
          </cell>
          <cell r="AN21">
            <v>105300</v>
          </cell>
          <cell r="AO21">
            <v>101400</v>
          </cell>
          <cell r="AP21">
            <v>390000</v>
          </cell>
          <cell r="AQ21">
            <v>124362.5</v>
          </cell>
          <cell r="AR21">
            <v>153362.5</v>
          </cell>
          <cell r="AS21">
            <v>155062.5</v>
          </cell>
          <cell r="AT21">
            <v>151162.5</v>
          </cell>
          <cell r="AU21">
            <v>583950</v>
          </cell>
          <cell r="AV21">
            <v>46362.5</v>
          </cell>
          <cell r="AW21">
            <v>48062.5</v>
          </cell>
          <cell r="AX21">
            <v>49762.5</v>
          </cell>
          <cell r="AY21">
            <v>49762.5</v>
          </cell>
          <cell r="AZ21">
            <v>193950</v>
          </cell>
          <cell r="BA21">
            <v>78000</v>
          </cell>
          <cell r="BB21">
            <v>105300</v>
          </cell>
          <cell r="BC21">
            <v>105300</v>
          </cell>
          <cell r="BD21">
            <v>101400</v>
          </cell>
          <cell r="BE21">
            <v>390000</v>
          </cell>
          <cell r="BF21">
            <v>124362.5</v>
          </cell>
          <cell r="BG21">
            <v>153362.5</v>
          </cell>
          <cell r="BH21">
            <v>155062.5</v>
          </cell>
          <cell r="BI21">
            <v>151162.5</v>
          </cell>
          <cell r="BJ21">
            <v>583950</v>
          </cell>
          <cell r="BK21">
            <v>48062.5</v>
          </cell>
          <cell r="BL21">
            <v>49762.5</v>
          </cell>
          <cell r="BM21">
            <v>49762.5</v>
          </cell>
          <cell r="BN21">
            <v>49762.5</v>
          </cell>
          <cell r="BO21">
            <v>197350</v>
          </cell>
          <cell r="BP21">
            <v>90000</v>
          </cell>
          <cell r="BQ21">
            <v>121500.00000000001</v>
          </cell>
          <cell r="BR21">
            <v>121500.00000000001</v>
          </cell>
          <cell r="BS21">
            <v>117000</v>
          </cell>
          <cell r="BT21">
            <v>450000</v>
          </cell>
          <cell r="BU21">
            <v>138062.5</v>
          </cell>
          <cell r="BV21">
            <v>171262.5</v>
          </cell>
          <cell r="BW21">
            <v>171262.5</v>
          </cell>
          <cell r="BX21">
            <v>166762.5</v>
          </cell>
          <cell r="BY21">
            <v>647350</v>
          </cell>
          <cell r="BZ21">
            <v>48062.5</v>
          </cell>
          <cell r="CA21">
            <v>49762.5</v>
          </cell>
          <cell r="CB21">
            <v>49762.5</v>
          </cell>
          <cell r="CC21">
            <v>49762.5</v>
          </cell>
          <cell r="CD21">
            <v>197350</v>
          </cell>
          <cell r="CE21">
            <v>90000</v>
          </cell>
          <cell r="CF21">
            <v>121500.00000000001</v>
          </cell>
          <cell r="CG21">
            <v>121500.00000000001</v>
          </cell>
          <cell r="CH21">
            <v>117000</v>
          </cell>
          <cell r="CI21">
            <v>450000</v>
          </cell>
          <cell r="CJ21">
            <v>138062.5</v>
          </cell>
          <cell r="CK21">
            <v>171262.5</v>
          </cell>
          <cell r="CL21">
            <v>171262.5</v>
          </cell>
          <cell r="CM21">
            <v>166762.5</v>
          </cell>
          <cell r="CN21">
            <v>647350</v>
          </cell>
          <cell r="CO21">
            <v>40200</v>
          </cell>
          <cell r="CP21">
            <v>40200</v>
          </cell>
          <cell r="CQ21">
            <v>40200</v>
          </cell>
          <cell r="CR21">
            <v>40200</v>
          </cell>
          <cell r="CS21">
            <v>160800</v>
          </cell>
          <cell r="CT21">
            <v>18000</v>
          </cell>
          <cell r="CU21">
            <v>24300</v>
          </cell>
          <cell r="CV21">
            <v>24300</v>
          </cell>
          <cell r="CW21">
            <v>23400</v>
          </cell>
          <cell r="CX21">
            <v>90000</v>
          </cell>
          <cell r="CY21">
            <v>58200</v>
          </cell>
          <cell r="CZ21">
            <v>64500</v>
          </cell>
          <cell r="DA21">
            <v>64500</v>
          </cell>
          <cell r="DB21">
            <v>63600</v>
          </cell>
          <cell r="DC21">
            <v>250800</v>
          </cell>
          <cell r="DD21">
            <v>40200</v>
          </cell>
          <cell r="DE21">
            <v>40200</v>
          </cell>
          <cell r="DF21">
            <v>40200</v>
          </cell>
          <cell r="DG21">
            <v>40200</v>
          </cell>
          <cell r="DH21">
            <v>160800</v>
          </cell>
          <cell r="DI21">
            <v>18000</v>
          </cell>
          <cell r="DJ21">
            <v>24300</v>
          </cell>
          <cell r="DK21">
            <v>24300</v>
          </cell>
          <cell r="DL21">
            <v>23400</v>
          </cell>
          <cell r="DM21">
            <v>90000</v>
          </cell>
          <cell r="DN21">
            <v>58200</v>
          </cell>
          <cell r="DO21">
            <v>64500</v>
          </cell>
          <cell r="DP21">
            <v>64500</v>
          </cell>
          <cell r="DQ21">
            <v>63600</v>
          </cell>
          <cell r="DR21">
            <v>250800</v>
          </cell>
          <cell r="DS21">
            <v>28287.5</v>
          </cell>
          <cell r="DT21">
            <v>28287.5</v>
          </cell>
          <cell r="DU21">
            <v>28287.5</v>
          </cell>
          <cell r="DV21">
            <v>28287.5</v>
          </cell>
          <cell r="DW21">
            <v>113150</v>
          </cell>
          <cell r="DX21">
            <v>30000</v>
          </cell>
          <cell r="DY21">
            <v>40500</v>
          </cell>
          <cell r="DZ21">
            <v>40500</v>
          </cell>
          <cell r="EA21">
            <v>39000</v>
          </cell>
          <cell r="EB21">
            <v>150000</v>
          </cell>
          <cell r="EC21">
            <v>58287.5</v>
          </cell>
          <cell r="ED21">
            <v>68787.5</v>
          </cell>
          <cell r="EE21">
            <v>68787.5</v>
          </cell>
          <cell r="EF21">
            <v>67287.5</v>
          </cell>
          <cell r="EG21">
            <v>263150</v>
          </cell>
          <cell r="EH21">
            <v>28287.5</v>
          </cell>
          <cell r="EI21">
            <v>28287.5</v>
          </cell>
          <cell r="EJ21">
            <v>28287.5</v>
          </cell>
          <cell r="EK21">
            <v>28287.5</v>
          </cell>
          <cell r="EL21">
            <v>113150</v>
          </cell>
          <cell r="EM21">
            <v>30000</v>
          </cell>
          <cell r="EN21">
            <v>40500</v>
          </cell>
          <cell r="EO21">
            <v>40500</v>
          </cell>
          <cell r="EP21">
            <v>39000</v>
          </cell>
          <cell r="EQ21">
            <v>150000</v>
          </cell>
          <cell r="ER21">
            <v>58287.5</v>
          </cell>
          <cell r="ES21">
            <v>68787.5</v>
          </cell>
          <cell r="ET21">
            <v>68787.5</v>
          </cell>
          <cell r="EU21">
            <v>67287.5</v>
          </cell>
          <cell r="EV21">
            <v>263150</v>
          </cell>
          <cell r="EW21">
            <v>27437.5</v>
          </cell>
          <cell r="EX21">
            <v>27437.5</v>
          </cell>
          <cell r="EY21">
            <v>27437.5</v>
          </cell>
          <cell r="EZ21">
            <v>27437.5</v>
          </cell>
          <cell r="FA21">
            <v>109750</v>
          </cell>
          <cell r="FB21">
            <v>18000</v>
          </cell>
          <cell r="FC21">
            <v>24300</v>
          </cell>
          <cell r="FD21">
            <v>24300</v>
          </cell>
          <cell r="FE21">
            <v>23400</v>
          </cell>
          <cell r="FF21">
            <v>90000</v>
          </cell>
          <cell r="FG21">
            <v>45437.5</v>
          </cell>
          <cell r="FH21">
            <v>51737.5</v>
          </cell>
          <cell r="FI21">
            <v>51737.5</v>
          </cell>
          <cell r="FJ21">
            <v>50837.5</v>
          </cell>
          <cell r="FK21">
            <v>199750</v>
          </cell>
          <cell r="FL21">
            <v>27437.5</v>
          </cell>
          <cell r="FM21">
            <v>27437.5</v>
          </cell>
          <cell r="FN21">
            <v>27437.5</v>
          </cell>
          <cell r="FO21">
            <v>27437.5</v>
          </cell>
          <cell r="FP21">
            <v>109750</v>
          </cell>
          <cell r="FQ21">
            <v>18000</v>
          </cell>
          <cell r="FR21">
            <v>24300</v>
          </cell>
          <cell r="FS21">
            <v>24300</v>
          </cell>
          <cell r="FT21">
            <v>23400</v>
          </cell>
          <cell r="FU21">
            <v>90000</v>
          </cell>
          <cell r="FV21">
            <v>45437.5</v>
          </cell>
          <cell r="FW21">
            <v>51737.5</v>
          </cell>
          <cell r="FX21">
            <v>51737.5</v>
          </cell>
          <cell r="FY21">
            <v>50837.5</v>
          </cell>
          <cell r="FZ21">
            <v>199750</v>
          </cell>
          <cell r="GA21">
            <v>23613</v>
          </cell>
          <cell r="GB21">
            <v>23613</v>
          </cell>
          <cell r="GC21">
            <v>23613</v>
          </cell>
          <cell r="GD21">
            <v>23613</v>
          </cell>
          <cell r="GE21">
            <v>94452</v>
          </cell>
          <cell r="GF21">
            <v>18000</v>
          </cell>
          <cell r="GG21">
            <v>24300</v>
          </cell>
          <cell r="GH21">
            <v>24300</v>
          </cell>
          <cell r="GI21">
            <v>23400</v>
          </cell>
          <cell r="GJ21">
            <v>90000</v>
          </cell>
          <cell r="GK21">
            <v>41613</v>
          </cell>
          <cell r="GL21">
            <v>47913</v>
          </cell>
          <cell r="GM21">
            <v>47913</v>
          </cell>
          <cell r="GN21">
            <v>47013</v>
          </cell>
          <cell r="GO21">
            <v>184452</v>
          </cell>
          <cell r="GP21">
            <v>23613</v>
          </cell>
          <cell r="GQ21">
            <v>23613</v>
          </cell>
          <cell r="GR21">
            <v>23613</v>
          </cell>
          <cell r="GS21">
            <v>23613</v>
          </cell>
          <cell r="GT21">
            <v>94452</v>
          </cell>
          <cell r="GU21">
            <v>18000</v>
          </cell>
          <cell r="GV21">
            <v>24300</v>
          </cell>
          <cell r="GW21">
            <v>24300</v>
          </cell>
          <cell r="GX21">
            <v>23400</v>
          </cell>
          <cell r="GY21">
            <v>90000</v>
          </cell>
          <cell r="GZ21">
            <v>41613</v>
          </cell>
          <cell r="HA21">
            <v>47913</v>
          </cell>
          <cell r="HB21">
            <v>47913</v>
          </cell>
          <cell r="HC21">
            <v>47013</v>
          </cell>
          <cell r="HD21">
            <v>184452</v>
          </cell>
          <cell r="HE21">
            <v>43387.5</v>
          </cell>
          <cell r="HF21">
            <v>43387.5</v>
          </cell>
          <cell r="HG21">
            <v>43387.5</v>
          </cell>
          <cell r="HH21">
            <v>43387.5</v>
          </cell>
          <cell r="HI21">
            <v>173550</v>
          </cell>
          <cell r="HJ21">
            <v>54000</v>
          </cell>
          <cell r="HK21">
            <v>72900</v>
          </cell>
          <cell r="HL21">
            <v>72900</v>
          </cell>
          <cell r="HM21">
            <v>70200</v>
          </cell>
          <cell r="HN21">
            <v>270000</v>
          </cell>
          <cell r="HO21">
            <v>97387.5</v>
          </cell>
          <cell r="HP21">
            <v>116287.5</v>
          </cell>
          <cell r="HQ21">
            <v>116287.5</v>
          </cell>
          <cell r="HR21">
            <v>113587.5</v>
          </cell>
          <cell r="HS21">
            <v>443550</v>
          </cell>
          <cell r="HT21">
            <v>43387.5</v>
          </cell>
          <cell r="HU21">
            <v>43387.5</v>
          </cell>
          <cell r="HV21">
            <v>43387.5</v>
          </cell>
          <cell r="HW21">
            <v>43387.5</v>
          </cell>
          <cell r="HX21">
            <v>173550</v>
          </cell>
          <cell r="HY21">
            <v>54000</v>
          </cell>
          <cell r="HZ21">
            <v>72900</v>
          </cell>
          <cell r="IA21">
            <v>72900</v>
          </cell>
          <cell r="IB21">
            <v>70200</v>
          </cell>
          <cell r="IC21">
            <v>270000</v>
          </cell>
          <cell r="ID21">
            <v>97387.5</v>
          </cell>
          <cell r="IE21">
            <v>116287.5</v>
          </cell>
          <cell r="IF21">
            <v>116287.5</v>
          </cell>
          <cell r="IG21">
            <v>113587.5</v>
          </cell>
          <cell r="IH21">
            <v>443550</v>
          </cell>
          <cell r="II21">
            <v>29775</v>
          </cell>
          <cell r="IJ21">
            <v>29775</v>
          </cell>
          <cell r="IK21">
            <v>29775</v>
          </cell>
          <cell r="IL21">
            <v>29775</v>
          </cell>
          <cell r="IM21">
            <v>119100</v>
          </cell>
          <cell r="IN21">
            <v>30000</v>
          </cell>
          <cell r="IO21">
            <v>40500</v>
          </cell>
          <cell r="IP21">
            <v>40500</v>
          </cell>
          <cell r="IQ21">
            <v>39000</v>
          </cell>
          <cell r="IR21">
            <v>150000</v>
          </cell>
          <cell r="IS21">
            <v>59775</v>
          </cell>
          <cell r="IT21">
            <v>70275</v>
          </cell>
          <cell r="IU21">
            <v>70275</v>
          </cell>
          <cell r="IV21">
            <v>68775</v>
          </cell>
          <cell r="IW21">
            <v>269100</v>
          </cell>
          <cell r="IX21">
            <v>29775</v>
          </cell>
          <cell r="IY21">
            <v>29775</v>
          </cell>
          <cell r="IZ21">
            <v>29775</v>
          </cell>
          <cell r="JA21">
            <v>29775</v>
          </cell>
          <cell r="JB21">
            <v>119100</v>
          </cell>
          <cell r="JC21">
            <v>30000</v>
          </cell>
          <cell r="JD21">
            <v>40500</v>
          </cell>
          <cell r="JE21">
            <v>40500</v>
          </cell>
          <cell r="JF21">
            <v>39000</v>
          </cell>
          <cell r="JG21">
            <v>150000</v>
          </cell>
          <cell r="JH21">
            <v>59775</v>
          </cell>
          <cell r="JI21">
            <v>70275</v>
          </cell>
          <cell r="JJ21">
            <v>70275</v>
          </cell>
          <cell r="JK21">
            <v>68775</v>
          </cell>
          <cell r="JL21">
            <v>269100</v>
          </cell>
          <cell r="JM21">
            <v>44237.5</v>
          </cell>
          <cell r="JN21">
            <v>44237.5</v>
          </cell>
          <cell r="JO21">
            <v>44237.5</v>
          </cell>
          <cell r="JP21">
            <v>44237.5</v>
          </cell>
          <cell r="JQ21">
            <v>176950</v>
          </cell>
          <cell r="JR21">
            <v>30000</v>
          </cell>
          <cell r="JS21">
            <v>40500</v>
          </cell>
          <cell r="JT21">
            <v>40500</v>
          </cell>
          <cell r="JU21">
            <v>39000</v>
          </cell>
          <cell r="JV21">
            <v>150000</v>
          </cell>
          <cell r="JW21">
            <v>74237.5</v>
          </cell>
          <cell r="JX21">
            <v>84737.5</v>
          </cell>
          <cell r="JY21">
            <v>84737.5</v>
          </cell>
          <cell r="JZ21">
            <v>83237.5</v>
          </cell>
          <cell r="KA21">
            <v>326950</v>
          </cell>
          <cell r="KB21">
            <v>44237.5</v>
          </cell>
          <cell r="KC21">
            <v>44237.5</v>
          </cell>
          <cell r="KD21">
            <v>44237.5</v>
          </cell>
          <cell r="KE21">
            <v>44237.5</v>
          </cell>
          <cell r="KF21">
            <v>176950</v>
          </cell>
          <cell r="KG21">
            <v>30000</v>
          </cell>
          <cell r="KH21">
            <v>40500</v>
          </cell>
          <cell r="KI21">
            <v>40500</v>
          </cell>
          <cell r="KJ21">
            <v>39000</v>
          </cell>
          <cell r="KK21">
            <v>150000</v>
          </cell>
          <cell r="KL21">
            <v>74237.5</v>
          </cell>
          <cell r="KM21">
            <v>84737.5</v>
          </cell>
          <cell r="KN21">
            <v>84737.5</v>
          </cell>
          <cell r="KO21">
            <v>83237.5</v>
          </cell>
          <cell r="KP21">
            <v>326950</v>
          </cell>
          <cell r="KQ21">
            <v>14037.5</v>
          </cell>
          <cell r="KR21">
            <v>14037.5</v>
          </cell>
          <cell r="KS21">
            <v>14037.5</v>
          </cell>
          <cell r="KT21">
            <v>14037.5</v>
          </cell>
          <cell r="KU21">
            <v>56150</v>
          </cell>
          <cell r="KV21">
            <v>0</v>
          </cell>
          <cell r="KW21">
            <v>0</v>
          </cell>
          <cell r="KX21">
            <v>0</v>
          </cell>
          <cell r="KY21">
            <v>0</v>
          </cell>
          <cell r="KZ21">
            <v>0</v>
          </cell>
          <cell r="LA21">
            <v>14037.5</v>
          </cell>
          <cell r="LB21">
            <v>14037.5</v>
          </cell>
          <cell r="LC21">
            <v>14037.5</v>
          </cell>
          <cell r="LD21">
            <v>14037.5</v>
          </cell>
          <cell r="LE21">
            <v>56150</v>
          </cell>
          <cell r="LF21">
            <v>14037.5</v>
          </cell>
          <cell r="LG21">
            <v>14037.5</v>
          </cell>
          <cell r="LH21">
            <v>14037.5</v>
          </cell>
          <cell r="LI21">
            <v>14037.5</v>
          </cell>
          <cell r="LJ21">
            <v>56150</v>
          </cell>
          <cell r="LK21">
            <v>0</v>
          </cell>
          <cell r="LL21">
            <v>0</v>
          </cell>
          <cell r="LM21">
            <v>0</v>
          </cell>
          <cell r="LN21">
            <v>0</v>
          </cell>
          <cell r="LO21">
            <v>0</v>
          </cell>
          <cell r="LP21">
            <v>14037.5</v>
          </cell>
          <cell r="LQ21">
            <v>14037.5</v>
          </cell>
          <cell r="LR21">
            <v>14037.5</v>
          </cell>
          <cell r="LS21">
            <v>14037.5</v>
          </cell>
          <cell r="LT21">
            <v>56150</v>
          </cell>
          <cell r="LU21">
            <v>27013</v>
          </cell>
          <cell r="LV21">
            <v>27013</v>
          </cell>
          <cell r="LW21">
            <v>27013</v>
          </cell>
          <cell r="LX21">
            <v>27011</v>
          </cell>
          <cell r="LY21">
            <v>108050</v>
          </cell>
          <cell r="LZ21">
            <v>0</v>
          </cell>
          <cell r="MA21">
            <v>0</v>
          </cell>
          <cell r="MB21">
            <v>0</v>
          </cell>
          <cell r="MC21">
            <v>0</v>
          </cell>
          <cell r="MD21">
            <v>0</v>
          </cell>
          <cell r="ME21">
            <v>27013</v>
          </cell>
          <cell r="MF21">
            <v>27013</v>
          </cell>
          <cell r="MG21">
            <v>27013</v>
          </cell>
          <cell r="MH21">
            <v>27011</v>
          </cell>
          <cell r="MI21">
            <v>108050</v>
          </cell>
          <cell r="MJ21">
            <v>27013</v>
          </cell>
          <cell r="MK21">
            <v>27013</v>
          </cell>
          <cell r="ML21">
            <v>27013</v>
          </cell>
          <cell r="MM21">
            <v>27011</v>
          </cell>
          <cell r="MN21">
            <v>108050</v>
          </cell>
          <cell r="MO21">
            <v>0</v>
          </cell>
          <cell r="MP21">
            <v>0</v>
          </cell>
          <cell r="MQ21">
            <v>0</v>
          </cell>
          <cell r="MR21">
            <v>0</v>
          </cell>
          <cell r="MS21">
            <v>0</v>
          </cell>
          <cell r="MT21">
            <v>27013</v>
          </cell>
          <cell r="MU21">
            <v>27013</v>
          </cell>
          <cell r="MV21">
            <v>27013</v>
          </cell>
          <cell r="MW21">
            <v>27011</v>
          </cell>
          <cell r="MX21">
            <v>108050</v>
          </cell>
          <cell r="MY21">
            <v>48912.5</v>
          </cell>
          <cell r="MZ21">
            <v>48912.5</v>
          </cell>
          <cell r="NA21">
            <v>48912.5</v>
          </cell>
          <cell r="NB21">
            <v>48912.5</v>
          </cell>
          <cell r="NC21">
            <v>195650</v>
          </cell>
          <cell r="ND21">
            <v>78000</v>
          </cell>
          <cell r="NE21">
            <v>105300</v>
          </cell>
          <cell r="NF21">
            <v>105300</v>
          </cell>
          <cell r="NG21">
            <v>101400</v>
          </cell>
          <cell r="NH21">
            <v>390000</v>
          </cell>
          <cell r="NI21">
            <v>126912.5</v>
          </cell>
          <cell r="NJ21">
            <v>154212.5</v>
          </cell>
          <cell r="NK21">
            <v>154212.5</v>
          </cell>
          <cell r="NL21">
            <v>150312.5</v>
          </cell>
          <cell r="NM21">
            <v>585650</v>
          </cell>
          <cell r="NN21">
            <v>48912.5</v>
          </cell>
          <cell r="NO21">
            <v>48912.5</v>
          </cell>
          <cell r="NP21">
            <v>48912.5</v>
          </cell>
          <cell r="NQ21">
            <v>48912.5</v>
          </cell>
          <cell r="NR21">
            <v>195650</v>
          </cell>
          <cell r="NS21">
            <v>78000</v>
          </cell>
          <cell r="NT21">
            <v>105300</v>
          </cell>
          <cell r="NU21">
            <v>105300</v>
          </cell>
          <cell r="NV21">
            <v>101400</v>
          </cell>
          <cell r="NW21">
            <v>390000</v>
          </cell>
          <cell r="NX21">
            <v>126912.5</v>
          </cell>
          <cell r="NY21">
            <v>154212.5</v>
          </cell>
          <cell r="NZ21">
            <v>154212.5</v>
          </cell>
          <cell r="OA21">
            <v>150312.5</v>
          </cell>
          <cell r="OB21">
            <v>585650</v>
          </cell>
          <cell r="OC21">
            <v>43600</v>
          </cell>
          <cell r="OD21">
            <v>43600</v>
          </cell>
          <cell r="OE21">
            <v>43600</v>
          </cell>
          <cell r="OF21">
            <v>43600</v>
          </cell>
          <cell r="OG21">
            <v>174400</v>
          </cell>
          <cell r="OH21">
            <v>54000</v>
          </cell>
          <cell r="OI21">
            <v>72900</v>
          </cell>
          <cell r="OJ21">
            <v>72900</v>
          </cell>
          <cell r="OK21">
            <v>70200</v>
          </cell>
          <cell r="OL21">
            <v>270000</v>
          </cell>
          <cell r="OM21">
            <v>97600</v>
          </cell>
          <cell r="ON21">
            <v>116500</v>
          </cell>
          <cell r="OO21">
            <v>116500</v>
          </cell>
          <cell r="OP21">
            <v>113800</v>
          </cell>
          <cell r="OQ21">
            <v>444400</v>
          </cell>
          <cell r="OR21">
            <v>43600</v>
          </cell>
          <cell r="OS21">
            <v>43600</v>
          </cell>
          <cell r="OT21">
            <v>43600</v>
          </cell>
          <cell r="OU21">
            <v>43600</v>
          </cell>
          <cell r="OV21">
            <v>174400</v>
          </cell>
          <cell r="OW21">
            <v>54000</v>
          </cell>
          <cell r="OX21">
            <v>72900</v>
          </cell>
          <cell r="OY21">
            <v>72900</v>
          </cell>
          <cell r="OZ21">
            <v>70200</v>
          </cell>
          <cell r="PA21">
            <v>270000</v>
          </cell>
          <cell r="PB21">
            <v>97600</v>
          </cell>
          <cell r="PC21">
            <v>116500</v>
          </cell>
          <cell r="PD21">
            <v>116500</v>
          </cell>
          <cell r="PE21">
            <v>113800</v>
          </cell>
          <cell r="PF21">
            <v>444400</v>
          </cell>
          <cell r="PG21">
            <v>30625</v>
          </cell>
          <cell r="PH21">
            <v>30625</v>
          </cell>
          <cell r="PI21">
            <v>30625</v>
          </cell>
          <cell r="PJ21">
            <v>30625</v>
          </cell>
          <cell r="PK21">
            <v>122500</v>
          </cell>
          <cell r="PL21">
            <v>24000</v>
          </cell>
          <cell r="PM21">
            <v>32400.000000000004</v>
          </cell>
          <cell r="PN21">
            <v>32400.000000000004</v>
          </cell>
          <cell r="PO21">
            <v>31200</v>
          </cell>
          <cell r="PP21">
            <v>120000</v>
          </cell>
          <cell r="PQ21">
            <v>54625</v>
          </cell>
          <cell r="PR21">
            <v>63025</v>
          </cell>
          <cell r="PS21">
            <v>63025</v>
          </cell>
          <cell r="PT21">
            <v>61825</v>
          </cell>
          <cell r="PU21">
            <v>242500</v>
          </cell>
          <cell r="PV21">
            <v>30625</v>
          </cell>
          <cell r="PW21">
            <v>30625</v>
          </cell>
          <cell r="PX21">
            <v>30625</v>
          </cell>
          <cell r="PY21">
            <v>30625</v>
          </cell>
          <cell r="PZ21">
            <v>122500</v>
          </cell>
          <cell r="QA21">
            <v>24000</v>
          </cell>
          <cell r="QB21">
            <v>32400.000000000004</v>
          </cell>
          <cell r="QC21">
            <v>32400.000000000004</v>
          </cell>
          <cell r="QD21">
            <v>31200</v>
          </cell>
          <cell r="QE21">
            <v>120000</v>
          </cell>
          <cell r="QF21">
            <v>54625</v>
          </cell>
          <cell r="QG21">
            <v>63025</v>
          </cell>
          <cell r="QH21">
            <v>63025</v>
          </cell>
          <cell r="QI21">
            <v>61825</v>
          </cell>
          <cell r="QJ21">
            <v>242500</v>
          </cell>
          <cell r="QK21">
            <v>78075</v>
          </cell>
          <cell r="QL21">
            <v>78075</v>
          </cell>
          <cell r="QM21">
            <v>78075</v>
          </cell>
          <cell r="QN21">
            <v>78075</v>
          </cell>
          <cell r="QO21">
            <v>312300</v>
          </cell>
          <cell r="QP21">
            <v>54000</v>
          </cell>
          <cell r="QQ21">
            <v>72900</v>
          </cell>
          <cell r="QR21">
            <v>72900</v>
          </cell>
          <cell r="QS21">
            <v>70200</v>
          </cell>
          <cell r="QT21">
            <v>270000</v>
          </cell>
          <cell r="QU21">
            <v>132075</v>
          </cell>
          <cell r="QV21">
            <v>150975</v>
          </cell>
          <cell r="QW21">
            <v>150975</v>
          </cell>
          <cell r="QX21">
            <v>148275</v>
          </cell>
          <cell r="QY21">
            <v>582300</v>
          </cell>
          <cell r="QZ21">
            <v>78075</v>
          </cell>
          <cell r="RA21">
            <v>78075</v>
          </cell>
          <cell r="RB21">
            <v>78075</v>
          </cell>
          <cell r="RC21">
            <v>78075</v>
          </cell>
          <cell r="RD21">
            <v>312300</v>
          </cell>
          <cell r="RE21">
            <v>54000</v>
          </cell>
          <cell r="RF21">
            <v>72900</v>
          </cell>
          <cell r="RG21">
            <v>72900</v>
          </cell>
          <cell r="RH21">
            <v>70200</v>
          </cell>
          <cell r="RI21">
            <v>270000</v>
          </cell>
          <cell r="RJ21">
            <v>132075</v>
          </cell>
          <cell r="RK21">
            <v>150975</v>
          </cell>
          <cell r="RL21">
            <v>150975</v>
          </cell>
          <cell r="RM21">
            <v>148275</v>
          </cell>
          <cell r="RN21">
            <v>582300</v>
          </cell>
          <cell r="RO21">
            <v>41475</v>
          </cell>
          <cell r="RP21">
            <v>43600</v>
          </cell>
          <cell r="RQ21">
            <v>43600</v>
          </cell>
          <cell r="RR21">
            <v>43600</v>
          </cell>
          <cell r="RS21">
            <v>172275</v>
          </cell>
          <cell r="RT21">
            <v>66000</v>
          </cell>
          <cell r="RU21">
            <v>89100</v>
          </cell>
          <cell r="RV21">
            <v>89100</v>
          </cell>
          <cell r="RW21">
            <v>85800</v>
          </cell>
          <cell r="RX21">
            <v>330000</v>
          </cell>
          <cell r="RY21">
            <v>107475</v>
          </cell>
          <cell r="RZ21">
            <v>132700</v>
          </cell>
          <cell r="SA21">
            <v>132700</v>
          </cell>
          <cell r="SB21">
            <v>129400</v>
          </cell>
          <cell r="SC21">
            <v>502275</v>
          </cell>
          <cell r="SD21">
            <v>41475</v>
          </cell>
          <cell r="SE21">
            <v>43600</v>
          </cell>
          <cell r="SF21">
            <v>43600</v>
          </cell>
          <cell r="SG21">
            <v>43600</v>
          </cell>
          <cell r="SH21">
            <v>172275</v>
          </cell>
          <cell r="SI21">
            <v>66000</v>
          </cell>
          <cell r="SJ21">
            <v>89100</v>
          </cell>
          <cell r="SK21">
            <v>89100</v>
          </cell>
          <cell r="SL21">
            <v>85800</v>
          </cell>
          <cell r="SM21">
            <v>330000</v>
          </cell>
          <cell r="SN21">
            <v>107475</v>
          </cell>
          <cell r="SO21">
            <v>132700</v>
          </cell>
          <cell r="SP21">
            <v>132700</v>
          </cell>
          <cell r="SQ21">
            <v>129400</v>
          </cell>
          <cell r="SR21">
            <v>502275</v>
          </cell>
          <cell r="SS21">
            <v>140200</v>
          </cell>
          <cell r="ST21">
            <v>140200</v>
          </cell>
          <cell r="SU21">
            <v>140200</v>
          </cell>
          <cell r="SV21">
            <v>140200</v>
          </cell>
          <cell r="SW21">
            <v>560800</v>
          </cell>
          <cell r="SX21">
            <v>42000</v>
          </cell>
          <cell r="SY21">
            <v>56700.000000000007</v>
          </cell>
          <cell r="SZ21">
            <v>56700.000000000007</v>
          </cell>
          <cell r="TA21">
            <v>54600</v>
          </cell>
          <cell r="TB21">
            <v>210000</v>
          </cell>
          <cell r="TC21">
            <v>182200</v>
          </cell>
          <cell r="TD21">
            <v>196900</v>
          </cell>
          <cell r="TE21">
            <v>196900</v>
          </cell>
          <cell r="TF21">
            <v>194800</v>
          </cell>
          <cell r="TG21">
            <v>770800</v>
          </cell>
          <cell r="TH21">
            <v>140200</v>
          </cell>
          <cell r="TI21">
            <v>140200</v>
          </cell>
          <cell r="TJ21">
            <v>140200</v>
          </cell>
          <cell r="TK21">
            <v>140200</v>
          </cell>
          <cell r="TL21">
            <v>560800</v>
          </cell>
          <cell r="TM21">
            <v>42000</v>
          </cell>
          <cell r="TN21">
            <v>56700.000000000007</v>
          </cell>
          <cell r="TO21">
            <v>56700.000000000007</v>
          </cell>
          <cell r="TP21">
            <v>54600</v>
          </cell>
          <cell r="TQ21">
            <v>210000</v>
          </cell>
          <cell r="TR21">
            <v>182200</v>
          </cell>
          <cell r="TS21">
            <v>196900</v>
          </cell>
          <cell r="TT21">
            <v>196900</v>
          </cell>
          <cell r="TU21">
            <v>194800</v>
          </cell>
          <cell r="TV21">
            <v>770800</v>
          </cell>
          <cell r="TW21">
            <v>14037.5</v>
          </cell>
          <cell r="TX21">
            <v>14037.5</v>
          </cell>
          <cell r="TY21">
            <v>14037.5</v>
          </cell>
          <cell r="TZ21">
            <v>14037.5</v>
          </cell>
          <cell r="UA21">
            <v>56150</v>
          </cell>
          <cell r="UB21">
            <v>0</v>
          </cell>
          <cell r="UC21">
            <v>0</v>
          </cell>
          <cell r="UD21">
            <v>0</v>
          </cell>
          <cell r="UE21">
            <v>0</v>
          </cell>
          <cell r="UF21">
            <v>0</v>
          </cell>
          <cell r="UG21">
            <v>14037.5</v>
          </cell>
          <cell r="UH21">
            <v>14037.5</v>
          </cell>
          <cell r="UI21">
            <v>14037.5</v>
          </cell>
          <cell r="UJ21">
            <v>14037.5</v>
          </cell>
          <cell r="UK21">
            <v>56150</v>
          </cell>
          <cell r="UL21">
            <v>14037.5</v>
          </cell>
          <cell r="UM21">
            <v>14037.5</v>
          </cell>
          <cell r="UN21">
            <v>14037.5</v>
          </cell>
          <cell r="UO21">
            <v>14037.5</v>
          </cell>
          <cell r="UP21">
            <v>56150</v>
          </cell>
          <cell r="UQ21">
            <v>0</v>
          </cell>
          <cell r="UR21">
            <v>0</v>
          </cell>
          <cell r="US21">
            <v>0</v>
          </cell>
          <cell r="UT21">
            <v>0</v>
          </cell>
          <cell r="UU21">
            <v>0</v>
          </cell>
          <cell r="UV21">
            <v>14037.5</v>
          </cell>
          <cell r="UW21">
            <v>14037.5</v>
          </cell>
          <cell r="UX21">
            <v>14037.5</v>
          </cell>
          <cell r="UY21">
            <v>14037.5</v>
          </cell>
          <cell r="UZ21">
            <v>56150</v>
          </cell>
          <cell r="VA21">
            <v>13825</v>
          </cell>
          <cell r="VB21">
            <v>13825</v>
          </cell>
          <cell r="VC21">
            <v>13825</v>
          </cell>
          <cell r="VD21">
            <v>13825</v>
          </cell>
          <cell r="VE21">
            <v>55300</v>
          </cell>
          <cell r="VF21">
            <v>0</v>
          </cell>
          <cell r="VG21">
            <v>0</v>
          </cell>
          <cell r="VH21">
            <v>0</v>
          </cell>
          <cell r="VI21">
            <v>0</v>
          </cell>
          <cell r="VJ21">
            <v>0</v>
          </cell>
          <cell r="VK21">
            <v>13825</v>
          </cell>
          <cell r="VL21">
            <v>13825</v>
          </cell>
          <cell r="VM21">
            <v>13825</v>
          </cell>
          <cell r="VN21">
            <v>13825</v>
          </cell>
          <cell r="VO21">
            <v>55300</v>
          </cell>
          <cell r="VP21">
            <v>13825</v>
          </cell>
          <cell r="VQ21">
            <v>13825</v>
          </cell>
          <cell r="VR21">
            <v>13825</v>
          </cell>
          <cell r="VS21">
            <v>13825</v>
          </cell>
          <cell r="VT21">
            <v>55300</v>
          </cell>
          <cell r="VU21">
            <v>0</v>
          </cell>
          <cell r="VV21">
            <v>0</v>
          </cell>
          <cell r="VW21">
            <v>0</v>
          </cell>
          <cell r="VX21">
            <v>0</v>
          </cell>
          <cell r="VY21">
            <v>0</v>
          </cell>
          <cell r="VZ21">
            <v>13825</v>
          </cell>
          <cell r="WA21">
            <v>13825</v>
          </cell>
          <cell r="WB21">
            <v>13825</v>
          </cell>
          <cell r="WC21">
            <v>13825</v>
          </cell>
          <cell r="WD21">
            <v>55300</v>
          </cell>
          <cell r="WE21">
            <v>15950</v>
          </cell>
          <cell r="WF21">
            <v>15950</v>
          </cell>
          <cell r="WG21">
            <v>15950</v>
          </cell>
          <cell r="WH21">
            <v>15950</v>
          </cell>
          <cell r="WI21">
            <v>63800</v>
          </cell>
          <cell r="WJ21">
            <v>18000</v>
          </cell>
          <cell r="WK21">
            <v>24300</v>
          </cell>
          <cell r="WL21">
            <v>24300</v>
          </cell>
          <cell r="WM21">
            <v>23400</v>
          </cell>
          <cell r="WN21">
            <v>90000</v>
          </cell>
          <cell r="WO21">
            <v>33950</v>
          </cell>
          <cell r="WP21">
            <v>40250</v>
          </cell>
          <cell r="WQ21">
            <v>40250</v>
          </cell>
          <cell r="WR21">
            <v>39350</v>
          </cell>
          <cell r="WS21">
            <v>153800</v>
          </cell>
          <cell r="WT21">
            <v>15950</v>
          </cell>
          <cell r="WU21">
            <v>15950</v>
          </cell>
          <cell r="WV21">
            <v>15950</v>
          </cell>
          <cell r="WW21">
            <v>15950</v>
          </cell>
          <cell r="WX21">
            <v>63800</v>
          </cell>
          <cell r="WY21">
            <v>18000</v>
          </cell>
          <cell r="WZ21">
            <v>24300</v>
          </cell>
          <cell r="XA21">
            <v>24300</v>
          </cell>
          <cell r="XB21">
            <v>23400</v>
          </cell>
          <cell r="XC21">
            <v>90000</v>
          </cell>
          <cell r="XD21">
            <v>33950</v>
          </cell>
          <cell r="XE21">
            <v>40250</v>
          </cell>
          <cell r="XF21">
            <v>40250</v>
          </cell>
          <cell r="XG21">
            <v>39350</v>
          </cell>
          <cell r="XH21">
            <v>153800</v>
          </cell>
          <cell r="XI21">
            <v>20000</v>
          </cell>
          <cell r="XJ21">
            <v>20000</v>
          </cell>
          <cell r="XK21">
            <v>20000</v>
          </cell>
          <cell r="XL21">
            <v>20000</v>
          </cell>
          <cell r="XM21">
            <v>80000</v>
          </cell>
          <cell r="XN21">
            <v>24000</v>
          </cell>
          <cell r="XO21">
            <v>32400.000000000004</v>
          </cell>
          <cell r="XP21">
            <v>32400.000000000004</v>
          </cell>
          <cell r="XQ21">
            <v>31200</v>
          </cell>
          <cell r="XR21">
            <v>120000</v>
          </cell>
          <cell r="XS21">
            <v>44000</v>
          </cell>
          <cell r="XT21">
            <v>52400</v>
          </cell>
          <cell r="XU21">
            <v>52400</v>
          </cell>
          <cell r="XV21">
            <v>51200</v>
          </cell>
          <cell r="XW21">
            <v>200000</v>
          </cell>
          <cell r="XX21">
            <v>20000</v>
          </cell>
          <cell r="XY21">
            <v>20000</v>
          </cell>
          <cell r="XZ21">
            <v>20000</v>
          </cell>
          <cell r="YA21">
            <v>20000</v>
          </cell>
          <cell r="YB21">
            <v>80000</v>
          </cell>
          <cell r="YC21">
            <v>24000</v>
          </cell>
          <cell r="YD21">
            <v>32400.000000000004</v>
          </cell>
          <cell r="YE21">
            <v>32400.000000000004</v>
          </cell>
          <cell r="YF21">
            <v>31200</v>
          </cell>
          <cell r="YG21">
            <v>120000</v>
          </cell>
          <cell r="YH21">
            <v>44000</v>
          </cell>
          <cell r="YI21">
            <v>52400</v>
          </cell>
          <cell r="YJ21">
            <v>52400</v>
          </cell>
          <cell r="YK21">
            <v>51200</v>
          </cell>
          <cell r="YL21">
            <v>200000</v>
          </cell>
          <cell r="YM21">
            <v>14250</v>
          </cell>
          <cell r="YN21">
            <v>14250</v>
          </cell>
          <cell r="YO21">
            <v>14250</v>
          </cell>
          <cell r="YP21">
            <v>14250</v>
          </cell>
          <cell r="YQ21">
            <v>57000</v>
          </cell>
          <cell r="YR21">
            <v>0</v>
          </cell>
          <cell r="YS21">
            <v>0</v>
          </cell>
          <cell r="YT21">
            <v>0</v>
          </cell>
          <cell r="YU21">
            <v>0</v>
          </cell>
          <cell r="YV21">
            <v>0</v>
          </cell>
          <cell r="YW21">
            <v>14250</v>
          </cell>
          <cell r="YX21">
            <v>14250</v>
          </cell>
          <cell r="YY21">
            <v>14250</v>
          </cell>
          <cell r="YZ21">
            <v>14250</v>
          </cell>
          <cell r="ZA21">
            <v>57000</v>
          </cell>
          <cell r="ZB21">
            <v>14250</v>
          </cell>
          <cell r="ZC21">
            <v>14250</v>
          </cell>
          <cell r="ZD21">
            <v>14250</v>
          </cell>
          <cell r="ZE21">
            <v>14250</v>
          </cell>
          <cell r="ZF21">
            <v>57000</v>
          </cell>
          <cell r="ZG21">
            <v>0</v>
          </cell>
          <cell r="ZH21">
            <v>0</v>
          </cell>
          <cell r="ZI21">
            <v>0</v>
          </cell>
          <cell r="ZJ21">
            <v>0</v>
          </cell>
          <cell r="ZK21">
            <v>0</v>
          </cell>
          <cell r="ZL21">
            <v>14250</v>
          </cell>
          <cell r="ZM21">
            <v>14250</v>
          </cell>
          <cell r="ZN21">
            <v>14250</v>
          </cell>
          <cell r="ZO21">
            <v>14250</v>
          </cell>
          <cell r="ZP21">
            <v>57000</v>
          </cell>
          <cell r="ZQ21">
            <v>23500</v>
          </cell>
          <cell r="ZR21">
            <v>23500</v>
          </cell>
          <cell r="ZS21">
            <v>23500</v>
          </cell>
          <cell r="ZT21">
            <v>23300</v>
          </cell>
          <cell r="ZU21">
            <v>93800</v>
          </cell>
          <cell r="ZV21">
            <v>0</v>
          </cell>
          <cell r="ZW21">
            <v>0</v>
          </cell>
          <cell r="ZX21">
            <v>0</v>
          </cell>
          <cell r="ZY21">
            <v>0</v>
          </cell>
          <cell r="ZZ21">
            <v>0</v>
          </cell>
          <cell r="AAA21">
            <v>23500</v>
          </cell>
          <cell r="AAB21">
            <v>23500</v>
          </cell>
          <cell r="AAC21">
            <v>23500</v>
          </cell>
          <cell r="AAD21">
            <v>23300</v>
          </cell>
          <cell r="AAE21">
            <v>93800</v>
          </cell>
          <cell r="AAF21">
            <v>23500</v>
          </cell>
          <cell r="AAG21">
            <v>23500</v>
          </cell>
          <cell r="AAH21">
            <v>23500</v>
          </cell>
          <cell r="AAI21">
            <v>23300</v>
          </cell>
          <cell r="AAJ21">
            <v>93800</v>
          </cell>
          <cell r="AAK21">
            <v>0</v>
          </cell>
          <cell r="AAL21">
            <v>0</v>
          </cell>
          <cell r="AAM21">
            <v>0</v>
          </cell>
          <cell r="AAN21">
            <v>0</v>
          </cell>
          <cell r="AAO21">
            <v>0</v>
          </cell>
          <cell r="AAP21">
            <v>23500</v>
          </cell>
          <cell r="AAQ21">
            <v>23500</v>
          </cell>
          <cell r="AAR21">
            <v>23500</v>
          </cell>
          <cell r="AAS21">
            <v>23300</v>
          </cell>
          <cell r="AAT21">
            <v>93800</v>
          </cell>
          <cell r="AAU21">
            <v>20675</v>
          </cell>
          <cell r="AAV21">
            <v>23675</v>
          </cell>
          <cell r="AAW21">
            <v>20675</v>
          </cell>
          <cell r="AAX21">
            <v>25625</v>
          </cell>
          <cell r="AAY21">
            <v>90650</v>
          </cell>
          <cell r="AAZ21">
            <v>12000</v>
          </cell>
          <cell r="ABA21">
            <v>16200.000000000002</v>
          </cell>
          <cell r="ABB21">
            <v>16200.000000000002</v>
          </cell>
          <cell r="ABC21">
            <v>15600</v>
          </cell>
          <cell r="ABD21">
            <v>60000</v>
          </cell>
          <cell r="ABE21">
            <v>32675</v>
          </cell>
          <cell r="ABF21">
            <v>39875</v>
          </cell>
          <cell r="ABG21">
            <v>36875</v>
          </cell>
          <cell r="ABH21">
            <v>41225</v>
          </cell>
          <cell r="ABI21">
            <v>150650</v>
          </cell>
          <cell r="ABJ21">
            <v>20675</v>
          </cell>
          <cell r="ABK21">
            <v>23675</v>
          </cell>
          <cell r="ABL21">
            <v>20675</v>
          </cell>
          <cell r="ABM21">
            <v>25625</v>
          </cell>
          <cell r="ABN21">
            <v>90650</v>
          </cell>
          <cell r="ABO21">
            <v>12000</v>
          </cell>
          <cell r="ABP21">
            <v>16200.000000000002</v>
          </cell>
          <cell r="ABQ21">
            <v>16200.000000000002</v>
          </cell>
          <cell r="ABR21">
            <v>15600</v>
          </cell>
          <cell r="ABS21">
            <v>60000</v>
          </cell>
          <cell r="ABT21">
            <v>32675</v>
          </cell>
          <cell r="ABU21">
            <v>39875</v>
          </cell>
          <cell r="ABV21">
            <v>36875</v>
          </cell>
          <cell r="ABW21">
            <v>41225</v>
          </cell>
          <cell r="ABX21">
            <v>150650</v>
          </cell>
          <cell r="ABY21">
            <v>40200</v>
          </cell>
          <cell r="ABZ21">
            <v>40200</v>
          </cell>
          <cell r="ACA21">
            <v>40200</v>
          </cell>
          <cell r="ACB21">
            <v>40200</v>
          </cell>
          <cell r="ACC21">
            <v>160800</v>
          </cell>
          <cell r="ACD21">
            <v>42000</v>
          </cell>
          <cell r="ACE21">
            <v>56700.000000000007</v>
          </cell>
          <cell r="ACF21">
            <v>56700.000000000007</v>
          </cell>
          <cell r="ACG21">
            <v>54600</v>
          </cell>
          <cell r="ACH21">
            <v>210000</v>
          </cell>
          <cell r="ACI21">
            <v>82200</v>
          </cell>
          <cell r="ACJ21">
            <v>96900</v>
          </cell>
          <cell r="ACK21">
            <v>96900</v>
          </cell>
          <cell r="ACL21">
            <v>94800</v>
          </cell>
          <cell r="ACM21">
            <v>370800</v>
          </cell>
          <cell r="ACN21">
            <v>40200</v>
          </cell>
          <cell r="ACO21">
            <v>40200</v>
          </cell>
          <cell r="ACP21">
            <v>40200</v>
          </cell>
          <cell r="ACQ21">
            <v>40200</v>
          </cell>
          <cell r="ACR21">
            <v>160800</v>
          </cell>
          <cell r="ACS21">
            <v>42000</v>
          </cell>
          <cell r="ACT21">
            <v>56700.000000000007</v>
          </cell>
          <cell r="ACU21">
            <v>56700.000000000007</v>
          </cell>
          <cell r="ACV21">
            <v>54600</v>
          </cell>
          <cell r="ACW21">
            <v>210000</v>
          </cell>
          <cell r="ACX21">
            <v>82200</v>
          </cell>
          <cell r="ACY21">
            <v>96900</v>
          </cell>
          <cell r="ACZ21">
            <v>96900</v>
          </cell>
          <cell r="ADA21">
            <v>94800</v>
          </cell>
          <cell r="ADB21">
            <v>370800</v>
          </cell>
          <cell r="ADC21">
            <v>14037.5</v>
          </cell>
          <cell r="ADD21">
            <v>14037.5</v>
          </cell>
          <cell r="ADE21">
            <v>14037.5</v>
          </cell>
          <cell r="ADF21">
            <v>14037.5</v>
          </cell>
          <cell r="ADG21">
            <v>56150</v>
          </cell>
          <cell r="ADH21">
            <v>0</v>
          </cell>
          <cell r="ADI21">
            <v>0</v>
          </cell>
          <cell r="ADJ21">
            <v>0</v>
          </cell>
          <cell r="ADK21">
            <v>0</v>
          </cell>
          <cell r="ADL21">
            <v>0</v>
          </cell>
          <cell r="ADM21">
            <v>14037.5</v>
          </cell>
          <cell r="ADN21">
            <v>14037.5</v>
          </cell>
          <cell r="ADO21">
            <v>14037.5</v>
          </cell>
          <cell r="ADP21">
            <v>14037.5</v>
          </cell>
          <cell r="ADQ21">
            <v>56150</v>
          </cell>
          <cell r="ADR21">
            <v>14037.5</v>
          </cell>
          <cell r="ADS21">
            <v>14037.5</v>
          </cell>
          <cell r="ADT21">
            <v>14037.5</v>
          </cell>
          <cell r="ADU21">
            <v>14037.5</v>
          </cell>
          <cell r="ADV21">
            <v>56150</v>
          </cell>
          <cell r="ADW21">
            <v>0</v>
          </cell>
          <cell r="ADX21">
            <v>0</v>
          </cell>
          <cell r="ADY21">
            <v>0</v>
          </cell>
          <cell r="ADZ21">
            <v>0</v>
          </cell>
          <cell r="AEA21">
            <v>0</v>
          </cell>
          <cell r="AEB21">
            <v>14037.5</v>
          </cell>
          <cell r="AEC21">
            <v>14037.5</v>
          </cell>
          <cell r="AED21">
            <v>14037.5</v>
          </cell>
          <cell r="AEE21">
            <v>14037.5</v>
          </cell>
          <cell r="AEF21">
            <v>56150</v>
          </cell>
          <cell r="AEG21">
            <v>48287.5</v>
          </cell>
          <cell r="AEH21">
            <v>48287.5</v>
          </cell>
          <cell r="AEI21">
            <v>48287.5</v>
          </cell>
          <cell r="AEJ21">
            <v>48287.5</v>
          </cell>
          <cell r="AEK21">
            <v>193150</v>
          </cell>
          <cell r="AEL21">
            <v>0</v>
          </cell>
          <cell r="AEM21">
            <v>0</v>
          </cell>
          <cell r="AEN21">
            <v>0</v>
          </cell>
          <cell r="AEO21">
            <v>0</v>
          </cell>
          <cell r="AEP21">
            <v>0</v>
          </cell>
          <cell r="AEQ21">
            <v>48287.5</v>
          </cell>
          <cell r="AER21">
            <v>48287.5</v>
          </cell>
          <cell r="AES21">
            <v>48287.5</v>
          </cell>
          <cell r="AET21">
            <v>48287.5</v>
          </cell>
          <cell r="AEU21">
            <v>193150</v>
          </cell>
          <cell r="AEV21">
            <v>48287.5</v>
          </cell>
          <cell r="AEW21">
            <v>48287.5</v>
          </cell>
          <cell r="AEX21">
            <v>48287.5</v>
          </cell>
          <cell r="AEY21">
            <v>48287.5</v>
          </cell>
          <cell r="AEZ21">
            <v>193150</v>
          </cell>
          <cell r="AFA21">
            <v>0</v>
          </cell>
          <cell r="AFB21">
            <v>0</v>
          </cell>
          <cell r="AFC21">
            <v>0</v>
          </cell>
          <cell r="AFD21">
            <v>0</v>
          </cell>
          <cell r="AFE21">
            <v>0</v>
          </cell>
          <cell r="AFF21">
            <v>48287.5</v>
          </cell>
          <cell r="AFG21">
            <v>48287.5</v>
          </cell>
          <cell r="AFH21">
            <v>48287.5</v>
          </cell>
          <cell r="AFI21">
            <v>48287.5</v>
          </cell>
          <cell r="AFJ21">
            <v>193150</v>
          </cell>
          <cell r="AFK21">
            <v>16587.5</v>
          </cell>
          <cell r="AFL21">
            <v>16587.5</v>
          </cell>
          <cell r="AFM21">
            <v>16587.5</v>
          </cell>
          <cell r="AFN21">
            <v>16587.5</v>
          </cell>
          <cell r="AFO21">
            <v>66350</v>
          </cell>
          <cell r="AFP21">
            <v>0</v>
          </cell>
          <cell r="AFQ21">
            <v>0</v>
          </cell>
          <cell r="AFR21">
            <v>0</v>
          </cell>
          <cell r="AFS21">
            <v>0</v>
          </cell>
          <cell r="AFT21">
            <v>0</v>
          </cell>
          <cell r="AFU21">
            <v>16587.5</v>
          </cell>
          <cell r="AFV21">
            <v>16587.5</v>
          </cell>
          <cell r="AFW21">
            <v>16587.5</v>
          </cell>
          <cell r="AFX21">
            <v>16587.5</v>
          </cell>
          <cell r="AFY21">
            <v>66350</v>
          </cell>
          <cell r="AFZ21">
            <v>16587.5</v>
          </cell>
          <cell r="AGA21">
            <v>16587.5</v>
          </cell>
          <cell r="AGB21">
            <v>16587.5</v>
          </cell>
          <cell r="AGC21">
            <v>16587.5</v>
          </cell>
          <cell r="AGD21">
            <v>66350</v>
          </cell>
          <cell r="AGE21">
            <v>0</v>
          </cell>
          <cell r="AGF21">
            <v>0</v>
          </cell>
          <cell r="AGG21">
            <v>0</v>
          </cell>
          <cell r="AGH21">
            <v>0</v>
          </cell>
          <cell r="AGI21">
            <v>0</v>
          </cell>
          <cell r="AGJ21">
            <v>16587.5</v>
          </cell>
          <cell r="AGK21">
            <v>16587.5</v>
          </cell>
          <cell r="AGL21">
            <v>16587.5</v>
          </cell>
          <cell r="AGM21">
            <v>16587.5</v>
          </cell>
          <cell r="AGN21">
            <v>66350</v>
          </cell>
          <cell r="AGO21">
            <v>29562.5</v>
          </cell>
          <cell r="AGP21">
            <v>29562.5</v>
          </cell>
          <cell r="AGQ21">
            <v>29562.5</v>
          </cell>
          <cell r="AGR21">
            <v>29562.5</v>
          </cell>
          <cell r="AGS21">
            <v>118250</v>
          </cell>
          <cell r="AGT21">
            <v>24000</v>
          </cell>
          <cell r="AGU21">
            <v>32400.000000000004</v>
          </cell>
          <cell r="AGV21">
            <v>32400.000000000004</v>
          </cell>
          <cell r="AGW21">
            <v>31200</v>
          </cell>
          <cell r="AGX21">
            <v>120000</v>
          </cell>
          <cell r="AGY21">
            <v>53562.5</v>
          </cell>
          <cell r="AGZ21">
            <v>61962.5</v>
          </cell>
          <cell r="AHA21">
            <v>61962.5</v>
          </cell>
          <cell r="AHB21">
            <v>60762.5</v>
          </cell>
          <cell r="AHC21">
            <v>238250</v>
          </cell>
          <cell r="AHD21">
            <v>29562.5</v>
          </cell>
          <cell r="AHE21">
            <v>29562.5</v>
          </cell>
          <cell r="AHF21">
            <v>29562.5</v>
          </cell>
          <cell r="AHG21">
            <v>29562.5</v>
          </cell>
          <cell r="AHH21">
            <v>118250</v>
          </cell>
          <cell r="AHI21">
            <v>24000</v>
          </cell>
          <cell r="AHJ21">
            <v>32400.000000000004</v>
          </cell>
          <cell r="AHK21">
            <v>32400.000000000004</v>
          </cell>
          <cell r="AHL21">
            <v>31200</v>
          </cell>
          <cell r="AHM21">
            <v>120000</v>
          </cell>
          <cell r="AHN21">
            <v>53562.5</v>
          </cell>
          <cell r="AHO21">
            <v>61962.5</v>
          </cell>
          <cell r="AHP21">
            <v>61962.5</v>
          </cell>
          <cell r="AHQ21">
            <v>60762.5</v>
          </cell>
          <cell r="AHR21">
            <v>238250</v>
          </cell>
          <cell r="AHS21">
            <v>14675</v>
          </cell>
          <cell r="AHT21">
            <v>14675</v>
          </cell>
          <cell r="AHU21">
            <v>14675</v>
          </cell>
          <cell r="AHV21">
            <v>14675</v>
          </cell>
          <cell r="AHW21">
            <v>58700</v>
          </cell>
          <cell r="AHX21">
            <v>18000</v>
          </cell>
          <cell r="AHY21">
            <v>24300</v>
          </cell>
          <cell r="AHZ21">
            <v>24300</v>
          </cell>
          <cell r="AIA21">
            <v>23400</v>
          </cell>
          <cell r="AIB21">
            <v>90000</v>
          </cell>
          <cell r="AIC21">
            <v>32675</v>
          </cell>
          <cell r="AID21">
            <v>38975</v>
          </cell>
          <cell r="AIE21">
            <v>38975</v>
          </cell>
          <cell r="AIF21">
            <v>38075</v>
          </cell>
          <cell r="AIG21">
            <v>148700</v>
          </cell>
          <cell r="AIH21">
            <v>14675</v>
          </cell>
          <cell r="AII21">
            <v>14675</v>
          </cell>
          <cell r="AIJ21">
            <v>14675</v>
          </cell>
          <cell r="AIK21">
            <v>14675</v>
          </cell>
          <cell r="AIL21">
            <v>58700</v>
          </cell>
          <cell r="AIM21">
            <v>18000</v>
          </cell>
          <cell r="AIN21">
            <v>24300</v>
          </cell>
          <cell r="AIO21">
            <v>24300</v>
          </cell>
          <cell r="AIP21">
            <v>23400</v>
          </cell>
          <cell r="AIQ21">
            <v>90000</v>
          </cell>
          <cell r="AIR21">
            <v>32675</v>
          </cell>
          <cell r="AIS21">
            <v>38975</v>
          </cell>
          <cell r="AIT21">
            <v>38975</v>
          </cell>
          <cell r="AIU21">
            <v>38075</v>
          </cell>
          <cell r="AIV21">
            <v>148700</v>
          </cell>
          <cell r="AIW21">
            <v>24038</v>
          </cell>
          <cell r="AIX21">
            <v>24038</v>
          </cell>
          <cell r="AIY21">
            <v>24038</v>
          </cell>
          <cell r="AIZ21">
            <v>24036</v>
          </cell>
          <cell r="AJA21">
            <v>96150</v>
          </cell>
          <cell r="AJB21">
            <v>0</v>
          </cell>
          <cell r="AJC21">
            <v>0</v>
          </cell>
          <cell r="AJD21">
            <v>0</v>
          </cell>
          <cell r="AJE21">
            <v>0</v>
          </cell>
          <cell r="AJF21">
            <v>0</v>
          </cell>
          <cell r="AJG21">
            <v>24038</v>
          </cell>
          <cell r="AJH21">
            <v>24038</v>
          </cell>
          <cell r="AJI21">
            <v>24038</v>
          </cell>
          <cell r="AJJ21">
            <v>24036</v>
          </cell>
          <cell r="AJK21">
            <v>96150</v>
          </cell>
          <cell r="AJL21">
            <v>24038</v>
          </cell>
          <cell r="AJM21">
            <v>24038</v>
          </cell>
          <cell r="AJN21">
            <v>24038</v>
          </cell>
          <cell r="AJO21">
            <v>24036</v>
          </cell>
          <cell r="AJP21">
            <v>96150</v>
          </cell>
          <cell r="AJQ21">
            <v>0</v>
          </cell>
          <cell r="AJR21">
            <v>0</v>
          </cell>
          <cell r="AJS21">
            <v>0</v>
          </cell>
          <cell r="AJT21">
            <v>0</v>
          </cell>
          <cell r="AJU21">
            <v>0</v>
          </cell>
          <cell r="AJV21">
            <v>24038</v>
          </cell>
          <cell r="AJW21">
            <v>24038</v>
          </cell>
          <cell r="AJX21">
            <v>24038</v>
          </cell>
          <cell r="AJY21">
            <v>24036</v>
          </cell>
          <cell r="AJZ21">
            <v>96150</v>
          </cell>
          <cell r="AKA21">
            <v>14000</v>
          </cell>
          <cell r="AKB21">
            <v>14000</v>
          </cell>
          <cell r="AKC21">
            <v>14000</v>
          </cell>
          <cell r="AKD21">
            <v>14000</v>
          </cell>
          <cell r="AKE21">
            <v>56000</v>
          </cell>
          <cell r="AKF21">
            <v>0</v>
          </cell>
          <cell r="AKG21">
            <v>0</v>
          </cell>
          <cell r="AKH21">
            <v>0</v>
          </cell>
          <cell r="AKI21">
            <v>0</v>
          </cell>
          <cell r="AKJ21">
            <v>0</v>
          </cell>
          <cell r="AKK21">
            <v>14000</v>
          </cell>
          <cell r="AKL21">
            <v>14000</v>
          </cell>
          <cell r="AKM21">
            <v>14000</v>
          </cell>
          <cell r="AKN21">
            <v>14000</v>
          </cell>
          <cell r="AKO21">
            <v>56000</v>
          </cell>
          <cell r="AKP21">
            <v>14000</v>
          </cell>
          <cell r="AKQ21">
            <v>14000</v>
          </cell>
          <cell r="AKR21">
            <v>14000</v>
          </cell>
          <cell r="AKS21">
            <v>14000</v>
          </cell>
          <cell r="AKT21">
            <v>56000</v>
          </cell>
          <cell r="AKU21">
            <v>0</v>
          </cell>
          <cell r="AKV21">
            <v>0</v>
          </cell>
          <cell r="AKW21">
            <v>0</v>
          </cell>
          <cell r="AKX21">
            <v>0</v>
          </cell>
          <cell r="AKY21">
            <v>0</v>
          </cell>
          <cell r="AKZ21">
            <v>14000</v>
          </cell>
          <cell r="ALA21">
            <v>14000</v>
          </cell>
          <cell r="ALB21">
            <v>14000</v>
          </cell>
          <cell r="ALC21">
            <v>14000</v>
          </cell>
          <cell r="ALD21">
            <v>56000</v>
          </cell>
          <cell r="ALE21">
            <v>0</v>
          </cell>
          <cell r="ALF21">
            <v>0</v>
          </cell>
          <cell r="ALG21">
            <v>0</v>
          </cell>
          <cell r="ALH21">
            <v>0</v>
          </cell>
          <cell r="ALI21">
            <v>0</v>
          </cell>
          <cell r="ALO21">
            <v>0</v>
          </cell>
          <cell r="ALP21">
            <v>0</v>
          </cell>
          <cell r="ALQ21">
            <v>0</v>
          </cell>
          <cell r="ALR21">
            <v>0</v>
          </cell>
          <cell r="ALS21">
            <v>0</v>
          </cell>
          <cell r="ALT21">
            <v>0</v>
          </cell>
          <cell r="ALU21">
            <v>0</v>
          </cell>
          <cell r="ALV21">
            <v>0</v>
          </cell>
          <cell r="ALW21">
            <v>0</v>
          </cell>
          <cell r="ALX21">
            <v>0</v>
          </cell>
          <cell r="ALY21">
            <v>0</v>
          </cell>
          <cell r="ALZ21">
            <v>0</v>
          </cell>
          <cell r="AMA21">
            <v>0</v>
          </cell>
          <cell r="AMB21">
            <v>0</v>
          </cell>
          <cell r="AMC21">
            <v>0</v>
          </cell>
          <cell r="AMD21">
            <v>0</v>
          </cell>
          <cell r="AME21">
            <v>0</v>
          </cell>
          <cell r="AMF21">
            <v>0</v>
          </cell>
          <cell r="AMG21">
            <v>0</v>
          </cell>
          <cell r="AMH21">
            <v>0</v>
          </cell>
          <cell r="AMX21">
            <v>0</v>
          </cell>
          <cell r="AMY21">
            <v>0</v>
          </cell>
          <cell r="AMZ21">
            <v>0</v>
          </cell>
          <cell r="ANA21">
            <v>0</v>
          </cell>
          <cell r="ANB21">
            <v>0</v>
          </cell>
          <cell r="ANC21">
            <v>0</v>
          </cell>
          <cell r="AND21">
            <v>0</v>
          </cell>
          <cell r="ANE21">
            <v>0</v>
          </cell>
          <cell r="ANF21">
            <v>0</v>
          </cell>
          <cell r="ANG21">
            <v>0</v>
          </cell>
          <cell r="ANH21">
            <v>0</v>
          </cell>
          <cell r="ANI21">
            <v>0</v>
          </cell>
          <cell r="ANJ21">
            <v>0</v>
          </cell>
          <cell r="ANK21">
            <v>0</v>
          </cell>
          <cell r="ANL21">
            <v>0</v>
          </cell>
          <cell r="AOB21">
            <v>0</v>
          </cell>
          <cell r="AOC21">
            <v>0</v>
          </cell>
          <cell r="AOD21">
            <v>0</v>
          </cell>
          <cell r="AOE21">
            <v>0</v>
          </cell>
          <cell r="AOF21">
            <v>0</v>
          </cell>
          <cell r="AOG21">
            <v>0</v>
          </cell>
          <cell r="AOH21">
            <v>0</v>
          </cell>
          <cell r="AOI21">
            <v>0</v>
          </cell>
          <cell r="AOJ21">
            <v>0</v>
          </cell>
          <cell r="AOK21">
            <v>0</v>
          </cell>
          <cell r="AOL21">
            <v>0</v>
          </cell>
          <cell r="AOM21">
            <v>0</v>
          </cell>
          <cell r="AON21">
            <v>0</v>
          </cell>
          <cell r="AOO21">
            <v>0</v>
          </cell>
          <cell r="AOP21">
            <v>0</v>
          </cell>
          <cell r="APF21">
            <v>0</v>
          </cell>
          <cell r="APG21">
            <v>0</v>
          </cell>
          <cell r="APH21">
            <v>0</v>
          </cell>
          <cell r="API21">
            <v>0</v>
          </cell>
          <cell r="APJ21">
            <v>0</v>
          </cell>
          <cell r="APK21">
            <v>0</v>
          </cell>
          <cell r="APL21">
            <v>0</v>
          </cell>
          <cell r="APM21">
            <v>0</v>
          </cell>
          <cell r="APN21">
            <v>0</v>
          </cell>
          <cell r="APO21">
            <v>0</v>
          </cell>
          <cell r="APP21">
            <v>0</v>
          </cell>
          <cell r="APQ21">
            <v>0</v>
          </cell>
          <cell r="APR21">
            <v>0</v>
          </cell>
          <cell r="APS21">
            <v>0</v>
          </cell>
          <cell r="APT21">
            <v>0</v>
          </cell>
          <cell r="AQJ21">
            <v>0</v>
          </cell>
          <cell r="AQK21">
            <v>0</v>
          </cell>
          <cell r="AQL21">
            <v>0</v>
          </cell>
          <cell r="AQM21">
            <v>0</v>
          </cell>
          <cell r="AQN21">
            <v>0</v>
          </cell>
          <cell r="AQO21">
            <v>0</v>
          </cell>
          <cell r="AQP21">
            <v>0</v>
          </cell>
          <cell r="AQQ21">
            <v>0</v>
          </cell>
          <cell r="AQR21">
            <v>0</v>
          </cell>
          <cell r="AQS21">
            <v>0</v>
          </cell>
          <cell r="AQT21">
            <v>0</v>
          </cell>
          <cell r="AQU21">
            <v>0</v>
          </cell>
          <cell r="AQV21">
            <v>0</v>
          </cell>
          <cell r="AQW21">
            <v>0</v>
          </cell>
          <cell r="AQX21">
            <v>0</v>
          </cell>
          <cell r="ARN21">
            <v>0</v>
          </cell>
          <cell r="ARO21">
            <v>0</v>
          </cell>
          <cell r="ARP21">
            <v>0</v>
          </cell>
          <cell r="ARQ21">
            <v>0</v>
          </cell>
          <cell r="ARR21">
            <v>0</v>
          </cell>
          <cell r="ARS21">
            <v>0</v>
          </cell>
          <cell r="ART21">
            <v>0</v>
          </cell>
          <cell r="ARU21">
            <v>0</v>
          </cell>
          <cell r="ARV21">
            <v>0</v>
          </cell>
          <cell r="ARW21">
            <v>0</v>
          </cell>
          <cell r="ARX21">
            <v>0</v>
          </cell>
          <cell r="ARY21">
            <v>0</v>
          </cell>
          <cell r="ARZ21">
            <v>0</v>
          </cell>
          <cell r="ASA21">
            <v>0</v>
          </cell>
          <cell r="ASB21">
            <v>0</v>
          </cell>
          <cell r="ASR21">
            <v>0</v>
          </cell>
          <cell r="ASS21">
            <v>0</v>
          </cell>
          <cell r="AST21">
            <v>0</v>
          </cell>
          <cell r="ASU21">
            <v>0</v>
          </cell>
          <cell r="ASV21">
            <v>0</v>
          </cell>
          <cell r="ASW21">
            <v>0</v>
          </cell>
          <cell r="ASX21">
            <v>0</v>
          </cell>
          <cell r="ASY21">
            <v>0</v>
          </cell>
          <cell r="ASZ21">
            <v>0</v>
          </cell>
          <cell r="ATA21">
            <v>0</v>
          </cell>
          <cell r="ATB21">
            <v>0</v>
          </cell>
          <cell r="ATC21">
            <v>0</v>
          </cell>
          <cell r="ATD21">
            <v>0</v>
          </cell>
          <cell r="ATE21">
            <v>0</v>
          </cell>
          <cell r="ATF21">
            <v>0</v>
          </cell>
          <cell r="ATV21">
            <v>0</v>
          </cell>
          <cell r="ATW21">
            <v>0</v>
          </cell>
          <cell r="ATX21">
            <v>0</v>
          </cell>
          <cell r="ATY21">
            <v>0</v>
          </cell>
          <cell r="ATZ21">
            <v>0</v>
          </cell>
          <cell r="AUA21">
            <v>0</v>
          </cell>
          <cell r="AUB21">
            <v>0</v>
          </cell>
          <cell r="AUC21">
            <v>0</v>
          </cell>
          <cell r="AUD21">
            <v>0</v>
          </cell>
          <cell r="AUE21">
            <v>0</v>
          </cell>
          <cell r="AUF21">
            <v>0</v>
          </cell>
          <cell r="AUG21">
            <v>0</v>
          </cell>
          <cell r="AUH21">
            <v>0</v>
          </cell>
          <cell r="AUI21">
            <v>0</v>
          </cell>
          <cell r="AUJ21">
            <v>0</v>
          </cell>
          <cell r="AUZ21">
            <v>0</v>
          </cell>
          <cell r="AVA21">
            <v>0</v>
          </cell>
          <cell r="AVB21">
            <v>0</v>
          </cell>
          <cell r="AVC21">
            <v>0</v>
          </cell>
          <cell r="AVD21">
            <v>0</v>
          </cell>
          <cell r="AVE21">
            <v>0</v>
          </cell>
          <cell r="AVF21">
            <v>0</v>
          </cell>
          <cell r="AVG21">
            <v>0</v>
          </cell>
          <cell r="AVH21">
            <v>0</v>
          </cell>
          <cell r="AVI21">
            <v>0</v>
          </cell>
          <cell r="AVJ21">
            <v>0</v>
          </cell>
          <cell r="AVK21">
            <v>0</v>
          </cell>
          <cell r="AVL21">
            <v>0</v>
          </cell>
          <cell r="AVM21">
            <v>0</v>
          </cell>
          <cell r="AVN21">
            <v>0</v>
          </cell>
          <cell r="AWH21">
            <v>0</v>
          </cell>
          <cell r="AWM21">
            <v>0</v>
          </cell>
          <cell r="AWN21">
            <v>0</v>
          </cell>
          <cell r="AWO21">
            <v>0</v>
          </cell>
          <cell r="AWP21">
            <v>0</v>
          </cell>
          <cell r="AWQ21">
            <v>0</v>
          </cell>
          <cell r="AWR21">
            <v>0</v>
          </cell>
          <cell r="AXL21">
            <v>0</v>
          </cell>
          <cell r="AXQ21">
            <v>0</v>
          </cell>
          <cell r="AXR21">
            <v>0</v>
          </cell>
          <cell r="AXS21">
            <v>0</v>
          </cell>
          <cell r="AXT21">
            <v>0</v>
          </cell>
          <cell r="AXU21">
            <v>0</v>
          </cell>
          <cell r="AXV21">
            <v>0</v>
          </cell>
          <cell r="AXW21">
            <v>2028926.5</v>
          </cell>
          <cell r="AXX21">
            <v>2037451.5</v>
          </cell>
          <cell r="AXY21">
            <v>2036151.5</v>
          </cell>
          <cell r="AXZ21">
            <v>2070323.5</v>
          </cell>
          <cell r="AYA21">
            <v>8172853</v>
          </cell>
          <cell r="AYB21">
            <v>1026000</v>
          </cell>
          <cell r="AYC21">
            <v>1385100</v>
          </cell>
          <cell r="AYD21">
            <v>1385100</v>
          </cell>
          <cell r="AYE21">
            <v>1333800</v>
          </cell>
          <cell r="AYF21">
            <v>5130000</v>
          </cell>
          <cell r="AYG21">
            <v>3054926.5</v>
          </cell>
          <cell r="AYH21">
            <v>3422551.5</v>
          </cell>
          <cell r="AYI21">
            <v>3421251.5</v>
          </cell>
          <cell r="AYJ21">
            <v>3404123.5</v>
          </cell>
          <cell r="AYK21">
            <v>13302853</v>
          </cell>
          <cell r="AYL21">
            <v>2028926.5</v>
          </cell>
          <cell r="AYM21">
            <v>2037451.5</v>
          </cell>
          <cell r="AYN21">
            <v>2036151.5</v>
          </cell>
          <cell r="AYO21">
            <v>2070323.5</v>
          </cell>
          <cell r="AYP21">
            <v>8172853</v>
          </cell>
          <cell r="AYQ21">
            <v>1026000</v>
          </cell>
          <cell r="AYR21">
            <v>1385100</v>
          </cell>
          <cell r="AYS21">
            <v>1385100</v>
          </cell>
          <cell r="AYT21">
            <v>1333800</v>
          </cell>
          <cell r="AYU21">
            <v>5130000</v>
          </cell>
          <cell r="AYV21">
            <v>3054926.5</v>
          </cell>
          <cell r="AYW21">
            <v>3422551.5</v>
          </cell>
          <cell r="AYX21">
            <v>3421251.5</v>
          </cell>
          <cell r="AYY21">
            <v>3404123.5</v>
          </cell>
          <cell r="AYZ21">
            <v>13302853</v>
          </cell>
          <cell r="AZA21">
            <v>2125</v>
          </cell>
          <cell r="AZB21">
            <v>2125</v>
          </cell>
          <cell r="AZC21">
            <v>2125</v>
          </cell>
          <cell r="AZD21">
            <v>2125</v>
          </cell>
          <cell r="AZE21">
            <v>8500</v>
          </cell>
          <cell r="AZJ21">
            <v>0</v>
          </cell>
          <cell r="AZK21">
            <v>2125</v>
          </cell>
          <cell r="AZL21">
            <v>2125</v>
          </cell>
          <cell r="AZM21">
            <v>2125</v>
          </cell>
          <cell r="AZN21">
            <v>2125</v>
          </cell>
          <cell r="AZO21">
            <v>8500</v>
          </cell>
          <cell r="AZP21">
            <v>2125</v>
          </cell>
          <cell r="AZQ21">
            <v>2125</v>
          </cell>
          <cell r="AZR21">
            <v>2125</v>
          </cell>
          <cell r="AZS21">
            <v>2125</v>
          </cell>
          <cell r="AZT21">
            <v>8500</v>
          </cell>
          <cell r="AZU21">
            <v>0</v>
          </cell>
          <cell r="AZV21">
            <v>0</v>
          </cell>
          <cell r="AZW21">
            <v>0</v>
          </cell>
          <cell r="AZX21">
            <v>0</v>
          </cell>
          <cell r="AZY21">
            <v>0</v>
          </cell>
          <cell r="AZZ21">
            <v>2125</v>
          </cell>
          <cell r="BAA21">
            <v>2125</v>
          </cell>
          <cell r="BAB21">
            <v>2125</v>
          </cell>
          <cell r="BAC21">
            <v>2125</v>
          </cell>
          <cell r="BAD21">
            <v>8500</v>
          </cell>
          <cell r="BAE21">
            <v>1037400</v>
          </cell>
          <cell r="BAF21">
            <v>1038675</v>
          </cell>
          <cell r="BAG21">
            <v>1039737.5</v>
          </cell>
          <cell r="BAH21">
            <v>1039737.5</v>
          </cell>
          <cell r="BAI21">
            <v>4155550</v>
          </cell>
          <cell r="BAN21">
            <v>0</v>
          </cell>
          <cell r="BAO21">
            <v>1037400</v>
          </cell>
          <cell r="BAP21">
            <v>1038675</v>
          </cell>
          <cell r="BAQ21">
            <v>1039737.5</v>
          </cell>
          <cell r="BAR21">
            <v>1039737.5</v>
          </cell>
          <cell r="BAS21">
            <v>4155550</v>
          </cell>
          <cell r="BAT21">
            <v>1037400</v>
          </cell>
          <cell r="BAU21">
            <v>1038675</v>
          </cell>
          <cell r="BAV21">
            <v>1039737.5</v>
          </cell>
          <cell r="BAW21">
            <v>1039737.5</v>
          </cell>
          <cell r="BAX21">
            <v>4155550</v>
          </cell>
          <cell r="BAY21">
            <v>0</v>
          </cell>
          <cell r="BAZ21">
            <v>0</v>
          </cell>
          <cell r="BBA21">
            <v>0</v>
          </cell>
          <cell r="BBB21">
            <v>0</v>
          </cell>
          <cell r="BBC21">
            <v>0</v>
          </cell>
          <cell r="BBD21">
            <v>1037400</v>
          </cell>
          <cell r="BBE21">
            <v>1038675</v>
          </cell>
          <cell r="BBF21">
            <v>1039737.5</v>
          </cell>
          <cell r="BBG21">
            <v>1039737.5</v>
          </cell>
          <cell r="BBH21">
            <v>4155550</v>
          </cell>
          <cell r="BBI21">
            <v>0</v>
          </cell>
          <cell r="BBJ21">
            <v>0</v>
          </cell>
          <cell r="BBK21">
            <v>0</v>
          </cell>
          <cell r="BBL21">
            <v>0</v>
          </cell>
          <cell r="BBM21">
            <v>0</v>
          </cell>
          <cell r="BBR21">
            <v>0</v>
          </cell>
          <cell r="BBS21">
            <v>0</v>
          </cell>
          <cell r="BBT21">
            <v>0</v>
          </cell>
          <cell r="BBU21">
            <v>0</v>
          </cell>
          <cell r="BBV21">
            <v>0</v>
          </cell>
          <cell r="BBW21">
            <v>0</v>
          </cell>
          <cell r="BBX21">
            <v>0</v>
          </cell>
          <cell r="BBY21">
            <v>0</v>
          </cell>
          <cell r="BBZ21">
            <v>0</v>
          </cell>
          <cell r="BCA21">
            <v>0</v>
          </cell>
          <cell r="BCB21">
            <v>0</v>
          </cell>
          <cell r="BCC21">
            <v>0</v>
          </cell>
          <cell r="BCD21">
            <v>0</v>
          </cell>
          <cell r="BCE21">
            <v>0</v>
          </cell>
          <cell r="BCF21">
            <v>0</v>
          </cell>
          <cell r="BCG21">
            <v>0</v>
          </cell>
          <cell r="BCH21">
            <v>0</v>
          </cell>
          <cell r="BCI21">
            <v>0</v>
          </cell>
          <cell r="BCJ21">
            <v>0</v>
          </cell>
          <cell r="BCK21">
            <v>0</v>
          </cell>
          <cell r="BCL21">
            <v>0</v>
          </cell>
          <cell r="BCM21">
            <v>364237.5</v>
          </cell>
          <cell r="BCN21">
            <v>366362.5</v>
          </cell>
          <cell r="BCO21">
            <v>368062.5</v>
          </cell>
          <cell r="BCP21">
            <v>368062.5</v>
          </cell>
          <cell r="BCQ21">
            <v>1466725</v>
          </cell>
          <cell r="BCV21">
            <v>0</v>
          </cell>
          <cell r="BCW21">
            <v>364237.5</v>
          </cell>
          <cell r="BCX21">
            <v>366362.5</v>
          </cell>
          <cell r="BCY21">
            <v>368062.5</v>
          </cell>
          <cell r="BCZ21">
            <v>368062.5</v>
          </cell>
          <cell r="BDA21">
            <v>1466725</v>
          </cell>
          <cell r="BDB21">
            <v>364237.5</v>
          </cell>
          <cell r="BDC21">
            <v>366362.5</v>
          </cell>
          <cell r="BDD21">
            <v>368062.5</v>
          </cell>
          <cell r="BDE21">
            <v>368062.5</v>
          </cell>
          <cell r="BDF21">
            <v>1466725</v>
          </cell>
          <cell r="BDG21">
            <v>0</v>
          </cell>
          <cell r="BDH21">
            <v>0</v>
          </cell>
          <cell r="BDI21">
            <v>0</v>
          </cell>
          <cell r="BDJ21">
            <v>0</v>
          </cell>
          <cell r="BDK21">
            <v>0</v>
          </cell>
          <cell r="BDL21">
            <v>364237.5</v>
          </cell>
          <cell r="BDM21">
            <v>366362.5</v>
          </cell>
          <cell r="BDN21">
            <v>368062.5</v>
          </cell>
          <cell r="BDO21">
            <v>368062.5</v>
          </cell>
          <cell r="BDP21">
            <v>1466725</v>
          </cell>
          <cell r="BDQ21">
            <v>847466.5</v>
          </cell>
          <cell r="BDR21">
            <v>466291.5</v>
          </cell>
          <cell r="BDS21">
            <v>471816.5</v>
          </cell>
          <cell r="BDT21">
            <v>474579</v>
          </cell>
          <cell r="BDU21">
            <v>2260153.5</v>
          </cell>
          <cell r="BDV21">
            <v>0</v>
          </cell>
          <cell r="BDW21">
            <v>0</v>
          </cell>
          <cell r="BDX21">
            <v>0</v>
          </cell>
          <cell r="BDY21">
            <v>0</v>
          </cell>
          <cell r="BDZ21">
            <v>0</v>
          </cell>
          <cell r="BEA21">
            <v>847466.5</v>
          </cell>
          <cell r="BEB21">
            <v>466291.5</v>
          </cell>
          <cell r="BEC21">
            <v>471816.5</v>
          </cell>
          <cell r="BED21">
            <v>474579</v>
          </cell>
          <cell r="BEE21">
            <v>2260153.5</v>
          </cell>
          <cell r="BEF21">
            <v>847466.5</v>
          </cell>
          <cell r="BEG21">
            <v>466291.5</v>
          </cell>
          <cell r="BEH21">
            <v>471816.5</v>
          </cell>
          <cell r="BEI21">
            <v>474579</v>
          </cell>
          <cell r="BEJ21">
            <v>2260153.5</v>
          </cell>
          <cell r="BEK21">
            <v>0</v>
          </cell>
          <cell r="BEL21">
            <v>0</v>
          </cell>
          <cell r="BEM21">
            <v>0</v>
          </cell>
          <cell r="BEN21">
            <v>0</v>
          </cell>
          <cell r="BEO21">
            <v>0</v>
          </cell>
          <cell r="BEP21">
            <v>847466.5</v>
          </cell>
          <cell r="BEQ21">
            <v>466291.5</v>
          </cell>
          <cell r="BER21">
            <v>471816.5</v>
          </cell>
          <cell r="BES21">
            <v>474579</v>
          </cell>
          <cell r="BET21">
            <v>2260153.5</v>
          </cell>
          <cell r="BEU21">
            <v>4280155.5</v>
          </cell>
          <cell r="BEV21">
            <v>3910905.5</v>
          </cell>
          <cell r="BEW21">
            <v>3917893</v>
          </cell>
          <cell r="BEX21">
            <v>3954827.5</v>
          </cell>
          <cell r="BEY21">
            <v>16063781.5</v>
          </cell>
          <cell r="BEZ21">
            <v>1026000</v>
          </cell>
          <cell r="BFA21">
            <v>1385100</v>
          </cell>
          <cell r="BFB21">
            <v>1385100</v>
          </cell>
          <cell r="BFC21">
            <v>1333800</v>
          </cell>
          <cell r="BFD21">
            <v>5130000</v>
          </cell>
          <cell r="BFE21">
            <v>5306155.5</v>
          </cell>
          <cell r="BFF21">
            <v>5296005.5</v>
          </cell>
          <cell r="BFG21">
            <v>5302993</v>
          </cell>
          <cell r="BFH21">
            <v>5288627.5</v>
          </cell>
          <cell r="BFI21">
            <v>21193781.5</v>
          </cell>
          <cell r="BFJ21">
            <v>4280155.5</v>
          </cell>
          <cell r="BFK21">
            <v>3910905.5</v>
          </cell>
          <cell r="BFL21">
            <v>3917893</v>
          </cell>
          <cell r="BFM21">
            <v>3954827.5</v>
          </cell>
          <cell r="BFN21">
            <v>16063781.5</v>
          </cell>
          <cell r="BFO21">
            <v>1026000</v>
          </cell>
          <cell r="BFP21">
            <v>1385100</v>
          </cell>
          <cell r="BFQ21">
            <v>1385100</v>
          </cell>
          <cell r="BFR21">
            <v>1333800</v>
          </cell>
          <cell r="BFS21">
            <v>5130000</v>
          </cell>
          <cell r="BFT21">
            <v>5306155.5</v>
          </cell>
          <cell r="BFU21">
            <v>5296005.5</v>
          </cell>
          <cell r="BFV21">
            <v>5302993</v>
          </cell>
          <cell r="BFW21">
            <v>5288627.5</v>
          </cell>
          <cell r="BFX21">
            <v>21193781.5</v>
          </cell>
          <cell r="BFY21">
            <v>0</v>
          </cell>
          <cell r="BFZ21">
            <v>0</v>
          </cell>
        </row>
        <row r="22">
          <cell r="B22" t="str">
            <v xml:space="preserve"> - 差旅费</v>
          </cell>
          <cell r="C22">
            <v>280000</v>
          </cell>
          <cell r="D22">
            <v>300000</v>
          </cell>
          <cell r="E22">
            <v>300000</v>
          </cell>
          <cell r="F22">
            <v>300000</v>
          </cell>
          <cell r="G22">
            <v>1180000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280000</v>
          </cell>
          <cell r="N22">
            <v>300000</v>
          </cell>
          <cell r="O22">
            <v>300000</v>
          </cell>
          <cell r="P22">
            <v>300000</v>
          </cell>
          <cell r="Q22">
            <v>1180000</v>
          </cell>
          <cell r="R22">
            <v>280000</v>
          </cell>
          <cell r="S22">
            <v>300000</v>
          </cell>
          <cell r="T22">
            <v>300000</v>
          </cell>
          <cell r="U22">
            <v>300000</v>
          </cell>
          <cell r="V22">
            <v>1180000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280000</v>
          </cell>
          <cell r="AC22">
            <v>300000</v>
          </cell>
          <cell r="AD22">
            <v>300000</v>
          </cell>
          <cell r="AE22">
            <v>300000</v>
          </cell>
          <cell r="AF22">
            <v>1180000</v>
          </cell>
          <cell r="AG22">
            <v>30000</v>
          </cell>
          <cell r="AH22">
            <v>30000</v>
          </cell>
          <cell r="AI22">
            <v>30000</v>
          </cell>
          <cell r="AJ22">
            <v>30000</v>
          </cell>
          <cell r="AK22">
            <v>120000</v>
          </cell>
          <cell r="AL22">
            <v>0</v>
          </cell>
          <cell r="AM22">
            <v>0</v>
          </cell>
          <cell r="AN22">
            <v>0</v>
          </cell>
          <cell r="AO22">
            <v>0</v>
          </cell>
          <cell r="AP22">
            <v>0</v>
          </cell>
          <cell r="AQ22">
            <v>30000</v>
          </cell>
          <cell r="AR22">
            <v>30000</v>
          </cell>
          <cell r="AS22">
            <v>30000</v>
          </cell>
          <cell r="AT22">
            <v>30000</v>
          </cell>
          <cell r="AU22">
            <v>120000</v>
          </cell>
          <cell r="AV22">
            <v>30000</v>
          </cell>
          <cell r="AW22">
            <v>30000</v>
          </cell>
          <cell r="AX22">
            <v>30000</v>
          </cell>
          <cell r="AY22">
            <v>30000</v>
          </cell>
          <cell r="AZ22">
            <v>120000</v>
          </cell>
          <cell r="BA22">
            <v>0</v>
          </cell>
          <cell r="BB22">
            <v>0</v>
          </cell>
          <cell r="BC22">
            <v>0</v>
          </cell>
          <cell r="BD22">
            <v>0</v>
          </cell>
          <cell r="BE22">
            <v>0</v>
          </cell>
          <cell r="BF22">
            <v>30000</v>
          </cell>
          <cell r="BG22">
            <v>30000</v>
          </cell>
          <cell r="BH22">
            <v>30000</v>
          </cell>
          <cell r="BI22">
            <v>30000</v>
          </cell>
          <cell r="BJ22">
            <v>120000</v>
          </cell>
          <cell r="BK22">
            <v>15000</v>
          </cell>
          <cell r="BL22">
            <v>15000</v>
          </cell>
          <cell r="BM22">
            <v>15000</v>
          </cell>
          <cell r="BN22">
            <v>15000</v>
          </cell>
          <cell r="BO22">
            <v>60000</v>
          </cell>
          <cell r="BP22">
            <v>0</v>
          </cell>
          <cell r="BQ22">
            <v>0</v>
          </cell>
          <cell r="BR22">
            <v>0</v>
          </cell>
          <cell r="BS22">
            <v>0</v>
          </cell>
          <cell r="BT22">
            <v>0</v>
          </cell>
          <cell r="BU22">
            <v>15000</v>
          </cell>
          <cell r="BV22">
            <v>15000</v>
          </cell>
          <cell r="BW22">
            <v>15000</v>
          </cell>
          <cell r="BX22">
            <v>15000</v>
          </cell>
          <cell r="BY22">
            <v>60000</v>
          </cell>
          <cell r="BZ22">
            <v>15000</v>
          </cell>
          <cell r="CA22">
            <v>15000</v>
          </cell>
          <cell r="CB22">
            <v>15000</v>
          </cell>
          <cell r="CC22">
            <v>15000</v>
          </cell>
          <cell r="CD22">
            <v>60000</v>
          </cell>
          <cell r="CE22">
            <v>0</v>
          </cell>
          <cell r="CF22">
            <v>0</v>
          </cell>
          <cell r="CG22">
            <v>0</v>
          </cell>
          <cell r="CH22">
            <v>0</v>
          </cell>
          <cell r="CI22">
            <v>0</v>
          </cell>
          <cell r="CJ22">
            <v>15000</v>
          </cell>
          <cell r="CK22">
            <v>15000</v>
          </cell>
          <cell r="CL22">
            <v>15000</v>
          </cell>
          <cell r="CM22">
            <v>15000</v>
          </cell>
          <cell r="CN22">
            <v>60000</v>
          </cell>
          <cell r="CO22">
            <v>10000</v>
          </cell>
          <cell r="CP22">
            <v>10000</v>
          </cell>
          <cell r="CQ22">
            <v>10000</v>
          </cell>
          <cell r="CR22">
            <v>10000</v>
          </cell>
          <cell r="CS22">
            <v>40000</v>
          </cell>
          <cell r="CT22">
            <v>0</v>
          </cell>
          <cell r="CU22">
            <v>0</v>
          </cell>
          <cell r="CV22">
            <v>0</v>
          </cell>
          <cell r="CW22">
            <v>0</v>
          </cell>
          <cell r="CX22">
            <v>0</v>
          </cell>
          <cell r="CY22">
            <v>10000</v>
          </cell>
          <cell r="CZ22">
            <v>10000</v>
          </cell>
          <cell r="DA22">
            <v>10000</v>
          </cell>
          <cell r="DB22">
            <v>10000</v>
          </cell>
          <cell r="DC22">
            <v>40000</v>
          </cell>
          <cell r="DD22">
            <v>10000</v>
          </cell>
          <cell r="DE22">
            <v>10000</v>
          </cell>
          <cell r="DF22">
            <v>10000</v>
          </cell>
          <cell r="DG22">
            <v>10000</v>
          </cell>
          <cell r="DH22">
            <v>40000</v>
          </cell>
          <cell r="DI22">
            <v>0</v>
          </cell>
          <cell r="DJ22">
            <v>0</v>
          </cell>
          <cell r="DK22">
            <v>0</v>
          </cell>
          <cell r="DL22">
            <v>0</v>
          </cell>
          <cell r="DM22">
            <v>0</v>
          </cell>
          <cell r="DN22">
            <v>10000</v>
          </cell>
          <cell r="DO22">
            <v>10000</v>
          </cell>
          <cell r="DP22">
            <v>10000</v>
          </cell>
          <cell r="DQ22">
            <v>10000</v>
          </cell>
          <cell r="DR22">
            <v>40000</v>
          </cell>
          <cell r="DS22">
            <v>10000</v>
          </cell>
          <cell r="DT22">
            <v>10000</v>
          </cell>
          <cell r="DU22">
            <v>10000</v>
          </cell>
          <cell r="DV22">
            <v>10000</v>
          </cell>
          <cell r="DW22">
            <v>40000</v>
          </cell>
          <cell r="DX22">
            <v>0</v>
          </cell>
          <cell r="DY22">
            <v>0</v>
          </cell>
          <cell r="DZ22">
            <v>0</v>
          </cell>
          <cell r="EA22">
            <v>0</v>
          </cell>
          <cell r="EB22">
            <v>0</v>
          </cell>
          <cell r="EC22">
            <v>10000</v>
          </cell>
          <cell r="ED22">
            <v>10000</v>
          </cell>
          <cell r="EE22">
            <v>10000</v>
          </cell>
          <cell r="EF22">
            <v>10000</v>
          </cell>
          <cell r="EG22">
            <v>40000</v>
          </cell>
          <cell r="EH22">
            <v>10000</v>
          </cell>
          <cell r="EI22">
            <v>10000</v>
          </cell>
          <cell r="EJ22">
            <v>10000</v>
          </cell>
          <cell r="EK22">
            <v>10000</v>
          </cell>
          <cell r="EL22">
            <v>40000</v>
          </cell>
          <cell r="EM22">
            <v>0</v>
          </cell>
          <cell r="EN22">
            <v>0</v>
          </cell>
          <cell r="EO22">
            <v>0</v>
          </cell>
          <cell r="EP22">
            <v>0</v>
          </cell>
          <cell r="EQ22">
            <v>0</v>
          </cell>
          <cell r="ER22">
            <v>10000</v>
          </cell>
          <cell r="ES22">
            <v>10000</v>
          </cell>
          <cell r="ET22">
            <v>10000</v>
          </cell>
          <cell r="EU22">
            <v>10000</v>
          </cell>
          <cell r="EV22">
            <v>40000</v>
          </cell>
          <cell r="EW22">
            <v>10000</v>
          </cell>
          <cell r="EX22">
            <v>25000</v>
          </cell>
          <cell r="EY22">
            <v>25000</v>
          </cell>
          <cell r="EZ22">
            <v>20000</v>
          </cell>
          <cell r="FA22">
            <v>80000</v>
          </cell>
          <cell r="FB22">
            <v>0</v>
          </cell>
          <cell r="FC22">
            <v>0</v>
          </cell>
          <cell r="FD22">
            <v>0</v>
          </cell>
          <cell r="FE22">
            <v>0</v>
          </cell>
          <cell r="FF22">
            <v>0</v>
          </cell>
          <cell r="FG22">
            <v>10000</v>
          </cell>
          <cell r="FH22">
            <v>25000</v>
          </cell>
          <cell r="FI22">
            <v>25000</v>
          </cell>
          <cell r="FJ22">
            <v>20000</v>
          </cell>
          <cell r="FK22">
            <v>80000</v>
          </cell>
          <cell r="FL22">
            <v>10000</v>
          </cell>
          <cell r="FM22">
            <v>25000</v>
          </cell>
          <cell r="FN22">
            <v>25000</v>
          </cell>
          <cell r="FO22">
            <v>20000</v>
          </cell>
          <cell r="FP22">
            <v>80000</v>
          </cell>
          <cell r="FQ22">
            <v>0</v>
          </cell>
          <cell r="FR22">
            <v>0</v>
          </cell>
          <cell r="FS22">
            <v>0</v>
          </cell>
          <cell r="FT22">
            <v>0</v>
          </cell>
          <cell r="FU22">
            <v>0</v>
          </cell>
          <cell r="FV22">
            <v>10000</v>
          </cell>
          <cell r="FW22">
            <v>25000</v>
          </cell>
          <cell r="FX22">
            <v>25000</v>
          </cell>
          <cell r="FY22">
            <v>20000</v>
          </cell>
          <cell r="FZ22">
            <v>80000</v>
          </cell>
          <cell r="GA22">
            <v>10000</v>
          </cell>
          <cell r="GB22">
            <v>10000</v>
          </cell>
          <cell r="GC22">
            <v>10000</v>
          </cell>
          <cell r="GD22">
            <v>10000</v>
          </cell>
          <cell r="GE22">
            <v>40000</v>
          </cell>
          <cell r="GF22">
            <v>0</v>
          </cell>
          <cell r="GG22">
            <v>0</v>
          </cell>
          <cell r="GH22">
            <v>0</v>
          </cell>
          <cell r="GI22">
            <v>0</v>
          </cell>
          <cell r="GJ22">
            <v>0</v>
          </cell>
          <cell r="GK22">
            <v>10000</v>
          </cell>
          <cell r="GL22">
            <v>10000</v>
          </cell>
          <cell r="GM22">
            <v>10000</v>
          </cell>
          <cell r="GN22">
            <v>10000</v>
          </cell>
          <cell r="GO22">
            <v>40000</v>
          </cell>
          <cell r="GP22">
            <v>10000</v>
          </cell>
          <cell r="GQ22">
            <v>10000</v>
          </cell>
          <cell r="GR22">
            <v>10000</v>
          </cell>
          <cell r="GS22">
            <v>10000</v>
          </cell>
          <cell r="GT22">
            <v>40000</v>
          </cell>
          <cell r="GU22">
            <v>0</v>
          </cell>
          <cell r="GV22">
            <v>0</v>
          </cell>
          <cell r="GW22">
            <v>0</v>
          </cell>
          <cell r="GX22">
            <v>0</v>
          </cell>
          <cell r="GY22">
            <v>0</v>
          </cell>
          <cell r="GZ22">
            <v>10000</v>
          </cell>
          <cell r="HA22">
            <v>10000</v>
          </cell>
          <cell r="HB22">
            <v>10000</v>
          </cell>
          <cell r="HC22">
            <v>10000</v>
          </cell>
          <cell r="HD22">
            <v>40000</v>
          </cell>
          <cell r="HE22">
            <v>50000</v>
          </cell>
          <cell r="HF22">
            <v>60000</v>
          </cell>
          <cell r="HG22">
            <v>60000</v>
          </cell>
          <cell r="HH22">
            <v>60000</v>
          </cell>
          <cell r="HI22">
            <v>230000</v>
          </cell>
          <cell r="HJ22">
            <v>0</v>
          </cell>
          <cell r="HK22">
            <v>0</v>
          </cell>
          <cell r="HL22">
            <v>0</v>
          </cell>
          <cell r="HM22">
            <v>0</v>
          </cell>
          <cell r="HN22">
            <v>0</v>
          </cell>
          <cell r="HO22">
            <v>50000</v>
          </cell>
          <cell r="HP22">
            <v>60000</v>
          </cell>
          <cell r="HQ22">
            <v>60000</v>
          </cell>
          <cell r="HR22">
            <v>60000</v>
          </cell>
          <cell r="HS22">
            <v>230000</v>
          </cell>
          <cell r="HT22">
            <v>50000</v>
          </cell>
          <cell r="HU22">
            <v>60000</v>
          </cell>
          <cell r="HV22">
            <v>60000</v>
          </cell>
          <cell r="HW22">
            <v>60000</v>
          </cell>
          <cell r="HX22">
            <v>230000</v>
          </cell>
          <cell r="HY22">
            <v>0</v>
          </cell>
          <cell r="HZ22">
            <v>0</v>
          </cell>
          <cell r="IA22">
            <v>0</v>
          </cell>
          <cell r="IB22">
            <v>0</v>
          </cell>
          <cell r="IC22">
            <v>0</v>
          </cell>
          <cell r="ID22">
            <v>50000</v>
          </cell>
          <cell r="IE22">
            <v>60000</v>
          </cell>
          <cell r="IF22">
            <v>60000</v>
          </cell>
          <cell r="IG22">
            <v>60000</v>
          </cell>
          <cell r="IH22">
            <v>230000</v>
          </cell>
          <cell r="II22">
            <v>20000</v>
          </cell>
          <cell r="IJ22">
            <v>20000</v>
          </cell>
          <cell r="IK22">
            <v>20000</v>
          </cell>
          <cell r="IL22">
            <v>20000</v>
          </cell>
          <cell r="IM22">
            <v>80000</v>
          </cell>
          <cell r="IN22">
            <v>0</v>
          </cell>
          <cell r="IO22">
            <v>0</v>
          </cell>
          <cell r="IP22">
            <v>0</v>
          </cell>
          <cell r="IQ22">
            <v>0</v>
          </cell>
          <cell r="IR22">
            <v>0</v>
          </cell>
          <cell r="IS22">
            <v>20000</v>
          </cell>
          <cell r="IT22">
            <v>20000</v>
          </cell>
          <cell r="IU22">
            <v>20000</v>
          </cell>
          <cell r="IV22">
            <v>20000</v>
          </cell>
          <cell r="IW22">
            <v>80000</v>
          </cell>
          <cell r="IX22">
            <v>20000</v>
          </cell>
          <cell r="IY22">
            <v>20000</v>
          </cell>
          <cell r="IZ22">
            <v>20000</v>
          </cell>
          <cell r="JA22">
            <v>20000</v>
          </cell>
          <cell r="JB22">
            <v>80000</v>
          </cell>
          <cell r="JC22">
            <v>0</v>
          </cell>
          <cell r="JD22">
            <v>0</v>
          </cell>
          <cell r="JE22">
            <v>0</v>
          </cell>
          <cell r="JF22">
            <v>0</v>
          </cell>
          <cell r="JG22">
            <v>0</v>
          </cell>
          <cell r="JH22">
            <v>20000</v>
          </cell>
          <cell r="JI22">
            <v>20000</v>
          </cell>
          <cell r="JJ22">
            <v>20000</v>
          </cell>
          <cell r="JK22">
            <v>20000</v>
          </cell>
          <cell r="JL22">
            <v>80000</v>
          </cell>
          <cell r="JM22">
            <v>20000</v>
          </cell>
          <cell r="JN22">
            <v>50000</v>
          </cell>
          <cell r="JO22">
            <v>50000</v>
          </cell>
          <cell r="JP22">
            <v>50000</v>
          </cell>
          <cell r="JQ22">
            <v>170000</v>
          </cell>
          <cell r="JR22">
            <v>0</v>
          </cell>
          <cell r="JS22">
            <v>0</v>
          </cell>
          <cell r="JT22">
            <v>0</v>
          </cell>
          <cell r="JU22">
            <v>0</v>
          </cell>
          <cell r="JV22">
            <v>0</v>
          </cell>
          <cell r="JW22">
            <v>20000</v>
          </cell>
          <cell r="JX22">
            <v>50000</v>
          </cell>
          <cell r="JY22">
            <v>50000</v>
          </cell>
          <cell r="JZ22">
            <v>50000</v>
          </cell>
          <cell r="KA22">
            <v>170000</v>
          </cell>
          <cell r="KB22">
            <v>20000</v>
          </cell>
          <cell r="KC22">
            <v>50000</v>
          </cell>
          <cell r="KD22">
            <v>50000</v>
          </cell>
          <cell r="KE22">
            <v>50000</v>
          </cell>
          <cell r="KF22">
            <v>170000</v>
          </cell>
          <cell r="KG22">
            <v>0</v>
          </cell>
          <cell r="KH22">
            <v>0</v>
          </cell>
          <cell r="KI22">
            <v>0</v>
          </cell>
          <cell r="KJ22">
            <v>0</v>
          </cell>
          <cell r="KK22">
            <v>0</v>
          </cell>
          <cell r="KL22">
            <v>20000</v>
          </cell>
          <cell r="KM22">
            <v>50000</v>
          </cell>
          <cell r="KN22">
            <v>50000</v>
          </cell>
          <cell r="KO22">
            <v>50000</v>
          </cell>
          <cell r="KP22">
            <v>170000</v>
          </cell>
          <cell r="KQ22">
            <v>20000</v>
          </cell>
          <cell r="KR22">
            <v>20000</v>
          </cell>
          <cell r="KS22">
            <v>20000</v>
          </cell>
          <cell r="KT22">
            <v>20000</v>
          </cell>
          <cell r="KU22">
            <v>80000</v>
          </cell>
          <cell r="KV22">
            <v>0</v>
          </cell>
          <cell r="KW22">
            <v>0</v>
          </cell>
          <cell r="KX22">
            <v>0</v>
          </cell>
          <cell r="KY22">
            <v>0</v>
          </cell>
          <cell r="KZ22">
            <v>0</v>
          </cell>
          <cell r="LA22">
            <v>20000</v>
          </cell>
          <cell r="LB22">
            <v>20000</v>
          </cell>
          <cell r="LC22">
            <v>20000</v>
          </cell>
          <cell r="LD22">
            <v>20000</v>
          </cell>
          <cell r="LE22">
            <v>80000</v>
          </cell>
          <cell r="LF22">
            <v>20000</v>
          </cell>
          <cell r="LG22">
            <v>20000</v>
          </cell>
          <cell r="LH22">
            <v>20000</v>
          </cell>
          <cell r="LI22">
            <v>20000</v>
          </cell>
          <cell r="LJ22">
            <v>80000</v>
          </cell>
          <cell r="LK22">
            <v>0</v>
          </cell>
          <cell r="LL22">
            <v>0</v>
          </cell>
          <cell r="LM22">
            <v>0</v>
          </cell>
          <cell r="LN22">
            <v>0</v>
          </cell>
          <cell r="LO22">
            <v>0</v>
          </cell>
          <cell r="LP22">
            <v>20000</v>
          </cell>
          <cell r="LQ22">
            <v>20000</v>
          </cell>
          <cell r="LR22">
            <v>20000</v>
          </cell>
          <cell r="LS22">
            <v>20000</v>
          </cell>
          <cell r="LT22">
            <v>80000</v>
          </cell>
          <cell r="LU22">
            <v>20000</v>
          </cell>
          <cell r="LV22">
            <v>20000</v>
          </cell>
          <cell r="LW22">
            <v>20000</v>
          </cell>
          <cell r="LX22">
            <v>20000</v>
          </cell>
          <cell r="LY22">
            <v>80000</v>
          </cell>
          <cell r="LZ22">
            <v>0</v>
          </cell>
          <cell r="MA22">
            <v>0</v>
          </cell>
          <cell r="MB22">
            <v>0</v>
          </cell>
          <cell r="MC22">
            <v>0</v>
          </cell>
          <cell r="MD22">
            <v>0</v>
          </cell>
          <cell r="ME22">
            <v>20000</v>
          </cell>
          <cell r="MF22">
            <v>20000</v>
          </cell>
          <cell r="MG22">
            <v>20000</v>
          </cell>
          <cell r="MH22">
            <v>20000</v>
          </cell>
          <cell r="MI22">
            <v>80000</v>
          </cell>
          <cell r="MJ22">
            <v>20000</v>
          </cell>
          <cell r="MK22">
            <v>20000</v>
          </cell>
          <cell r="ML22">
            <v>20000</v>
          </cell>
          <cell r="MM22">
            <v>20000</v>
          </cell>
          <cell r="MN22">
            <v>80000</v>
          </cell>
          <cell r="MO22">
            <v>0</v>
          </cell>
          <cell r="MP22">
            <v>0</v>
          </cell>
          <cell r="MQ22">
            <v>0</v>
          </cell>
          <cell r="MR22">
            <v>0</v>
          </cell>
          <cell r="MS22">
            <v>0</v>
          </cell>
          <cell r="MT22">
            <v>20000</v>
          </cell>
          <cell r="MU22">
            <v>20000</v>
          </cell>
          <cell r="MV22">
            <v>20000</v>
          </cell>
          <cell r="MW22">
            <v>20000</v>
          </cell>
          <cell r="MX22">
            <v>80000</v>
          </cell>
          <cell r="MY22">
            <v>50000</v>
          </cell>
          <cell r="MZ22">
            <v>30000</v>
          </cell>
          <cell r="NA22">
            <v>30000</v>
          </cell>
          <cell r="NB22">
            <v>30000</v>
          </cell>
          <cell r="NC22">
            <v>140000</v>
          </cell>
          <cell r="ND22">
            <v>0</v>
          </cell>
          <cell r="NE22">
            <v>0</v>
          </cell>
          <cell r="NF22">
            <v>0</v>
          </cell>
          <cell r="NG22">
            <v>0</v>
          </cell>
          <cell r="NH22">
            <v>0</v>
          </cell>
          <cell r="NI22">
            <v>50000</v>
          </cell>
          <cell r="NJ22">
            <v>30000</v>
          </cell>
          <cell r="NK22">
            <v>30000</v>
          </cell>
          <cell r="NL22">
            <v>30000</v>
          </cell>
          <cell r="NM22">
            <v>140000</v>
          </cell>
          <cell r="NN22">
            <v>50000</v>
          </cell>
          <cell r="NO22">
            <v>30000</v>
          </cell>
          <cell r="NP22">
            <v>30000</v>
          </cell>
          <cell r="NQ22">
            <v>30000</v>
          </cell>
          <cell r="NR22">
            <v>140000</v>
          </cell>
          <cell r="NS22">
            <v>0</v>
          </cell>
          <cell r="NT22">
            <v>0</v>
          </cell>
          <cell r="NU22">
            <v>0</v>
          </cell>
          <cell r="NV22">
            <v>0</v>
          </cell>
          <cell r="NW22">
            <v>0</v>
          </cell>
          <cell r="NX22">
            <v>50000</v>
          </cell>
          <cell r="NY22">
            <v>30000</v>
          </cell>
          <cell r="NZ22">
            <v>30000</v>
          </cell>
          <cell r="OA22">
            <v>30000</v>
          </cell>
          <cell r="OB22">
            <v>140000</v>
          </cell>
          <cell r="OC22">
            <v>60000</v>
          </cell>
          <cell r="OD22">
            <v>25000</v>
          </cell>
          <cell r="OE22">
            <v>25000</v>
          </cell>
          <cell r="OF22">
            <v>25000</v>
          </cell>
          <cell r="OG22">
            <v>135000</v>
          </cell>
          <cell r="OH22">
            <v>0</v>
          </cell>
          <cell r="OI22">
            <v>0</v>
          </cell>
          <cell r="OJ22">
            <v>0</v>
          </cell>
          <cell r="OK22">
            <v>0</v>
          </cell>
          <cell r="OL22">
            <v>0</v>
          </cell>
          <cell r="OM22">
            <v>60000</v>
          </cell>
          <cell r="ON22">
            <v>25000</v>
          </cell>
          <cell r="OO22">
            <v>25000</v>
          </cell>
          <cell r="OP22">
            <v>25000</v>
          </cell>
          <cell r="OQ22">
            <v>135000</v>
          </cell>
          <cell r="OR22">
            <v>60000</v>
          </cell>
          <cell r="OS22">
            <v>25000</v>
          </cell>
          <cell r="OT22">
            <v>25000</v>
          </cell>
          <cell r="OU22">
            <v>25000</v>
          </cell>
          <cell r="OV22">
            <v>135000</v>
          </cell>
          <cell r="OW22">
            <v>0</v>
          </cell>
          <cell r="OX22">
            <v>0</v>
          </cell>
          <cell r="OY22">
            <v>0</v>
          </cell>
          <cell r="OZ22">
            <v>0</v>
          </cell>
          <cell r="PA22">
            <v>0</v>
          </cell>
          <cell r="PB22">
            <v>60000</v>
          </cell>
          <cell r="PC22">
            <v>25000</v>
          </cell>
          <cell r="PD22">
            <v>25000</v>
          </cell>
          <cell r="PE22">
            <v>25000</v>
          </cell>
          <cell r="PF22">
            <v>135000</v>
          </cell>
          <cell r="PG22">
            <v>20000</v>
          </cell>
          <cell r="PH22">
            <v>20000</v>
          </cell>
          <cell r="PI22">
            <v>20000</v>
          </cell>
          <cell r="PJ22">
            <v>20000</v>
          </cell>
          <cell r="PK22">
            <v>80000</v>
          </cell>
          <cell r="PL22">
            <v>0</v>
          </cell>
          <cell r="PM22">
            <v>0</v>
          </cell>
          <cell r="PN22">
            <v>0</v>
          </cell>
          <cell r="PO22">
            <v>0</v>
          </cell>
          <cell r="PP22">
            <v>0</v>
          </cell>
          <cell r="PQ22">
            <v>20000</v>
          </cell>
          <cell r="PR22">
            <v>20000</v>
          </cell>
          <cell r="PS22">
            <v>20000</v>
          </cell>
          <cell r="PT22">
            <v>20000</v>
          </cell>
          <cell r="PU22">
            <v>80000</v>
          </cell>
          <cell r="PV22">
            <v>20000</v>
          </cell>
          <cell r="PW22">
            <v>20000</v>
          </cell>
          <cell r="PX22">
            <v>20000</v>
          </cell>
          <cell r="PY22">
            <v>20000</v>
          </cell>
          <cell r="PZ22">
            <v>80000</v>
          </cell>
          <cell r="QA22">
            <v>0</v>
          </cell>
          <cell r="QB22">
            <v>0</v>
          </cell>
          <cell r="QC22">
            <v>0</v>
          </cell>
          <cell r="QD22">
            <v>0</v>
          </cell>
          <cell r="QE22">
            <v>0</v>
          </cell>
          <cell r="QF22">
            <v>20000</v>
          </cell>
          <cell r="QG22">
            <v>20000</v>
          </cell>
          <cell r="QH22">
            <v>20000</v>
          </cell>
          <cell r="QI22">
            <v>20000</v>
          </cell>
          <cell r="QJ22">
            <v>80000</v>
          </cell>
          <cell r="QK22">
            <v>20000</v>
          </cell>
          <cell r="QL22">
            <v>20000</v>
          </cell>
          <cell r="QM22">
            <v>20000</v>
          </cell>
          <cell r="QN22">
            <v>20000</v>
          </cell>
          <cell r="QO22">
            <v>80000</v>
          </cell>
          <cell r="QP22">
            <v>0</v>
          </cell>
          <cell r="QQ22">
            <v>0</v>
          </cell>
          <cell r="QR22">
            <v>0</v>
          </cell>
          <cell r="QS22">
            <v>0</v>
          </cell>
          <cell r="QT22">
            <v>0</v>
          </cell>
          <cell r="QU22">
            <v>20000</v>
          </cell>
          <cell r="QV22">
            <v>20000</v>
          </cell>
          <cell r="QW22">
            <v>20000</v>
          </cell>
          <cell r="QX22">
            <v>20000</v>
          </cell>
          <cell r="QY22">
            <v>80000</v>
          </cell>
          <cell r="QZ22">
            <v>20000</v>
          </cell>
          <cell r="RA22">
            <v>20000</v>
          </cell>
          <cell r="RB22">
            <v>20000</v>
          </cell>
          <cell r="RC22">
            <v>20000</v>
          </cell>
          <cell r="RD22">
            <v>80000</v>
          </cell>
          <cell r="RE22">
            <v>0</v>
          </cell>
          <cell r="RF22">
            <v>0</v>
          </cell>
          <cell r="RG22">
            <v>0</v>
          </cell>
          <cell r="RH22">
            <v>0</v>
          </cell>
          <cell r="RI22">
            <v>0</v>
          </cell>
          <cell r="RJ22">
            <v>20000</v>
          </cell>
          <cell r="RK22">
            <v>20000</v>
          </cell>
          <cell r="RL22">
            <v>20000</v>
          </cell>
          <cell r="RM22">
            <v>20000</v>
          </cell>
          <cell r="RN22">
            <v>80000</v>
          </cell>
          <cell r="RO22">
            <v>20000</v>
          </cell>
          <cell r="RP22">
            <v>40000</v>
          </cell>
          <cell r="RQ22">
            <v>40000</v>
          </cell>
          <cell r="RR22">
            <v>50000</v>
          </cell>
          <cell r="RS22">
            <v>150000</v>
          </cell>
          <cell r="RT22">
            <v>0</v>
          </cell>
          <cell r="RU22">
            <v>0</v>
          </cell>
          <cell r="RV22">
            <v>0</v>
          </cell>
          <cell r="RW22">
            <v>0</v>
          </cell>
          <cell r="RX22">
            <v>0</v>
          </cell>
          <cell r="RY22">
            <v>20000</v>
          </cell>
          <cell r="RZ22">
            <v>40000</v>
          </cell>
          <cell r="SA22">
            <v>40000</v>
          </cell>
          <cell r="SB22">
            <v>50000</v>
          </cell>
          <cell r="SC22">
            <v>150000</v>
          </cell>
          <cell r="SD22">
            <v>20000</v>
          </cell>
          <cell r="SE22">
            <v>40000</v>
          </cell>
          <cell r="SF22">
            <v>40000</v>
          </cell>
          <cell r="SG22">
            <v>50000</v>
          </cell>
          <cell r="SH22">
            <v>150000</v>
          </cell>
          <cell r="SI22">
            <v>0</v>
          </cell>
          <cell r="SJ22">
            <v>0</v>
          </cell>
          <cell r="SK22">
            <v>0</v>
          </cell>
          <cell r="SL22">
            <v>0</v>
          </cell>
          <cell r="SM22">
            <v>0</v>
          </cell>
          <cell r="SN22">
            <v>20000</v>
          </cell>
          <cell r="SO22">
            <v>40000</v>
          </cell>
          <cell r="SP22">
            <v>40000</v>
          </cell>
          <cell r="SQ22">
            <v>50000</v>
          </cell>
          <cell r="SR22">
            <v>150000</v>
          </cell>
          <cell r="SS22">
            <v>20000</v>
          </cell>
          <cell r="ST22">
            <v>30000</v>
          </cell>
          <cell r="SU22">
            <v>30000</v>
          </cell>
          <cell r="SV22">
            <v>20000</v>
          </cell>
          <cell r="SW22">
            <v>100000</v>
          </cell>
          <cell r="SX22">
            <v>0</v>
          </cell>
          <cell r="SY22">
            <v>0</v>
          </cell>
          <cell r="SZ22">
            <v>0</v>
          </cell>
          <cell r="TA22">
            <v>0</v>
          </cell>
          <cell r="TB22">
            <v>0</v>
          </cell>
          <cell r="TC22">
            <v>20000</v>
          </cell>
          <cell r="TD22">
            <v>30000</v>
          </cell>
          <cell r="TE22">
            <v>30000</v>
          </cell>
          <cell r="TF22">
            <v>20000</v>
          </cell>
          <cell r="TG22">
            <v>100000</v>
          </cell>
          <cell r="TH22">
            <v>20000</v>
          </cell>
          <cell r="TI22">
            <v>30000</v>
          </cell>
          <cell r="TJ22">
            <v>30000</v>
          </cell>
          <cell r="TK22">
            <v>20000</v>
          </cell>
          <cell r="TL22">
            <v>100000</v>
          </cell>
          <cell r="TM22">
            <v>0</v>
          </cell>
          <cell r="TN22">
            <v>0</v>
          </cell>
          <cell r="TO22">
            <v>0</v>
          </cell>
          <cell r="TP22">
            <v>0</v>
          </cell>
          <cell r="TQ22">
            <v>0</v>
          </cell>
          <cell r="TR22">
            <v>20000</v>
          </cell>
          <cell r="TS22">
            <v>30000</v>
          </cell>
          <cell r="TT22">
            <v>30000</v>
          </cell>
          <cell r="TU22">
            <v>20000</v>
          </cell>
          <cell r="TV22">
            <v>100000</v>
          </cell>
          <cell r="TW22">
            <v>20000</v>
          </cell>
          <cell r="TX22">
            <v>20000</v>
          </cell>
          <cell r="TY22">
            <v>20000</v>
          </cell>
          <cell r="TZ22">
            <v>20000</v>
          </cell>
          <cell r="UA22">
            <v>80000</v>
          </cell>
          <cell r="UB22">
            <v>0</v>
          </cell>
          <cell r="UC22">
            <v>0</v>
          </cell>
          <cell r="UD22">
            <v>0</v>
          </cell>
          <cell r="UE22">
            <v>0</v>
          </cell>
          <cell r="UF22">
            <v>0</v>
          </cell>
          <cell r="UG22">
            <v>20000</v>
          </cell>
          <cell r="UH22">
            <v>20000</v>
          </cell>
          <cell r="UI22">
            <v>20000</v>
          </cell>
          <cell r="UJ22">
            <v>20000</v>
          </cell>
          <cell r="UK22">
            <v>80000</v>
          </cell>
          <cell r="UL22">
            <v>20000</v>
          </cell>
          <cell r="UM22">
            <v>20000</v>
          </cell>
          <cell r="UN22">
            <v>20000</v>
          </cell>
          <cell r="UO22">
            <v>20000</v>
          </cell>
          <cell r="UP22">
            <v>80000</v>
          </cell>
          <cell r="UQ22">
            <v>0</v>
          </cell>
          <cell r="UR22">
            <v>0</v>
          </cell>
          <cell r="US22">
            <v>0</v>
          </cell>
          <cell r="UT22">
            <v>0</v>
          </cell>
          <cell r="UU22">
            <v>0</v>
          </cell>
          <cell r="UV22">
            <v>20000</v>
          </cell>
          <cell r="UW22">
            <v>20000</v>
          </cell>
          <cell r="UX22">
            <v>20000</v>
          </cell>
          <cell r="UY22">
            <v>20000</v>
          </cell>
          <cell r="UZ22">
            <v>80000</v>
          </cell>
          <cell r="VA22">
            <v>10000</v>
          </cell>
          <cell r="VB22">
            <v>15000</v>
          </cell>
          <cell r="VC22">
            <v>15000</v>
          </cell>
          <cell r="VD22">
            <v>10000</v>
          </cell>
          <cell r="VE22">
            <v>50000</v>
          </cell>
          <cell r="VF22">
            <v>0</v>
          </cell>
          <cell r="VG22">
            <v>0</v>
          </cell>
          <cell r="VH22">
            <v>0</v>
          </cell>
          <cell r="VI22">
            <v>0</v>
          </cell>
          <cell r="VJ22">
            <v>0</v>
          </cell>
          <cell r="VK22">
            <v>10000</v>
          </cell>
          <cell r="VL22">
            <v>15000</v>
          </cell>
          <cell r="VM22">
            <v>15000</v>
          </cell>
          <cell r="VN22">
            <v>10000</v>
          </cell>
          <cell r="VO22">
            <v>50000</v>
          </cell>
          <cell r="VP22">
            <v>10000</v>
          </cell>
          <cell r="VQ22">
            <v>15000</v>
          </cell>
          <cell r="VR22">
            <v>15000</v>
          </cell>
          <cell r="VS22">
            <v>10000</v>
          </cell>
          <cell r="VT22">
            <v>50000</v>
          </cell>
          <cell r="VU22">
            <v>0</v>
          </cell>
          <cell r="VV22">
            <v>0</v>
          </cell>
          <cell r="VW22">
            <v>0</v>
          </cell>
          <cell r="VX22">
            <v>0</v>
          </cell>
          <cell r="VY22">
            <v>0</v>
          </cell>
          <cell r="VZ22">
            <v>10000</v>
          </cell>
          <cell r="WA22">
            <v>15000</v>
          </cell>
          <cell r="WB22">
            <v>15000</v>
          </cell>
          <cell r="WC22">
            <v>10000</v>
          </cell>
          <cell r="WD22">
            <v>50000</v>
          </cell>
          <cell r="WE22">
            <v>20000</v>
          </cell>
          <cell r="WF22">
            <v>20000</v>
          </cell>
          <cell r="WG22">
            <v>20000</v>
          </cell>
          <cell r="WH22">
            <v>20000</v>
          </cell>
          <cell r="WI22">
            <v>80000</v>
          </cell>
          <cell r="WJ22">
            <v>0</v>
          </cell>
          <cell r="WK22">
            <v>0</v>
          </cell>
          <cell r="WL22">
            <v>0</v>
          </cell>
          <cell r="WM22">
            <v>0</v>
          </cell>
          <cell r="WN22">
            <v>0</v>
          </cell>
          <cell r="WO22">
            <v>20000</v>
          </cell>
          <cell r="WP22">
            <v>20000</v>
          </cell>
          <cell r="WQ22">
            <v>20000</v>
          </cell>
          <cell r="WR22">
            <v>20000</v>
          </cell>
          <cell r="WS22">
            <v>80000</v>
          </cell>
          <cell r="WT22">
            <v>20000</v>
          </cell>
          <cell r="WU22">
            <v>20000</v>
          </cell>
          <cell r="WV22">
            <v>20000</v>
          </cell>
          <cell r="WW22">
            <v>20000</v>
          </cell>
          <cell r="WX22">
            <v>80000</v>
          </cell>
          <cell r="WY22">
            <v>0</v>
          </cell>
          <cell r="WZ22">
            <v>0</v>
          </cell>
          <cell r="XA22">
            <v>0</v>
          </cell>
          <cell r="XB22">
            <v>0</v>
          </cell>
          <cell r="XC22">
            <v>0</v>
          </cell>
          <cell r="XD22">
            <v>20000</v>
          </cell>
          <cell r="XE22">
            <v>20000</v>
          </cell>
          <cell r="XF22">
            <v>20000</v>
          </cell>
          <cell r="XG22">
            <v>20000</v>
          </cell>
          <cell r="XH22">
            <v>80000</v>
          </cell>
          <cell r="XI22">
            <v>20000</v>
          </cell>
          <cell r="XJ22">
            <v>20000</v>
          </cell>
          <cell r="XK22">
            <v>20000</v>
          </cell>
          <cell r="XL22">
            <v>20000</v>
          </cell>
          <cell r="XM22">
            <v>80000</v>
          </cell>
          <cell r="XN22">
            <v>0</v>
          </cell>
          <cell r="XO22">
            <v>0</v>
          </cell>
          <cell r="XP22">
            <v>0</v>
          </cell>
          <cell r="XQ22">
            <v>0</v>
          </cell>
          <cell r="XR22">
            <v>0</v>
          </cell>
          <cell r="XS22">
            <v>20000</v>
          </cell>
          <cell r="XT22">
            <v>20000</v>
          </cell>
          <cell r="XU22">
            <v>20000</v>
          </cell>
          <cell r="XV22">
            <v>20000</v>
          </cell>
          <cell r="XW22">
            <v>80000</v>
          </cell>
          <cell r="XX22">
            <v>20000</v>
          </cell>
          <cell r="XY22">
            <v>20000</v>
          </cell>
          <cell r="XZ22">
            <v>20000</v>
          </cell>
          <cell r="YA22">
            <v>20000</v>
          </cell>
          <cell r="YB22">
            <v>80000</v>
          </cell>
          <cell r="YC22">
            <v>0</v>
          </cell>
          <cell r="YD22">
            <v>0</v>
          </cell>
          <cell r="YE22">
            <v>0</v>
          </cell>
          <cell r="YF22">
            <v>0</v>
          </cell>
          <cell r="YG22">
            <v>0</v>
          </cell>
          <cell r="YH22">
            <v>20000</v>
          </cell>
          <cell r="YI22">
            <v>20000</v>
          </cell>
          <cell r="YJ22">
            <v>20000</v>
          </cell>
          <cell r="YK22">
            <v>20000</v>
          </cell>
          <cell r="YL22">
            <v>80000</v>
          </cell>
          <cell r="YM22">
            <v>12000</v>
          </cell>
          <cell r="YN22">
            <v>12000</v>
          </cell>
          <cell r="YO22">
            <v>20000</v>
          </cell>
          <cell r="YP22">
            <v>10000</v>
          </cell>
          <cell r="YQ22">
            <v>54000</v>
          </cell>
          <cell r="YR22">
            <v>0</v>
          </cell>
          <cell r="YS22">
            <v>0</v>
          </cell>
          <cell r="YT22">
            <v>0</v>
          </cell>
          <cell r="YU22">
            <v>0</v>
          </cell>
          <cell r="YV22">
            <v>0</v>
          </cell>
          <cell r="YW22">
            <v>12000</v>
          </cell>
          <cell r="YX22">
            <v>12000</v>
          </cell>
          <cell r="YY22">
            <v>20000</v>
          </cell>
          <cell r="YZ22">
            <v>10000</v>
          </cell>
          <cell r="ZA22">
            <v>54000</v>
          </cell>
          <cell r="ZB22">
            <v>12000</v>
          </cell>
          <cell r="ZC22">
            <v>12000</v>
          </cell>
          <cell r="ZD22">
            <v>20000</v>
          </cell>
          <cell r="ZE22">
            <v>10000</v>
          </cell>
          <cell r="ZF22">
            <v>54000</v>
          </cell>
          <cell r="ZG22">
            <v>0</v>
          </cell>
          <cell r="ZH22">
            <v>0</v>
          </cell>
          <cell r="ZI22">
            <v>0</v>
          </cell>
          <cell r="ZJ22">
            <v>0</v>
          </cell>
          <cell r="ZK22">
            <v>0</v>
          </cell>
          <cell r="ZL22">
            <v>12000</v>
          </cell>
          <cell r="ZM22">
            <v>12000</v>
          </cell>
          <cell r="ZN22">
            <v>20000</v>
          </cell>
          <cell r="ZO22">
            <v>10000</v>
          </cell>
          <cell r="ZP22">
            <v>54000</v>
          </cell>
          <cell r="ZQ22">
            <v>50000</v>
          </cell>
          <cell r="ZR22">
            <v>30000</v>
          </cell>
          <cell r="ZS22">
            <v>30000</v>
          </cell>
          <cell r="ZT22">
            <v>30000</v>
          </cell>
          <cell r="ZU22">
            <v>140000</v>
          </cell>
          <cell r="ZV22">
            <v>0</v>
          </cell>
          <cell r="ZW22">
            <v>0</v>
          </cell>
          <cell r="ZX22">
            <v>0</v>
          </cell>
          <cell r="ZY22">
            <v>0</v>
          </cell>
          <cell r="ZZ22">
            <v>0</v>
          </cell>
          <cell r="AAA22">
            <v>50000</v>
          </cell>
          <cell r="AAB22">
            <v>30000</v>
          </cell>
          <cell r="AAC22">
            <v>30000</v>
          </cell>
          <cell r="AAD22">
            <v>30000</v>
          </cell>
          <cell r="AAE22">
            <v>140000</v>
          </cell>
          <cell r="AAF22">
            <v>50000</v>
          </cell>
          <cell r="AAG22">
            <v>30000</v>
          </cell>
          <cell r="AAH22">
            <v>30000</v>
          </cell>
          <cell r="AAI22">
            <v>30000</v>
          </cell>
          <cell r="AAJ22">
            <v>140000</v>
          </cell>
          <cell r="AAK22">
            <v>0</v>
          </cell>
          <cell r="AAL22">
            <v>0</v>
          </cell>
          <cell r="AAM22">
            <v>0</v>
          </cell>
          <cell r="AAN22">
            <v>0</v>
          </cell>
          <cell r="AAO22">
            <v>0</v>
          </cell>
          <cell r="AAP22">
            <v>50000</v>
          </cell>
          <cell r="AAQ22">
            <v>30000</v>
          </cell>
          <cell r="AAR22">
            <v>30000</v>
          </cell>
          <cell r="AAS22">
            <v>30000</v>
          </cell>
          <cell r="AAT22">
            <v>140000</v>
          </cell>
          <cell r="AAU22">
            <v>10000</v>
          </cell>
          <cell r="AAV22">
            <v>10000</v>
          </cell>
          <cell r="AAW22">
            <v>10000</v>
          </cell>
          <cell r="AAX22">
            <v>10000</v>
          </cell>
          <cell r="AAY22">
            <v>40000</v>
          </cell>
          <cell r="AAZ22">
            <v>0</v>
          </cell>
          <cell r="ABA22">
            <v>0</v>
          </cell>
          <cell r="ABB22">
            <v>0</v>
          </cell>
          <cell r="ABC22">
            <v>0</v>
          </cell>
          <cell r="ABD22">
            <v>0</v>
          </cell>
          <cell r="ABE22">
            <v>10000</v>
          </cell>
          <cell r="ABF22">
            <v>10000</v>
          </cell>
          <cell r="ABG22">
            <v>10000</v>
          </cell>
          <cell r="ABH22">
            <v>10000</v>
          </cell>
          <cell r="ABI22">
            <v>40000</v>
          </cell>
          <cell r="ABJ22">
            <v>10000</v>
          </cell>
          <cell r="ABK22">
            <v>10000</v>
          </cell>
          <cell r="ABL22">
            <v>10000</v>
          </cell>
          <cell r="ABM22">
            <v>10000</v>
          </cell>
          <cell r="ABN22">
            <v>40000</v>
          </cell>
          <cell r="ABO22">
            <v>0</v>
          </cell>
          <cell r="ABP22">
            <v>0</v>
          </cell>
          <cell r="ABQ22">
            <v>0</v>
          </cell>
          <cell r="ABR22">
            <v>0</v>
          </cell>
          <cell r="ABS22">
            <v>0</v>
          </cell>
          <cell r="ABT22">
            <v>10000</v>
          </cell>
          <cell r="ABU22">
            <v>10000</v>
          </cell>
          <cell r="ABV22">
            <v>10000</v>
          </cell>
          <cell r="ABW22">
            <v>10000</v>
          </cell>
          <cell r="ABX22">
            <v>40000</v>
          </cell>
          <cell r="ABY22">
            <v>80000</v>
          </cell>
          <cell r="ABZ22">
            <v>80000</v>
          </cell>
          <cell r="ACA22">
            <v>80000</v>
          </cell>
          <cell r="ACB22">
            <v>80000</v>
          </cell>
          <cell r="ACC22">
            <v>320000</v>
          </cell>
          <cell r="ACD22">
            <v>0</v>
          </cell>
          <cell r="ACE22">
            <v>0</v>
          </cell>
          <cell r="ACF22">
            <v>0</v>
          </cell>
          <cell r="ACG22">
            <v>0</v>
          </cell>
          <cell r="ACH22">
            <v>0</v>
          </cell>
          <cell r="ACI22">
            <v>80000</v>
          </cell>
          <cell r="ACJ22">
            <v>80000</v>
          </cell>
          <cell r="ACK22">
            <v>80000</v>
          </cell>
          <cell r="ACL22">
            <v>80000</v>
          </cell>
          <cell r="ACM22">
            <v>320000</v>
          </cell>
          <cell r="ACN22">
            <v>80000</v>
          </cell>
          <cell r="ACO22">
            <v>80000</v>
          </cell>
          <cell r="ACP22">
            <v>80000</v>
          </cell>
          <cell r="ACQ22">
            <v>80000</v>
          </cell>
          <cell r="ACR22">
            <v>320000</v>
          </cell>
          <cell r="ACS22">
            <v>0</v>
          </cell>
          <cell r="ACT22">
            <v>0</v>
          </cell>
          <cell r="ACU22">
            <v>0</v>
          </cell>
          <cell r="ACV22">
            <v>0</v>
          </cell>
          <cell r="ACW22">
            <v>0</v>
          </cell>
          <cell r="ACX22">
            <v>80000</v>
          </cell>
          <cell r="ACY22">
            <v>80000</v>
          </cell>
          <cell r="ACZ22">
            <v>80000</v>
          </cell>
          <cell r="ADA22">
            <v>80000</v>
          </cell>
          <cell r="ADB22">
            <v>320000</v>
          </cell>
          <cell r="ADC22">
            <v>10000</v>
          </cell>
          <cell r="ADD22">
            <v>10000</v>
          </cell>
          <cell r="ADE22">
            <v>10000</v>
          </cell>
          <cell r="ADF22">
            <v>10000</v>
          </cell>
          <cell r="ADG22">
            <v>40000</v>
          </cell>
          <cell r="ADH22">
            <v>0</v>
          </cell>
          <cell r="ADI22">
            <v>0</v>
          </cell>
          <cell r="ADJ22">
            <v>0</v>
          </cell>
          <cell r="ADK22">
            <v>0</v>
          </cell>
          <cell r="ADL22">
            <v>0</v>
          </cell>
          <cell r="ADM22">
            <v>10000</v>
          </cell>
          <cell r="ADN22">
            <v>10000</v>
          </cell>
          <cell r="ADO22">
            <v>10000</v>
          </cell>
          <cell r="ADP22">
            <v>10000</v>
          </cell>
          <cell r="ADQ22">
            <v>40000</v>
          </cell>
          <cell r="ADR22">
            <v>10000</v>
          </cell>
          <cell r="ADS22">
            <v>10000</v>
          </cell>
          <cell r="ADT22">
            <v>10000</v>
          </cell>
          <cell r="ADU22">
            <v>10000</v>
          </cell>
          <cell r="ADV22">
            <v>40000</v>
          </cell>
          <cell r="ADW22">
            <v>0</v>
          </cell>
          <cell r="ADX22">
            <v>0</v>
          </cell>
          <cell r="ADY22">
            <v>0</v>
          </cell>
          <cell r="ADZ22">
            <v>0</v>
          </cell>
          <cell r="AEA22">
            <v>0</v>
          </cell>
          <cell r="AEB22">
            <v>10000</v>
          </cell>
          <cell r="AEC22">
            <v>10000</v>
          </cell>
          <cell r="AED22">
            <v>10000</v>
          </cell>
          <cell r="AEE22">
            <v>10000</v>
          </cell>
          <cell r="AEF22">
            <v>40000</v>
          </cell>
          <cell r="AEG22">
            <v>100000</v>
          </cell>
          <cell r="AEH22">
            <v>100000</v>
          </cell>
          <cell r="AEI22">
            <v>100000</v>
          </cell>
          <cell r="AEJ22">
            <v>100000</v>
          </cell>
          <cell r="AEK22">
            <v>400000</v>
          </cell>
          <cell r="AEL22">
            <v>0</v>
          </cell>
          <cell r="AEM22">
            <v>0</v>
          </cell>
          <cell r="AEN22">
            <v>0</v>
          </cell>
          <cell r="AEO22">
            <v>0</v>
          </cell>
          <cell r="AEP22">
            <v>0</v>
          </cell>
          <cell r="AEQ22">
            <v>100000</v>
          </cell>
          <cell r="AER22">
            <v>100000</v>
          </cell>
          <cell r="AES22">
            <v>100000</v>
          </cell>
          <cell r="AET22">
            <v>100000</v>
          </cell>
          <cell r="AEU22">
            <v>400000</v>
          </cell>
          <cell r="AEV22">
            <v>100000</v>
          </cell>
          <cell r="AEW22">
            <v>100000</v>
          </cell>
          <cell r="AEX22">
            <v>100000</v>
          </cell>
          <cell r="AEY22">
            <v>100000</v>
          </cell>
          <cell r="AEZ22">
            <v>400000</v>
          </cell>
          <cell r="AFA22">
            <v>0</v>
          </cell>
          <cell r="AFB22">
            <v>0</v>
          </cell>
          <cell r="AFC22">
            <v>0</v>
          </cell>
          <cell r="AFD22">
            <v>0</v>
          </cell>
          <cell r="AFE22">
            <v>0</v>
          </cell>
          <cell r="AFF22">
            <v>100000</v>
          </cell>
          <cell r="AFG22">
            <v>100000</v>
          </cell>
          <cell r="AFH22">
            <v>100000</v>
          </cell>
          <cell r="AFI22">
            <v>100000</v>
          </cell>
          <cell r="AFJ22">
            <v>400000</v>
          </cell>
          <cell r="AFK22">
            <v>50000</v>
          </cell>
          <cell r="AFL22">
            <v>50000</v>
          </cell>
          <cell r="AFM22">
            <v>50000</v>
          </cell>
          <cell r="AFN22">
            <v>50000</v>
          </cell>
          <cell r="AFO22">
            <v>200000</v>
          </cell>
          <cell r="AFP22">
            <v>0</v>
          </cell>
          <cell r="AFQ22">
            <v>0</v>
          </cell>
          <cell r="AFR22">
            <v>0</v>
          </cell>
          <cell r="AFS22">
            <v>0</v>
          </cell>
          <cell r="AFT22">
            <v>0</v>
          </cell>
          <cell r="AFU22">
            <v>50000</v>
          </cell>
          <cell r="AFV22">
            <v>50000</v>
          </cell>
          <cell r="AFW22">
            <v>50000</v>
          </cell>
          <cell r="AFX22">
            <v>50000</v>
          </cell>
          <cell r="AFY22">
            <v>200000</v>
          </cell>
          <cell r="AFZ22">
            <v>50000</v>
          </cell>
          <cell r="AGA22">
            <v>50000</v>
          </cell>
          <cell r="AGB22">
            <v>50000</v>
          </cell>
          <cell r="AGC22">
            <v>50000</v>
          </cell>
          <cell r="AGD22">
            <v>200000</v>
          </cell>
          <cell r="AGE22">
            <v>0</v>
          </cell>
          <cell r="AGF22">
            <v>0</v>
          </cell>
          <cell r="AGG22">
            <v>0</v>
          </cell>
          <cell r="AGH22">
            <v>0</v>
          </cell>
          <cell r="AGI22">
            <v>0</v>
          </cell>
          <cell r="AGJ22">
            <v>50000</v>
          </cell>
          <cell r="AGK22">
            <v>50000</v>
          </cell>
          <cell r="AGL22">
            <v>50000</v>
          </cell>
          <cell r="AGM22">
            <v>50000</v>
          </cell>
          <cell r="AGN22">
            <v>200000</v>
          </cell>
          <cell r="AGO22">
            <v>30000</v>
          </cell>
          <cell r="AGP22">
            <v>50000</v>
          </cell>
          <cell r="AGQ22">
            <v>50000</v>
          </cell>
          <cell r="AGR22">
            <v>50000</v>
          </cell>
          <cell r="AGS22">
            <v>180000</v>
          </cell>
          <cell r="AGT22">
            <v>0</v>
          </cell>
          <cell r="AGU22">
            <v>0</v>
          </cell>
          <cell r="AGV22">
            <v>0</v>
          </cell>
          <cell r="AGW22">
            <v>0</v>
          </cell>
          <cell r="AGX22">
            <v>0</v>
          </cell>
          <cell r="AGY22">
            <v>30000</v>
          </cell>
          <cell r="AGZ22">
            <v>50000</v>
          </cell>
          <cell r="AHA22">
            <v>50000</v>
          </cell>
          <cell r="AHB22">
            <v>50000</v>
          </cell>
          <cell r="AHC22">
            <v>180000</v>
          </cell>
          <cell r="AHD22">
            <v>30000</v>
          </cell>
          <cell r="AHE22">
            <v>50000</v>
          </cell>
          <cell r="AHF22">
            <v>50000</v>
          </cell>
          <cell r="AHG22">
            <v>50000</v>
          </cell>
          <cell r="AHH22">
            <v>180000</v>
          </cell>
          <cell r="AHI22">
            <v>0</v>
          </cell>
          <cell r="AHJ22">
            <v>0</v>
          </cell>
          <cell r="AHK22">
            <v>0</v>
          </cell>
          <cell r="AHL22">
            <v>0</v>
          </cell>
          <cell r="AHM22">
            <v>0</v>
          </cell>
          <cell r="AHN22">
            <v>30000</v>
          </cell>
          <cell r="AHO22">
            <v>50000</v>
          </cell>
          <cell r="AHP22">
            <v>50000</v>
          </cell>
          <cell r="AHQ22">
            <v>50000</v>
          </cell>
          <cell r="AHR22">
            <v>180000</v>
          </cell>
          <cell r="AHS22">
            <v>10000</v>
          </cell>
          <cell r="AHT22">
            <v>10000</v>
          </cell>
          <cell r="AHU22">
            <v>10000</v>
          </cell>
          <cell r="AHV22">
            <v>10000</v>
          </cell>
          <cell r="AHW22">
            <v>40000</v>
          </cell>
          <cell r="AHX22">
            <v>0</v>
          </cell>
          <cell r="AHY22">
            <v>0</v>
          </cell>
          <cell r="AHZ22">
            <v>0</v>
          </cell>
          <cell r="AIA22">
            <v>0</v>
          </cell>
          <cell r="AIB22">
            <v>0</v>
          </cell>
          <cell r="AIC22">
            <v>10000</v>
          </cell>
          <cell r="AID22">
            <v>10000</v>
          </cell>
          <cell r="AIE22">
            <v>10000</v>
          </cell>
          <cell r="AIF22">
            <v>10000</v>
          </cell>
          <cell r="AIG22">
            <v>40000</v>
          </cell>
          <cell r="AIH22">
            <v>10000</v>
          </cell>
          <cell r="AII22">
            <v>10000</v>
          </cell>
          <cell r="AIJ22">
            <v>10000</v>
          </cell>
          <cell r="AIK22">
            <v>10000</v>
          </cell>
          <cell r="AIL22">
            <v>40000</v>
          </cell>
          <cell r="AIM22">
            <v>0</v>
          </cell>
          <cell r="AIN22">
            <v>0</v>
          </cell>
          <cell r="AIO22">
            <v>0</v>
          </cell>
          <cell r="AIP22">
            <v>0</v>
          </cell>
          <cell r="AIQ22">
            <v>0</v>
          </cell>
          <cell r="AIR22">
            <v>10000</v>
          </cell>
          <cell r="AIS22">
            <v>10000</v>
          </cell>
          <cell r="AIT22">
            <v>10000</v>
          </cell>
          <cell r="AIU22">
            <v>10000</v>
          </cell>
          <cell r="AIV22">
            <v>40000</v>
          </cell>
          <cell r="AIW22">
            <v>10000</v>
          </cell>
          <cell r="AIX22">
            <v>10000</v>
          </cell>
          <cell r="AIY22">
            <v>10000</v>
          </cell>
          <cell r="AIZ22">
            <v>10000</v>
          </cell>
          <cell r="AJA22">
            <v>40000</v>
          </cell>
          <cell r="AJB22">
            <v>0</v>
          </cell>
          <cell r="AJC22">
            <v>0</v>
          </cell>
          <cell r="AJD22">
            <v>0</v>
          </cell>
          <cell r="AJE22">
            <v>0</v>
          </cell>
          <cell r="AJF22">
            <v>0</v>
          </cell>
          <cell r="AJG22">
            <v>10000</v>
          </cell>
          <cell r="AJH22">
            <v>10000</v>
          </cell>
          <cell r="AJI22">
            <v>10000</v>
          </cell>
          <cell r="AJJ22">
            <v>10000</v>
          </cell>
          <cell r="AJK22">
            <v>40000</v>
          </cell>
          <cell r="AJL22">
            <v>10000</v>
          </cell>
          <cell r="AJM22">
            <v>10000</v>
          </cell>
          <cell r="AJN22">
            <v>10000</v>
          </cell>
          <cell r="AJO22">
            <v>10000</v>
          </cell>
          <cell r="AJP22">
            <v>40000</v>
          </cell>
          <cell r="AJQ22">
            <v>0</v>
          </cell>
          <cell r="AJR22">
            <v>0</v>
          </cell>
          <cell r="AJS22">
            <v>0</v>
          </cell>
          <cell r="AJT22">
            <v>0</v>
          </cell>
          <cell r="AJU22">
            <v>0</v>
          </cell>
          <cell r="AJV22">
            <v>10000</v>
          </cell>
          <cell r="AJW22">
            <v>10000</v>
          </cell>
          <cell r="AJX22">
            <v>10000</v>
          </cell>
          <cell r="AJY22">
            <v>10000</v>
          </cell>
          <cell r="AJZ22">
            <v>40000</v>
          </cell>
          <cell r="AKA22">
            <v>10000</v>
          </cell>
          <cell r="AKB22">
            <v>10000</v>
          </cell>
          <cell r="AKC22">
            <v>10000</v>
          </cell>
          <cell r="AKD22">
            <v>10000</v>
          </cell>
          <cell r="AKE22">
            <v>40000</v>
          </cell>
          <cell r="AKF22">
            <v>0</v>
          </cell>
          <cell r="AKG22">
            <v>0</v>
          </cell>
          <cell r="AKH22">
            <v>0</v>
          </cell>
          <cell r="AKI22">
            <v>0</v>
          </cell>
          <cell r="AKJ22">
            <v>0</v>
          </cell>
          <cell r="AKK22">
            <v>10000</v>
          </cell>
          <cell r="AKL22">
            <v>10000</v>
          </cell>
          <cell r="AKM22">
            <v>10000</v>
          </cell>
          <cell r="AKN22">
            <v>10000</v>
          </cell>
          <cell r="AKO22">
            <v>40000</v>
          </cell>
          <cell r="AKP22">
            <v>10000</v>
          </cell>
          <cell r="AKQ22">
            <v>10000</v>
          </cell>
          <cell r="AKR22">
            <v>10000</v>
          </cell>
          <cell r="AKS22">
            <v>10000</v>
          </cell>
          <cell r="AKT22">
            <v>40000</v>
          </cell>
          <cell r="AKU22">
            <v>0</v>
          </cell>
          <cell r="AKV22">
            <v>0</v>
          </cell>
          <cell r="AKW22">
            <v>0</v>
          </cell>
          <cell r="AKX22">
            <v>0</v>
          </cell>
          <cell r="AKY22">
            <v>0</v>
          </cell>
          <cell r="AKZ22">
            <v>10000</v>
          </cell>
          <cell r="ALA22">
            <v>10000</v>
          </cell>
          <cell r="ALB22">
            <v>10000</v>
          </cell>
          <cell r="ALC22">
            <v>10000</v>
          </cell>
          <cell r="ALD22">
            <v>40000</v>
          </cell>
          <cell r="ALE22">
            <v>0</v>
          </cell>
          <cell r="ALF22">
            <v>0</v>
          </cell>
          <cell r="ALG22">
            <v>0</v>
          </cell>
          <cell r="ALH22">
            <v>0</v>
          </cell>
          <cell r="ALI22">
            <v>0</v>
          </cell>
          <cell r="ALO22">
            <v>0</v>
          </cell>
          <cell r="ALP22">
            <v>0</v>
          </cell>
          <cell r="ALQ22">
            <v>0</v>
          </cell>
          <cell r="ALR22">
            <v>0</v>
          </cell>
          <cell r="ALS22">
            <v>0</v>
          </cell>
          <cell r="ALT22">
            <v>0</v>
          </cell>
          <cell r="ALU22">
            <v>0</v>
          </cell>
          <cell r="ALV22">
            <v>0</v>
          </cell>
          <cell r="ALW22">
            <v>0</v>
          </cell>
          <cell r="ALX22">
            <v>0</v>
          </cell>
          <cell r="ALY22">
            <v>0</v>
          </cell>
          <cell r="ALZ22">
            <v>0</v>
          </cell>
          <cell r="AMA22">
            <v>0</v>
          </cell>
          <cell r="AMB22">
            <v>0</v>
          </cell>
          <cell r="AMC22">
            <v>0</v>
          </cell>
          <cell r="AMD22">
            <v>0</v>
          </cell>
          <cell r="AME22">
            <v>0</v>
          </cell>
          <cell r="AMF22">
            <v>0</v>
          </cell>
          <cell r="AMG22">
            <v>0</v>
          </cell>
          <cell r="AMH22">
            <v>0</v>
          </cell>
          <cell r="AMX22">
            <v>0</v>
          </cell>
          <cell r="AMY22">
            <v>0</v>
          </cell>
          <cell r="AMZ22">
            <v>0</v>
          </cell>
          <cell r="ANA22">
            <v>0</v>
          </cell>
          <cell r="ANB22">
            <v>0</v>
          </cell>
          <cell r="ANC22">
            <v>0</v>
          </cell>
          <cell r="AND22">
            <v>0</v>
          </cell>
          <cell r="ANE22">
            <v>0</v>
          </cell>
          <cell r="ANF22">
            <v>0</v>
          </cell>
          <cell r="ANG22">
            <v>0</v>
          </cell>
          <cell r="ANH22">
            <v>0</v>
          </cell>
          <cell r="ANI22">
            <v>0</v>
          </cell>
          <cell r="ANJ22">
            <v>0</v>
          </cell>
          <cell r="ANK22">
            <v>0</v>
          </cell>
          <cell r="ANL22">
            <v>0</v>
          </cell>
          <cell r="AOB22">
            <v>0</v>
          </cell>
          <cell r="AOC22">
            <v>0</v>
          </cell>
          <cell r="AOD22">
            <v>0</v>
          </cell>
          <cell r="AOE22">
            <v>0</v>
          </cell>
          <cell r="AOF22">
            <v>0</v>
          </cell>
          <cell r="AOG22">
            <v>0</v>
          </cell>
          <cell r="AOH22">
            <v>0</v>
          </cell>
          <cell r="AOI22">
            <v>0</v>
          </cell>
          <cell r="AOJ22">
            <v>0</v>
          </cell>
          <cell r="AOK22">
            <v>0</v>
          </cell>
          <cell r="AOL22">
            <v>0</v>
          </cell>
          <cell r="AOM22">
            <v>0</v>
          </cell>
          <cell r="AON22">
            <v>0</v>
          </cell>
          <cell r="AOO22">
            <v>0</v>
          </cell>
          <cell r="AOP22">
            <v>0</v>
          </cell>
          <cell r="APF22">
            <v>0</v>
          </cell>
          <cell r="APG22">
            <v>0</v>
          </cell>
          <cell r="APH22">
            <v>0</v>
          </cell>
          <cell r="API22">
            <v>0</v>
          </cell>
          <cell r="APJ22">
            <v>0</v>
          </cell>
          <cell r="APK22">
            <v>0</v>
          </cell>
          <cell r="APL22">
            <v>0</v>
          </cell>
          <cell r="APM22">
            <v>0</v>
          </cell>
          <cell r="APN22">
            <v>0</v>
          </cell>
          <cell r="APO22">
            <v>0</v>
          </cell>
          <cell r="APP22">
            <v>0</v>
          </cell>
          <cell r="APQ22">
            <v>0</v>
          </cell>
          <cell r="APR22">
            <v>0</v>
          </cell>
          <cell r="APS22">
            <v>0</v>
          </cell>
          <cell r="APT22">
            <v>0</v>
          </cell>
          <cell r="AQJ22">
            <v>0</v>
          </cell>
          <cell r="AQK22">
            <v>0</v>
          </cell>
          <cell r="AQL22">
            <v>0</v>
          </cell>
          <cell r="AQM22">
            <v>0</v>
          </cell>
          <cell r="AQN22">
            <v>0</v>
          </cell>
          <cell r="AQO22">
            <v>0</v>
          </cell>
          <cell r="AQP22">
            <v>0</v>
          </cell>
          <cell r="AQQ22">
            <v>0</v>
          </cell>
          <cell r="AQR22">
            <v>0</v>
          </cell>
          <cell r="AQS22">
            <v>0</v>
          </cell>
          <cell r="AQT22">
            <v>0</v>
          </cell>
          <cell r="AQU22">
            <v>0</v>
          </cell>
          <cell r="AQV22">
            <v>0</v>
          </cell>
          <cell r="AQW22">
            <v>0</v>
          </cell>
          <cell r="AQX22">
            <v>0</v>
          </cell>
          <cell r="ARN22">
            <v>0</v>
          </cell>
          <cell r="ARO22">
            <v>0</v>
          </cell>
          <cell r="ARP22">
            <v>0</v>
          </cell>
          <cell r="ARQ22">
            <v>0</v>
          </cell>
          <cell r="ARR22">
            <v>0</v>
          </cell>
          <cell r="ARS22">
            <v>0</v>
          </cell>
          <cell r="ART22">
            <v>0</v>
          </cell>
          <cell r="ARU22">
            <v>0</v>
          </cell>
          <cell r="ARV22">
            <v>0</v>
          </cell>
          <cell r="ARW22">
            <v>0</v>
          </cell>
          <cell r="ARX22">
            <v>0</v>
          </cell>
          <cell r="ARY22">
            <v>0</v>
          </cell>
          <cell r="ARZ22">
            <v>0</v>
          </cell>
          <cell r="ASA22">
            <v>0</v>
          </cell>
          <cell r="ASB22">
            <v>0</v>
          </cell>
          <cell r="ASR22">
            <v>0</v>
          </cell>
          <cell r="ASS22">
            <v>0</v>
          </cell>
          <cell r="AST22">
            <v>0</v>
          </cell>
          <cell r="ASU22">
            <v>0</v>
          </cell>
          <cell r="ASV22">
            <v>0</v>
          </cell>
          <cell r="ASW22">
            <v>0</v>
          </cell>
          <cell r="ASX22">
            <v>0</v>
          </cell>
          <cell r="ASY22">
            <v>0</v>
          </cell>
          <cell r="ASZ22">
            <v>0</v>
          </cell>
          <cell r="ATA22">
            <v>0</v>
          </cell>
          <cell r="ATB22">
            <v>0</v>
          </cell>
          <cell r="ATC22">
            <v>0</v>
          </cell>
          <cell r="ATD22">
            <v>0</v>
          </cell>
          <cell r="ATE22">
            <v>0</v>
          </cell>
          <cell r="ATF22">
            <v>0</v>
          </cell>
          <cell r="ATV22">
            <v>0</v>
          </cell>
          <cell r="ATW22">
            <v>0</v>
          </cell>
          <cell r="ATX22">
            <v>0</v>
          </cell>
          <cell r="ATY22">
            <v>0</v>
          </cell>
          <cell r="ATZ22">
            <v>0</v>
          </cell>
          <cell r="AUA22">
            <v>0</v>
          </cell>
          <cell r="AUB22">
            <v>0</v>
          </cell>
          <cell r="AUC22">
            <v>0</v>
          </cell>
          <cell r="AUD22">
            <v>0</v>
          </cell>
          <cell r="AUE22">
            <v>0</v>
          </cell>
          <cell r="AUF22">
            <v>0</v>
          </cell>
          <cell r="AUG22">
            <v>0</v>
          </cell>
          <cell r="AUH22">
            <v>0</v>
          </cell>
          <cell r="AUI22">
            <v>0</v>
          </cell>
          <cell r="AUJ22">
            <v>0</v>
          </cell>
          <cell r="AUZ22">
            <v>0</v>
          </cell>
          <cell r="AVA22">
            <v>0</v>
          </cell>
          <cell r="AVB22">
            <v>0</v>
          </cell>
          <cell r="AVC22">
            <v>0</v>
          </cell>
          <cell r="AVD22">
            <v>0</v>
          </cell>
          <cell r="AVE22">
            <v>0</v>
          </cell>
          <cell r="AVF22">
            <v>0</v>
          </cell>
          <cell r="AVG22">
            <v>0</v>
          </cell>
          <cell r="AVH22">
            <v>0</v>
          </cell>
          <cell r="AVI22">
            <v>0</v>
          </cell>
          <cell r="AVJ22">
            <v>0</v>
          </cell>
          <cell r="AVK22">
            <v>0</v>
          </cell>
          <cell r="AVL22">
            <v>0</v>
          </cell>
          <cell r="AVM22">
            <v>0</v>
          </cell>
          <cell r="AVN22">
            <v>0</v>
          </cell>
          <cell r="AWH22">
            <v>0</v>
          </cell>
          <cell r="AWM22">
            <v>0</v>
          </cell>
          <cell r="AWN22">
            <v>0</v>
          </cell>
          <cell r="AWO22">
            <v>0</v>
          </cell>
          <cell r="AWP22">
            <v>0</v>
          </cell>
          <cell r="AWQ22">
            <v>0</v>
          </cell>
          <cell r="AWR22">
            <v>0</v>
          </cell>
          <cell r="AXL22">
            <v>0</v>
          </cell>
          <cell r="AXQ22">
            <v>0</v>
          </cell>
          <cell r="AXR22">
            <v>0</v>
          </cell>
          <cell r="AXS22">
            <v>0</v>
          </cell>
          <cell r="AXT22">
            <v>0</v>
          </cell>
          <cell r="AXU22">
            <v>0</v>
          </cell>
          <cell r="AXV22">
            <v>0</v>
          </cell>
          <cell r="AXW22">
            <v>1127000</v>
          </cell>
          <cell r="AXX22">
            <v>1182000</v>
          </cell>
          <cell r="AXY22">
            <v>1190000</v>
          </cell>
          <cell r="AXZ22">
            <v>1170000</v>
          </cell>
          <cell r="AYA22">
            <v>4669000</v>
          </cell>
          <cell r="AYB22">
            <v>0</v>
          </cell>
          <cell r="AYC22">
            <v>0</v>
          </cell>
          <cell r="AYD22">
            <v>0</v>
          </cell>
          <cell r="AYE22">
            <v>0</v>
          </cell>
          <cell r="AYF22">
            <v>0</v>
          </cell>
          <cell r="AYG22">
            <v>1127000</v>
          </cell>
          <cell r="AYH22">
            <v>1182000</v>
          </cell>
          <cell r="AYI22">
            <v>1190000</v>
          </cell>
          <cell r="AYJ22">
            <v>1170000</v>
          </cell>
          <cell r="AYK22">
            <v>4669000</v>
          </cell>
          <cell r="AYL22">
            <v>1127000</v>
          </cell>
          <cell r="AYM22">
            <v>1182000</v>
          </cell>
          <cell r="AYN22">
            <v>1190000</v>
          </cell>
          <cell r="AYO22">
            <v>1170000</v>
          </cell>
          <cell r="AYP22">
            <v>4669000</v>
          </cell>
          <cell r="AYQ22">
            <v>0</v>
          </cell>
          <cell r="AYR22">
            <v>0</v>
          </cell>
          <cell r="AYS22">
            <v>0</v>
          </cell>
          <cell r="AYT22">
            <v>0</v>
          </cell>
          <cell r="AYU22">
            <v>0</v>
          </cell>
          <cell r="AYV22">
            <v>1127000</v>
          </cell>
          <cell r="AYW22">
            <v>1182000</v>
          </cell>
          <cell r="AYX22">
            <v>1190000</v>
          </cell>
          <cell r="AYY22">
            <v>1170000</v>
          </cell>
          <cell r="AYZ22">
            <v>4669000</v>
          </cell>
          <cell r="AZA22">
            <v>0</v>
          </cell>
          <cell r="AZB22">
            <v>0</v>
          </cell>
          <cell r="AZC22">
            <v>0</v>
          </cell>
          <cell r="AZD22">
            <v>0</v>
          </cell>
          <cell r="AZE22">
            <v>0</v>
          </cell>
          <cell r="AZG22">
            <v>0</v>
          </cell>
          <cell r="AZH22">
            <v>0</v>
          </cell>
          <cell r="AZI22">
            <v>0</v>
          </cell>
          <cell r="AZJ22">
            <v>0</v>
          </cell>
          <cell r="AZK22">
            <v>0</v>
          </cell>
          <cell r="AZL22">
            <v>0</v>
          </cell>
          <cell r="AZM22">
            <v>0</v>
          </cell>
          <cell r="AZN22">
            <v>0</v>
          </cell>
          <cell r="AZO22">
            <v>0</v>
          </cell>
          <cell r="AZP22">
            <v>0</v>
          </cell>
          <cell r="AZQ22">
            <v>0</v>
          </cell>
          <cell r="AZR22">
            <v>0</v>
          </cell>
          <cell r="AZS22">
            <v>0</v>
          </cell>
          <cell r="AZT22">
            <v>0</v>
          </cell>
          <cell r="AZU22">
            <v>0</v>
          </cell>
          <cell r="AZV22">
            <v>0</v>
          </cell>
          <cell r="AZW22">
            <v>0</v>
          </cell>
          <cell r="AZX22">
            <v>0</v>
          </cell>
          <cell r="AZY22">
            <v>0</v>
          </cell>
          <cell r="AZZ22">
            <v>0</v>
          </cell>
          <cell r="BAA22">
            <v>0</v>
          </cell>
          <cell r="BAB22">
            <v>0</v>
          </cell>
          <cell r="BAC22">
            <v>0</v>
          </cell>
          <cell r="BAD22">
            <v>0</v>
          </cell>
          <cell r="BAE22">
            <v>445000</v>
          </cell>
          <cell r="BAF22">
            <v>445000</v>
          </cell>
          <cell r="BAG22">
            <v>455000</v>
          </cell>
          <cell r="BAH22">
            <v>445000</v>
          </cell>
          <cell r="BAI22">
            <v>1790000</v>
          </cell>
          <cell r="BAK22">
            <v>0</v>
          </cell>
          <cell r="BAL22">
            <v>0</v>
          </cell>
          <cell r="BAM22">
            <v>0</v>
          </cell>
          <cell r="BAN22">
            <v>0</v>
          </cell>
          <cell r="BAO22">
            <v>445000</v>
          </cell>
          <cell r="BAP22">
            <v>445000</v>
          </cell>
          <cell r="BAQ22">
            <v>455000</v>
          </cell>
          <cell r="BAR22">
            <v>445000</v>
          </cell>
          <cell r="BAS22">
            <v>1790000</v>
          </cell>
          <cell r="BAT22">
            <v>445000</v>
          </cell>
          <cell r="BAU22">
            <v>445000</v>
          </cell>
          <cell r="BAV22">
            <v>455000</v>
          </cell>
          <cell r="BAW22">
            <v>445000</v>
          </cell>
          <cell r="BAX22">
            <v>1790000</v>
          </cell>
          <cell r="BAY22">
            <v>0</v>
          </cell>
          <cell r="BAZ22">
            <v>0</v>
          </cell>
          <cell r="BBA22">
            <v>0</v>
          </cell>
          <cell r="BBB22">
            <v>0</v>
          </cell>
          <cell r="BBC22">
            <v>0</v>
          </cell>
          <cell r="BBD22">
            <v>445000</v>
          </cell>
          <cell r="BBE22">
            <v>445000</v>
          </cell>
          <cell r="BBF22">
            <v>455000</v>
          </cell>
          <cell r="BBG22">
            <v>445000</v>
          </cell>
          <cell r="BBH22">
            <v>1790000</v>
          </cell>
          <cell r="BBI22">
            <v>0</v>
          </cell>
          <cell r="BBJ22">
            <v>0</v>
          </cell>
          <cell r="BBK22">
            <v>0</v>
          </cell>
          <cell r="BBL22">
            <v>0</v>
          </cell>
          <cell r="BBM22">
            <v>0</v>
          </cell>
          <cell r="BBO22">
            <v>0</v>
          </cell>
          <cell r="BBP22">
            <v>0</v>
          </cell>
          <cell r="BBQ22">
            <v>0</v>
          </cell>
          <cell r="BBR22">
            <v>0</v>
          </cell>
          <cell r="BBS22">
            <v>0</v>
          </cell>
          <cell r="BBT22">
            <v>0</v>
          </cell>
          <cell r="BBU22">
            <v>0</v>
          </cell>
          <cell r="BBV22">
            <v>0</v>
          </cell>
          <cell r="BBW22">
            <v>0</v>
          </cell>
          <cell r="BBX22">
            <v>0</v>
          </cell>
          <cell r="BBY22">
            <v>0</v>
          </cell>
          <cell r="BBZ22">
            <v>0</v>
          </cell>
          <cell r="BCA22">
            <v>0</v>
          </cell>
          <cell r="BCB22">
            <v>0</v>
          </cell>
          <cell r="BCC22">
            <v>0</v>
          </cell>
          <cell r="BCD22">
            <v>0</v>
          </cell>
          <cell r="BCE22">
            <v>0</v>
          </cell>
          <cell r="BCF22">
            <v>0</v>
          </cell>
          <cell r="BCG22">
            <v>0</v>
          </cell>
          <cell r="BCH22">
            <v>0</v>
          </cell>
          <cell r="BCI22">
            <v>0</v>
          </cell>
          <cell r="BCJ22">
            <v>0</v>
          </cell>
          <cell r="BCK22">
            <v>0</v>
          </cell>
          <cell r="BCL22">
            <v>0</v>
          </cell>
          <cell r="BCM22">
            <v>350000</v>
          </cell>
          <cell r="BCN22">
            <v>343000</v>
          </cell>
          <cell r="BCO22">
            <v>352000</v>
          </cell>
          <cell r="BCP22">
            <v>352000</v>
          </cell>
          <cell r="BCQ22">
            <v>1397000</v>
          </cell>
          <cell r="BCS22">
            <v>0</v>
          </cell>
          <cell r="BCT22">
            <v>0</v>
          </cell>
          <cell r="BCU22">
            <v>0</v>
          </cell>
          <cell r="BCV22">
            <v>0</v>
          </cell>
          <cell r="BCW22">
            <v>350000</v>
          </cell>
          <cell r="BCX22">
            <v>343000</v>
          </cell>
          <cell r="BCY22">
            <v>352000</v>
          </cell>
          <cell r="BCZ22">
            <v>352000</v>
          </cell>
          <cell r="BDA22">
            <v>1397000</v>
          </cell>
          <cell r="BDB22">
            <v>350000</v>
          </cell>
          <cell r="BDC22">
            <v>343000</v>
          </cell>
          <cell r="BDD22">
            <v>352000</v>
          </cell>
          <cell r="BDE22">
            <v>352000</v>
          </cell>
          <cell r="BDF22">
            <v>1397000</v>
          </cell>
          <cell r="BDG22">
            <v>0</v>
          </cell>
          <cell r="BDH22">
            <v>0</v>
          </cell>
          <cell r="BDI22">
            <v>0</v>
          </cell>
          <cell r="BDJ22">
            <v>0</v>
          </cell>
          <cell r="BDK22">
            <v>0</v>
          </cell>
          <cell r="BDL22">
            <v>350000</v>
          </cell>
          <cell r="BDM22">
            <v>343000</v>
          </cell>
          <cell r="BDN22">
            <v>352000</v>
          </cell>
          <cell r="BDO22">
            <v>352000</v>
          </cell>
          <cell r="BDP22">
            <v>1397000</v>
          </cell>
          <cell r="BDQ22">
            <v>247000</v>
          </cell>
          <cell r="BDR22">
            <v>147000</v>
          </cell>
          <cell r="BDS22">
            <v>147000</v>
          </cell>
          <cell r="BDT22">
            <v>148000</v>
          </cell>
          <cell r="BDU22">
            <v>689000</v>
          </cell>
          <cell r="BDV22">
            <v>0</v>
          </cell>
          <cell r="BDW22">
            <v>0</v>
          </cell>
          <cell r="BDX22">
            <v>0</v>
          </cell>
          <cell r="BDY22">
            <v>0</v>
          </cell>
          <cell r="BDZ22">
            <v>0</v>
          </cell>
          <cell r="BEA22">
            <v>247000</v>
          </cell>
          <cell r="BEB22">
            <v>147000</v>
          </cell>
          <cell r="BEC22">
            <v>147000</v>
          </cell>
          <cell r="BED22">
            <v>148000</v>
          </cell>
          <cell r="BEE22">
            <v>689000</v>
          </cell>
          <cell r="BEF22">
            <v>247000</v>
          </cell>
          <cell r="BEG22">
            <v>147000</v>
          </cell>
          <cell r="BEH22">
            <v>147000</v>
          </cell>
          <cell r="BEI22">
            <v>148000</v>
          </cell>
          <cell r="BEJ22">
            <v>689000</v>
          </cell>
          <cell r="BEK22">
            <v>0</v>
          </cell>
          <cell r="BEL22">
            <v>0</v>
          </cell>
          <cell r="BEM22">
            <v>0</v>
          </cell>
          <cell r="BEN22">
            <v>0</v>
          </cell>
          <cell r="BEO22">
            <v>0</v>
          </cell>
          <cell r="BEP22">
            <v>247000</v>
          </cell>
          <cell r="BEQ22">
            <v>147000</v>
          </cell>
          <cell r="BER22">
            <v>147000</v>
          </cell>
          <cell r="BES22">
            <v>148000</v>
          </cell>
          <cell r="BET22">
            <v>689000</v>
          </cell>
          <cell r="BEU22">
            <v>2169000</v>
          </cell>
          <cell r="BEV22">
            <v>2117000</v>
          </cell>
          <cell r="BEW22">
            <v>2144000</v>
          </cell>
          <cell r="BEX22">
            <v>2115000</v>
          </cell>
          <cell r="BEY22">
            <v>8545000</v>
          </cell>
          <cell r="BEZ22">
            <v>0</v>
          </cell>
          <cell r="BFA22">
            <v>0</v>
          </cell>
          <cell r="BFB22">
            <v>0</v>
          </cell>
          <cell r="BFC22">
            <v>0</v>
          </cell>
          <cell r="BFD22">
            <v>0</v>
          </cell>
          <cell r="BFE22">
            <v>2169000</v>
          </cell>
          <cell r="BFF22">
            <v>2117000</v>
          </cell>
          <cell r="BFG22">
            <v>2144000</v>
          </cell>
          <cell r="BFH22">
            <v>2115000</v>
          </cell>
          <cell r="BFI22">
            <v>8545000</v>
          </cell>
          <cell r="BFJ22">
            <v>2169000</v>
          </cell>
          <cell r="BFK22">
            <v>2117000</v>
          </cell>
          <cell r="BFL22">
            <v>2144000</v>
          </cell>
          <cell r="BFM22">
            <v>2115000</v>
          </cell>
          <cell r="BFN22">
            <v>8545000</v>
          </cell>
          <cell r="BFO22">
            <v>0</v>
          </cell>
          <cell r="BFP22">
            <v>0</v>
          </cell>
          <cell r="BFQ22">
            <v>0</v>
          </cell>
          <cell r="BFR22">
            <v>0</v>
          </cell>
          <cell r="BFS22">
            <v>0</v>
          </cell>
          <cell r="BFT22">
            <v>2169000</v>
          </cell>
          <cell r="BFU22">
            <v>2117000</v>
          </cell>
          <cell r="BFV22">
            <v>2144000</v>
          </cell>
          <cell r="BFW22">
            <v>2115000</v>
          </cell>
          <cell r="BFX22">
            <v>8545000</v>
          </cell>
          <cell r="BFY22">
            <v>0</v>
          </cell>
          <cell r="BFZ22">
            <v>0</v>
          </cell>
        </row>
        <row r="23">
          <cell r="B23" t="str">
            <v>房租物业和水电费</v>
          </cell>
          <cell r="C23">
            <v>2400376.6814156086</v>
          </cell>
          <cell r="D23">
            <v>2400376.6814156086</v>
          </cell>
          <cell r="E23">
            <v>2424484.7171324864</v>
          </cell>
          <cell r="F23">
            <v>2424484.7171324864</v>
          </cell>
          <cell r="G23">
            <v>9649722.7970961891</v>
          </cell>
          <cell r="H23">
            <v>389934.60858439212</v>
          </cell>
          <cell r="I23">
            <v>389934.60858439212</v>
          </cell>
          <cell r="J23">
            <v>393850.8928675137</v>
          </cell>
          <cell r="K23">
            <v>393850.8928675137</v>
          </cell>
          <cell r="L23">
            <v>1567571.0029038116</v>
          </cell>
          <cell r="M23">
            <v>2790311.290000001</v>
          </cell>
          <cell r="N23">
            <v>2790311.290000001</v>
          </cell>
          <cell r="O23">
            <v>2818335.6100000003</v>
          </cell>
          <cell r="P23">
            <v>2818335.6100000003</v>
          </cell>
          <cell r="Q23">
            <v>11217293.800000001</v>
          </cell>
          <cell r="R23">
            <v>2400376.6814156086</v>
          </cell>
          <cell r="S23">
            <v>2400376.6814156086</v>
          </cell>
          <cell r="T23">
            <v>2424484.7171324864</v>
          </cell>
          <cell r="U23">
            <v>2424484.7171324864</v>
          </cell>
          <cell r="V23">
            <v>9649722.7970961891</v>
          </cell>
          <cell r="W23">
            <v>389934.60858439212</v>
          </cell>
          <cell r="X23">
            <v>389934.60858439212</v>
          </cell>
          <cell r="Y23">
            <v>393850.8928675137</v>
          </cell>
          <cell r="Z23">
            <v>393850.8928675137</v>
          </cell>
          <cell r="AA23">
            <v>1567571.0029038116</v>
          </cell>
          <cell r="AB23">
            <v>2790311.290000001</v>
          </cell>
          <cell r="AC23">
            <v>2790311.290000001</v>
          </cell>
          <cell r="AD23">
            <v>2818335.6100000003</v>
          </cell>
          <cell r="AE23">
            <v>2818335.6100000003</v>
          </cell>
          <cell r="AF23">
            <v>11217293.800000001</v>
          </cell>
          <cell r="AG23">
            <v>497961.22275000007</v>
          </cell>
          <cell r="AH23">
            <v>497961.22275000007</v>
          </cell>
          <cell r="AI23">
            <v>503262.99</v>
          </cell>
          <cell r="AJ23">
            <v>503262.96675000002</v>
          </cell>
          <cell r="AK23">
            <v>2002448.4022500003</v>
          </cell>
          <cell r="AL23">
            <v>144569.38725</v>
          </cell>
          <cell r="AM23">
            <v>144569.38725</v>
          </cell>
          <cell r="AN23">
            <v>146108.61000000004</v>
          </cell>
          <cell r="AO23">
            <v>146108.60325000001</v>
          </cell>
          <cell r="AP23">
            <v>581355.98775000009</v>
          </cell>
          <cell r="AQ23">
            <v>642530.6100000001</v>
          </cell>
          <cell r="AR23">
            <v>642530.6100000001</v>
          </cell>
          <cell r="AS23">
            <v>649371.60000000009</v>
          </cell>
          <cell r="AT23">
            <v>649371.57000000007</v>
          </cell>
          <cell r="AU23">
            <v>2583804.3900000006</v>
          </cell>
          <cell r="AV23">
            <v>497961.22275000007</v>
          </cell>
          <cell r="AW23">
            <v>497961.22275000007</v>
          </cell>
          <cell r="AX23">
            <v>503262.99</v>
          </cell>
          <cell r="AY23">
            <v>503262.96675000002</v>
          </cell>
          <cell r="AZ23">
            <v>2002448.4022500003</v>
          </cell>
          <cell r="BA23">
            <v>144569.38725</v>
          </cell>
          <cell r="BB23">
            <v>144569.38725</v>
          </cell>
          <cell r="BC23">
            <v>146108.61000000004</v>
          </cell>
          <cell r="BD23">
            <v>146108.60325000001</v>
          </cell>
          <cell r="BE23">
            <v>581355.98775000009</v>
          </cell>
          <cell r="BF23">
            <v>642530.6100000001</v>
          </cell>
          <cell r="BG23">
            <v>642530.6100000001</v>
          </cell>
          <cell r="BH23">
            <v>649371.60000000009</v>
          </cell>
          <cell r="BI23">
            <v>649371.57000000007</v>
          </cell>
          <cell r="BJ23">
            <v>2583804.3900000006</v>
          </cell>
          <cell r="BK23">
            <v>464426.92180327867</v>
          </cell>
          <cell r="BL23">
            <v>464426.92180327867</v>
          </cell>
          <cell r="BM23">
            <v>469270.8420491803</v>
          </cell>
          <cell r="BN23">
            <v>469270.8420491803</v>
          </cell>
          <cell r="BO23">
            <v>1867395.5277049181</v>
          </cell>
          <cell r="BP23">
            <v>144821.2981967213</v>
          </cell>
          <cell r="BQ23">
            <v>144821.2981967213</v>
          </cell>
          <cell r="BR23">
            <v>146331.76795081969</v>
          </cell>
          <cell r="BS23">
            <v>146331.76795081969</v>
          </cell>
          <cell r="BT23">
            <v>582306.13229508197</v>
          </cell>
          <cell r="BU23">
            <v>609248.22</v>
          </cell>
          <cell r="BV23">
            <v>609248.22</v>
          </cell>
          <cell r="BW23">
            <v>615602.61</v>
          </cell>
          <cell r="BX23">
            <v>615602.61</v>
          </cell>
          <cell r="BY23">
            <v>2449701.6599999997</v>
          </cell>
          <cell r="BZ23">
            <v>464426.92180327867</v>
          </cell>
          <cell r="CA23">
            <v>464426.92180327867</v>
          </cell>
          <cell r="CB23">
            <v>469270.8420491803</v>
          </cell>
          <cell r="CC23">
            <v>469270.8420491803</v>
          </cell>
          <cell r="CD23">
            <v>1867395.5277049181</v>
          </cell>
          <cell r="CE23">
            <v>144821.2981967213</v>
          </cell>
          <cell r="CF23">
            <v>144821.2981967213</v>
          </cell>
          <cell r="CG23">
            <v>146331.76795081969</v>
          </cell>
          <cell r="CH23">
            <v>146331.76795081969</v>
          </cell>
          <cell r="CI23">
            <v>582306.13229508197</v>
          </cell>
          <cell r="CJ23">
            <v>609248.22</v>
          </cell>
          <cell r="CK23">
            <v>609248.22</v>
          </cell>
          <cell r="CL23">
            <v>615602.61</v>
          </cell>
          <cell r="CM23">
            <v>615602.61</v>
          </cell>
          <cell r="CN23">
            <v>2449701.6599999997</v>
          </cell>
          <cell r="CO23">
            <v>172244.96805755395</v>
          </cell>
          <cell r="CP23">
            <v>172935.62935251795</v>
          </cell>
          <cell r="CQ23">
            <v>174729.78647482017</v>
          </cell>
          <cell r="CR23">
            <v>174039.12517985614</v>
          </cell>
          <cell r="CS23">
            <v>693949.50906474818</v>
          </cell>
          <cell r="CT23">
            <v>77151.391942446033</v>
          </cell>
          <cell r="CU23">
            <v>77460.750647482011</v>
          </cell>
          <cell r="CV23">
            <v>78264.383525179845</v>
          </cell>
          <cell r="CW23">
            <v>77955.024820143881</v>
          </cell>
          <cell r="CX23">
            <v>310831.55093525175</v>
          </cell>
          <cell r="CY23">
            <v>249396.36</v>
          </cell>
          <cell r="CZ23">
            <v>250396.37999999995</v>
          </cell>
          <cell r="DA23">
            <v>252994.17</v>
          </cell>
          <cell r="DB23">
            <v>251994.15000000002</v>
          </cell>
          <cell r="DC23">
            <v>1004781.0599999999</v>
          </cell>
          <cell r="DD23">
            <v>172244.96805755395</v>
          </cell>
          <cell r="DE23">
            <v>172935.62935251795</v>
          </cell>
          <cell r="DF23">
            <v>174729.78647482017</v>
          </cell>
          <cell r="DG23">
            <v>174039.12517985614</v>
          </cell>
          <cell r="DH23">
            <v>693949.50906474818</v>
          </cell>
          <cell r="DI23">
            <v>77151.391942446033</v>
          </cell>
          <cell r="DJ23">
            <v>77460.750647482011</v>
          </cell>
          <cell r="DK23">
            <v>78264.383525179845</v>
          </cell>
          <cell r="DL23">
            <v>77955.024820143881</v>
          </cell>
          <cell r="DM23">
            <v>310831.55093525175</v>
          </cell>
          <cell r="DN23">
            <v>249396.36</v>
          </cell>
          <cell r="DO23">
            <v>250396.37999999995</v>
          </cell>
          <cell r="DP23">
            <v>252994.17</v>
          </cell>
          <cell r="DQ23">
            <v>251994.15000000002</v>
          </cell>
          <cell r="DR23">
            <v>1004781.0599999999</v>
          </cell>
          <cell r="DS23">
            <v>133632.27620689655</v>
          </cell>
          <cell r="DT23">
            <v>134110.44310344828</v>
          </cell>
          <cell r="DU23">
            <v>179010.74637931032</v>
          </cell>
          <cell r="DV23">
            <v>179010.74637931032</v>
          </cell>
          <cell r="DW23">
            <v>625764.21206896543</v>
          </cell>
          <cell r="DX23">
            <v>65102.90379310344</v>
          </cell>
          <cell r="DY23">
            <v>65335.856896551726</v>
          </cell>
          <cell r="DZ23">
            <v>87210.363620689663</v>
          </cell>
          <cell r="EA23">
            <v>87210.363620689663</v>
          </cell>
          <cell r="EB23">
            <v>304859.48793103453</v>
          </cell>
          <cell r="EC23">
            <v>198735.18</v>
          </cell>
          <cell r="ED23">
            <v>199446.30000000002</v>
          </cell>
          <cell r="EE23">
            <v>266221.11</v>
          </cell>
          <cell r="EF23">
            <v>266221.11</v>
          </cell>
          <cell r="EG23">
            <v>930623.7</v>
          </cell>
          <cell r="EH23">
            <v>133632.27620689655</v>
          </cell>
          <cell r="EI23">
            <v>134110.44310344828</v>
          </cell>
          <cell r="EJ23">
            <v>179010.74637931032</v>
          </cell>
          <cell r="EK23">
            <v>179010.74637931032</v>
          </cell>
          <cell r="EL23">
            <v>625764.21206896543</v>
          </cell>
          <cell r="EM23">
            <v>65102.90379310344</v>
          </cell>
          <cell r="EN23">
            <v>65335.856896551726</v>
          </cell>
          <cell r="EO23">
            <v>87210.363620689663</v>
          </cell>
          <cell r="EP23">
            <v>87210.363620689663</v>
          </cell>
          <cell r="EQ23">
            <v>304859.48793103453</v>
          </cell>
          <cell r="ER23">
            <v>198735.18</v>
          </cell>
          <cell r="ES23">
            <v>199446.30000000002</v>
          </cell>
          <cell r="ET23">
            <v>266221.11</v>
          </cell>
          <cell r="EU23">
            <v>266221.11</v>
          </cell>
          <cell r="EV23">
            <v>930623.7</v>
          </cell>
          <cell r="EW23">
            <v>77732.106666666674</v>
          </cell>
          <cell r="EX23">
            <v>77732.106666666674</v>
          </cell>
          <cell r="EY23">
            <v>78475.203333333324</v>
          </cell>
          <cell r="EZ23">
            <v>78475.203333333338</v>
          </cell>
          <cell r="FA23">
            <v>312414.62</v>
          </cell>
          <cell r="FB23">
            <v>22209.173333333332</v>
          </cell>
          <cell r="FC23">
            <v>22209.173333333332</v>
          </cell>
          <cell r="FD23">
            <v>22421.486666666664</v>
          </cell>
          <cell r="FE23">
            <v>22421.486666666671</v>
          </cell>
          <cell r="FF23">
            <v>89261.32</v>
          </cell>
          <cell r="FG23">
            <v>99941.28</v>
          </cell>
          <cell r="FH23">
            <v>99941.28</v>
          </cell>
          <cell r="FI23">
            <v>100896.68999999999</v>
          </cell>
          <cell r="FJ23">
            <v>100896.69</v>
          </cell>
          <cell r="FK23">
            <v>401675.94</v>
          </cell>
          <cell r="FL23">
            <v>77732.106666666674</v>
          </cell>
          <cell r="FM23">
            <v>77732.106666666674</v>
          </cell>
          <cell r="FN23">
            <v>78475.203333333324</v>
          </cell>
          <cell r="FO23">
            <v>78475.203333333338</v>
          </cell>
          <cell r="FP23">
            <v>312414.62</v>
          </cell>
          <cell r="FQ23">
            <v>22209.173333333332</v>
          </cell>
          <cell r="FR23">
            <v>22209.173333333332</v>
          </cell>
          <cell r="FS23">
            <v>22421.486666666664</v>
          </cell>
          <cell r="FT23">
            <v>22421.486666666671</v>
          </cell>
          <cell r="FU23">
            <v>89261.32</v>
          </cell>
          <cell r="FV23">
            <v>99941.28</v>
          </cell>
          <cell r="FW23">
            <v>99941.28</v>
          </cell>
          <cell r="FX23">
            <v>100896.68999999999</v>
          </cell>
          <cell r="FY23">
            <v>100896.69</v>
          </cell>
          <cell r="FZ23">
            <v>401675.94</v>
          </cell>
          <cell r="GA23">
            <v>82836.425454545461</v>
          </cell>
          <cell r="GB23">
            <v>90276.239220779229</v>
          </cell>
          <cell r="GC23">
            <v>91228.018441558466</v>
          </cell>
          <cell r="GD23">
            <v>91228.018441558466</v>
          </cell>
          <cell r="GE23">
            <v>355568.70155844162</v>
          </cell>
          <cell r="GF23">
            <v>104763.71454545455</v>
          </cell>
          <cell r="GG23">
            <v>114172.89077922079</v>
          </cell>
          <cell r="GH23">
            <v>115376.61155844155</v>
          </cell>
          <cell r="GI23">
            <v>115376.61155844155</v>
          </cell>
          <cell r="GJ23">
            <v>449689.82844155841</v>
          </cell>
          <cell r="GK23">
            <v>187600.14</v>
          </cell>
          <cell r="GL23">
            <v>204449.13</v>
          </cell>
          <cell r="GM23">
            <v>206604.63</v>
          </cell>
          <cell r="GN23">
            <v>206604.63</v>
          </cell>
          <cell r="GO23">
            <v>805258.53</v>
          </cell>
          <cell r="GP23">
            <v>82836.425454545461</v>
          </cell>
          <cell r="GQ23">
            <v>90276.239220779229</v>
          </cell>
          <cell r="GR23">
            <v>91228.018441558466</v>
          </cell>
          <cell r="GS23">
            <v>91228.018441558466</v>
          </cell>
          <cell r="GT23">
            <v>355568.70155844162</v>
          </cell>
          <cell r="GU23">
            <v>104763.71454545455</v>
          </cell>
          <cell r="GV23">
            <v>114172.89077922079</v>
          </cell>
          <cell r="GW23">
            <v>115376.61155844155</v>
          </cell>
          <cell r="GX23">
            <v>115376.61155844155</v>
          </cell>
          <cell r="GY23">
            <v>449689.82844155841</v>
          </cell>
          <cell r="GZ23">
            <v>187600.14</v>
          </cell>
          <cell r="HA23">
            <v>204449.13</v>
          </cell>
          <cell r="HB23">
            <v>206604.63</v>
          </cell>
          <cell r="HC23">
            <v>206604.63</v>
          </cell>
          <cell r="HD23">
            <v>805258.53</v>
          </cell>
          <cell r="HE23">
            <v>255947.45673913043</v>
          </cell>
          <cell r="HF23">
            <v>275990.41369565215</v>
          </cell>
          <cell r="HG23">
            <v>267383.4975</v>
          </cell>
          <cell r="HH23">
            <v>253687.83847826085</v>
          </cell>
          <cell r="HI23">
            <v>1053009.2064130434</v>
          </cell>
          <cell r="HJ23">
            <v>117817.08326086955</v>
          </cell>
          <cell r="HK23">
            <v>127043.20630434784</v>
          </cell>
          <cell r="HL23">
            <v>123081.2925</v>
          </cell>
          <cell r="HM23">
            <v>116776.94152173912</v>
          </cell>
          <cell r="HN23">
            <v>484718.52358695649</v>
          </cell>
          <cell r="HO23">
            <v>373764.54</v>
          </cell>
          <cell r="HP23">
            <v>403033.62</v>
          </cell>
          <cell r="HQ23">
            <v>390464.79</v>
          </cell>
          <cell r="HR23">
            <v>370464.77999999997</v>
          </cell>
          <cell r="HS23">
            <v>1537727.73</v>
          </cell>
          <cell r="HT23">
            <v>255947.45673913043</v>
          </cell>
          <cell r="HU23">
            <v>275990.41369565215</v>
          </cell>
          <cell r="HV23">
            <v>267383.4975</v>
          </cell>
          <cell r="HW23">
            <v>253687.83847826085</v>
          </cell>
          <cell r="HX23">
            <v>1053009.2064130434</v>
          </cell>
          <cell r="HY23">
            <v>117817.08326086955</v>
          </cell>
          <cell r="HZ23">
            <v>127043.20630434784</v>
          </cell>
          <cell r="IA23">
            <v>123081.2925</v>
          </cell>
          <cell r="IB23">
            <v>116776.94152173912</v>
          </cell>
          <cell r="IC23">
            <v>484718.52358695649</v>
          </cell>
          <cell r="ID23">
            <v>373764.54</v>
          </cell>
          <cell r="IE23">
            <v>403033.62</v>
          </cell>
          <cell r="IF23">
            <v>390464.79</v>
          </cell>
          <cell r="IG23">
            <v>370464.77999999997</v>
          </cell>
          <cell r="IH23">
            <v>1537727.73</v>
          </cell>
          <cell r="II23">
            <v>108745.57107692308</v>
          </cell>
          <cell r="IJ23">
            <v>158166.42830769229</v>
          </cell>
          <cell r="IK23">
            <v>159760.64676923078</v>
          </cell>
          <cell r="IL23">
            <v>159760.64676923078</v>
          </cell>
          <cell r="IM23">
            <v>586433.29292307689</v>
          </cell>
          <cell r="IN23">
            <v>44916.648923076922</v>
          </cell>
          <cell r="IO23">
            <v>65329.611692307684</v>
          </cell>
          <cell r="IP23">
            <v>65988.093230769227</v>
          </cell>
          <cell r="IQ23">
            <v>65988.093230769227</v>
          </cell>
          <cell r="IR23">
            <v>242222.44707692304</v>
          </cell>
          <cell r="IS23">
            <v>153662.22</v>
          </cell>
          <cell r="IT23">
            <v>223496.03999999998</v>
          </cell>
          <cell r="IU23">
            <v>225748.74</v>
          </cell>
          <cell r="IV23">
            <v>225748.74</v>
          </cell>
          <cell r="IW23">
            <v>828655.74</v>
          </cell>
          <cell r="IX23">
            <v>108745.57107692308</v>
          </cell>
          <cell r="IY23">
            <v>158166.42830769229</v>
          </cell>
          <cell r="IZ23">
            <v>159760.64676923078</v>
          </cell>
          <cell r="JA23">
            <v>159760.64676923078</v>
          </cell>
          <cell r="JB23">
            <v>586433.29292307689</v>
          </cell>
          <cell r="JC23">
            <v>44916.648923076922</v>
          </cell>
          <cell r="JD23">
            <v>65329.611692307684</v>
          </cell>
          <cell r="JE23">
            <v>65988.093230769227</v>
          </cell>
          <cell r="JF23">
            <v>65988.093230769227</v>
          </cell>
          <cell r="JG23">
            <v>242222.44707692304</v>
          </cell>
          <cell r="JH23">
            <v>153662.22</v>
          </cell>
          <cell r="JI23">
            <v>223496.03999999998</v>
          </cell>
          <cell r="JJ23">
            <v>225748.74</v>
          </cell>
          <cell r="JK23">
            <v>225748.74</v>
          </cell>
          <cell r="JL23">
            <v>828655.74</v>
          </cell>
          <cell r="JM23">
            <v>205718.58666666667</v>
          </cell>
          <cell r="JN23">
            <v>216983.40833333333</v>
          </cell>
          <cell r="JO23">
            <v>240818.39033333334</v>
          </cell>
          <cell r="JP23">
            <v>244540.62</v>
          </cell>
          <cell r="JQ23">
            <v>908061.00533333339</v>
          </cell>
          <cell r="JR23">
            <v>70619.813333333339</v>
          </cell>
          <cell r="JS23">
            <v>74486.841666666674</v>
          </cell>
          <cell r="JT23">
            <v>82668.99966666667</v>
          </cell>
          <cell r="JU23">
            <v>83946.78</v>
          </cell>
          <cell r="JV23">
            <v>311722.43466666667</v>
          </cell>
          <cell r="JW23">
            <v>276338.40000000002</v>
          </cell>
          <cell r="JX23">
            <v>291470.25</v>
          </cell>
          <cell r="JY23">
            <v>323487.39</v>
          </cell>
          <cell r="JZ23">
            <v>328487.40000000002</v>
          </cell>
          <cell r="KA23">
            <v>1219783.44</v>
          </cell>
          <cell r="KB23">
            <v>205718.58666666667</v>
          </cell>
          <cell r="KC23">
            <v>216983.40833333333</v>
          </cell>
          <cell r="KD23">
            <v>240818.39033333334</v>
          </cell>
          <cell r="KE23">
            <v>244540.62</v>
          </cell>
          <cell r="KF23">
            <v>908061.00533333339</v>
          </cell>
          <cell r="KG23">
            <v>70619.813333333339</v>
          </cell>
          <cell r="KH23">
            <v>74486.841666666674</v>
          </cell>
          <cell r="KI23">
            <v>82668.99966666667</v>
          </cell>
          <cell r="KJ23">
            <v>83946.78</v>
          </cell>
          <cell r="KK23">
            <v>311722.43466666667</v>
          </cell>
          <cell r="KL23">
            <v>276338.40000000002</v>
          </cell>
          <cell r="KM23">
            <v>291470.25</v>
          </cell>
          <cell r="KN23">
            <v>323487.39</v>
          </cell>
          <cell r="KO23">
            <v>328487.40000000002</v>
          </cell>
          <cell r="KP23">
            <v>1219783.44</v>
          </cell>
          <cell r="KQ23">
            <v>104484.30125</v>
          </cell>
          <cell r="KR23">
            <v>106067.61874999999</v>
          </cell>
          <cell r="KS23">
            <v>105523.74374999999</v>
          </cell>
          <cell r="KT23">
            <v>107107.06125</v>
          </cell>
          <cell r="KU23">
            <v>423182.72499999998</v>
          </cell>
          <cell r="KV23">
            <v>27495.868749999994</v>
          </cell>
          <cell r="KW23">
            <v>27912.531250000007</v>
          </cell>
          <cell r="KX23">
            <v>27769.406249999996</v>
          </cell>
          <cell r="KY23">
            <v>28186.068749999999</v>
          </cell>
          <cell r="KZ23">
            <v>111363.875</v>
          </cell>
          <cell r="LA23">
            <v>131980.16999999998</v>
          </cell>
          <cell r="LB23">
            <v>133980.15</v>
          </cell>
          <cell r="LC23">
            <v>133293.15</v>
          </cell>
          <cell r="LD23">
            <v>135293.13</v>
          </cell>
          <cell r="LE23">
            <v>534546.6</v>
          </cell>
          <cell r="LF23">
            <v>104484.30125</v>
          </cell>
          <cell r="LG23">
            <v>106067.61874999999</v>
          </cell>
          <cell r="LH23">
            <v>105523.74374999999</v>
          </cell>
          <cell r="LI23">
            <v>107107.06125</v>
          </cell>
          <cell r="LJ23">
            <v>423182.72499999998</v>
          </cell>
          <cell r="LK23">
            <v>27495.868749999994</v>
          </cell>
          <cell r="LL23">
            <v>27912.531250000007</v>
          </cell>
          <cell r="LM23">
            <v>27769.406249999996</v>
          </cell>
          <cell r="LN23">
            <v>28186.068749999999</v>
          </cell>
          <cell r="LO23">
            <v>111363.875</v>
          </cell>
          <cell r="LP23">
            <v>131980.16999999998</v>
          </cell>
          <cell r="LQ23">
            <v>133980.15</v>
          </cell>
          <cell r="LR23">
            <v>133293.15</v>
          </cell>
          <cell r="LS23">
            <v>135293.13</v>
          </cell>
          <cell r="LT23">
            <v>534546.6</v>
          </cell>
          <cell r="LU23">
            <v>135478.50394736842</v>
          </cell>
          <cell r="LV23">
            <v>135478.50394736842</v>
          </cell>
          <cell r="LW23">
            <v>136900.48263157893</v>
          </cell>
          <cell r="LX23">
            <v>136900.48263157895</v>
          </cell>
          <cell r="LY23">
            <v>544757.97315789468</v>
          </cell>
          <cell r="LZ23">
            <v>20527.046052631576</v>
          </cell>
          <cell r="MA23">
            <v>20527.046052631576</v>
          </cell>
          <cell r="MB23">
            <v>20742.497368421049</v>
          </cell>
          <cell r="MC23">
            <v>20742.497368421056</v>
          </cell>
          <cell r="MD23">
            <v>82539.086842105258</v>
          </cell>
          <cell r="ME23">
            <v>156005.54999999999</v>
          </cell>
          <cell r="MF23">
            <v>156005.54999999999</v>
          </cell>
          <cell r="MG23">
            <v>157642.97999999998</v>
          </cell>
          <cell r="MH23">
            <v>157642.98000000001</v>
          </cell>
          <cell r="MI23">
            <v>627297.05999999994</v>
          </cell>
          <cell r="MJ23">
            <v>135478.50394736842</v>
          </cell>
          <cell r="MK23">
            <v>135478.50394736842</v>
          </cell>
          <cell r="ML23">
            <v>136900.48263157893</v>
          </cell>
          <cell r="MM23">
            <v>136900.48263157895</v>
          </cell>
          <cell r="MN23">
            <v>544757.97315789468</v>
          </cell>
          <cell r="MO23">
            <v>20527.046052631576</v>
          </cell>
          <cell r="MP23">
            <v>20527.046052631576</v>
          </cell>
          <cell r="MQ23">
            <v>20742.497368421049</v>
          </cell>
          <cell r="MR23">
            <v>20742.497368421056</v>
          </cell>
          <cell r="MS23">
            <v>82539.086842105258</v>
          </cell>
          <cell r="MT23">
            <v>156005.54999999999</v>
          </cell>
          <cell r="MU23">
            <v>156005.54999999999</v>
          </cell>
          <cell r="MV23">
            <v>157642.97999999998</v>
          </cell>
          <cell r="MW23">
            <v>157642.98000000001</v>
          </cell>
          <cell r="MX23">
            <v>627297.05999999994</v>
          </cell>
          <cell r="MY23">
            <v>476610.39853448275</v>
          </cell>
          <cell r="MZ23">
            <v>476610.39853448275</v>
          </cell>
          <cell r="NA23">
            <v>481426.31896551722</v>
          </cell>
          <cell r="NB23">
            <v>481426.31896551722</v>
          </cell>
          <cell r="NC23">
            <v>1916073.4349999998</v>
          </cell>
          <cell r="ND23">
            <v>144589.67146551725</v>
          </cell>
          <cell r="NE23">
            <v>144589.67146551725</v>
          </cell>
          <cell r="NF23">
            <v>146050.68103448275</v>
          </cell>
          <cell r="NG23">
            <v>146050.68103448275</v>
          </cell>
          <cell r="NH23">
            <v>581280.70500000007</v>
          </cell>
          <cell r="NI23">
            <v>621200.07000000007</v>
          </cell>
          <cell r="NJ23">
            <v>621200.07000000007</v>
          </cell>
          <cell r="NK23">
            <v>627477</v>
          </cell>
          <cell r="NL23">
            <v>627477</v>
          </cell>
          <cell r="NM23">
            <v>2497354.14</v>
          </cell>
          <cell r="NN23">
            <v>476610.39853448275</v>
          </cell>
          <cell r="NO23">
            <v>476610.39853448275</v>
          </cell>
          <cell r="NP23">
            <v>481426.31896551722</v>
          </cell>
          <cell r="NQ23">
            <v>481426.31896551722</v>
          </cell>
          <cell r="NR23">
            <v>1916073.4349999998</v>
          </cell>
          <cell r="NS23">
            <v>144589.67146551725</v>
          </cell>
          <cell r="NT23">
            <v>144589.67146551725</v>
          </cell>
          <cell r="NU23">
            <v>146050.68103448275</v>
          </cell>
          <cell r="NV23">
            <v>146050.68103448275</v>
          </cell>
          <cell r="NW23">
            <v>581280.70500000007</v>
          </cell>
          <cell r="NX23">
            <v>621200.07000000007</v>
          </cell>
          <cell r="NY23">
            <v>621200.07000000007</v>
          </cell>
          <cell r="NZ23">
            <v>627477</v>
          </cell>
          <cell r="OA23">
            <v>627477</v>
          </cell>
          <cell r="OB23">
            <v>2497354.14</v>
          </cell>
          <cell r="OC23">
            <v>104920.59428571429</v>
          </cell>
          <cell r="OD23">
            <v>111953.5753846154</v>
          </cell>
          <cell r="OE23">
            <v>109420.04043956044</v>
          </cell>
          <cell r="OF23">
            <v>112936.53098901099</v>
          </cell>
          <cell r="OG23">
            <v>439230.74109890114</v>
          </cell>
          <cell r="OH23">
            <v>44263.375714285721</v>
          </cell>
          <cell r="OI23">
            <v>47230.414615384616</v>
          </cell>
          <cell r="OJ23">
            <v>46161.579560439561</v>
          </cell>
          <cell r="OK23">
            <v>47645.099010989012</v>
          </cell>
          <cell r="OL23">
            <v>185300.46890109891</v>
          </cell>
          <cell r="OM23">
            <v>149183.97000000003</v>
          </cell>
          <cell r="ON23">
            <v>159183.99000000002</v>
          </cell>
          <cell r="OO23">
            <v>155581.62</v>
          </cell>
          <cell r="OP23">
            <v>160581.63</v>
          </cell>
          <cell r="OQ23">
            <v>624531.21000000008</v>
          </cell>
          <cell r="OR23">
            <v>104920.59428571429</v>
          </cell>
          <cell r="OS23">
            <v>111953.5753846154</v>
          </cell>
          <cell r="OT23">
            <v>109420.04043956044</v>
          </cell>
          <cell r="OU23">
            <v>112936.53098901099</v>
          </cell>
          <cell r="OV23">
            <v>439230.74109890114</v>
          </cell>
          <cell r="OW23">
            <v>44263.375714285721</v>
          </cell>
          <cell r="OX23">
            <v>47230.414615384616</v>
          </cell>
          <cell r="OY23">
            <v>46161.579560439561</v>
          </cell>
          <cell r="OZ23">
            <v>47645.099010989012</v>
          </cell>
          <cell r="PA23">
            <v>185300.46890109891</v>
          </cell>
          <cell r="PB23">
            <v>149183.97000000003</v>
          </cell>
          <cell r="PC23">
            <v>159183.99000000002</v>
          </cell>
          <cell r="PD23">
            <v>155581.62</v>
          </cell>
          <cell r="PE23">
            <v>160581.63</v>
          </cell>
          <cell r="PF23">
            <v>624531.21000000008</v>
          </cell>
          <cell r="PG23">
            <v>86594.439024390245</v>
          </cell>
          <cell r="PH23">
            <v>86594.439024390245</v>
          </cell>
          <cell r="PI23">
            <v>87417.365853658543</v>
          </cell>
          <cell r="PJ23">
            <v>87417.365853658543</v>
          </cell>
          <cell r="PK23">
            <v>348023.60975609755</v>
          </cell>
          <cell r="PL23">
            <v>46544.510975609759</v>
          </cell>
          <cell r="PM23">
            <v>46544.510975609759</v>
          </cell>
          <cell r="PN23">
            <v>46986.834146341462</v>
          </cell>
          <cell r="PO23">
            <v>46986.834146341462</v>
          </cell>
          <cell r="PP23">
            <v>187062.69024390244</v>
          </cell>
          <cell r="PQ23">
            <v>133138.95000000001</v>
          </cell>
          <cell r="PR23">
            <v>133138.95000000001</v>
          </cell>
          <cell r="PS23">
            <v>134404.20000000001</v>
          </cell>
          <cell r="PT23">
            <v>134404.20000000001</v>
          </cell>
          <cell r="PU23">
            <v>535086.30000000005</v>
          </cell>
          <cell r="PV23">
            <v>86594.439024390245</v>
          </cell>
          <cell r="PW23">
            <v>86594.439024390245</v>
          </cell>
          <cell r="PX23">
            <v>87417.365853658543</v>
          </cell>
          <cell r="PY23">
            <v>87417.365853658543</v>
          </cell>
          <cell r="PZ23">
            <v>348023.60975609755</v>
          </cell>
          <cell r="QA23">
            <v>46544.510975609759</v>
          </cell>
          <cell r="QB23">
            <v>46544.510975609759</v>
          </cell>
          <cell r="QC23">
            <v>46986.834146341462</v>
          </cell>
          <cell r="QD23">
            <v>46986.834146341462</v>
          </cell>
          <cell r="QE23">
            <v>187062.69024390244</v>
          </cell>
          <cell r="QF23">
            <v>133138.95000000001</v>
          </cell>
          <cell r="QG23">
            <v>133138.95000000001</v>
          </cell>
          <cell r="QH23">
            <v>134404.20000000001</v>
          </cell>
          <cell r="QI23">
            <v>134404.20000000001</v>
          </cell>
          <cell r="QJ23">
            <v>535086.30000000005</v>
          </cell>
          <cell r="QK23">
            <v>205022.1025210084</v>
          </cell>
          <cell r="QL23">
            <v>205022.1025210084</v>
          </cell>
          <cell r="QM23">
            <v>207159.28638655462</v>
          </cell>
          <cell r="QN23">
            <v>207159.28638655462</v>
          </cell>
          <cell r="QO23">
            <v>824362.777815126</v>
          </cell>
          <cell r="QP23">
            <v>115999.34747899159</v>
          </cell>
          <cell r="QQ23">
            <v>115999.34747899159</v>
          </cell>
          <cell r="QR23">
            <v>117208.54361344538</v>
          </cell>
          <cell r="QS23">
            <v>117208.54361344538</v>
          </cell>
          <cell r="QT23">
            <v>466415.78218487394</v>
          </cell>
          <cell r="QU23">
            <v>321021.45</v>
          </cell>
          <cell r="QV23">
            <v>321021.45</v>
          </cell>
          <cell r="QW23">
            <v>324367.83</v>
          </cell>
          <cell r="QX23">
            <v>324367.83</v>
          </cell>
          <cell r="QY23">
            <v>1290778.56</v>
          </cell>
          <cell r="QZ23">
            <v>205022.1025210084</v>
          </cell>
          <cell r="RA23">
            <v>205022.1025210084</v>
          </cell>
          <cell r="RB23">
            <v>207159.28638655462</v>
          </cell>
          <cell r="RC23">
            <v>207159.28638655462</v>
          </cell>
          <cell r="RD23">
            <v>824362.777815126</v>
          </cell>
          <cell r="RE23">
            <v>115999.34747899159</v>
          </cell>
          <cell r="RF23">
            <v>115999.34747899159</v>
          </cell>
          <cell r="RG23">
            <v>117208.54361344538</v>
          </cell>
          <cell r="RH23">
            <v>117208.54361344538</v>
          </cell>
          <cell r="RI23">
            <v>466415.78218487394</v>
          </cell>
          <cell r="RJ23">
            <v>321021.45</v>
          </cell>
          <cell r="RK23">
            <v>321021.45</v>
          </cell>
          <cell r="RL23">
            <v>324367.83</v>
          </cell>
          <cell r="RM23">
            <v>324367.83</v>
          </cell>
          <cell r="RN23">
            <v>1290778.56</v>
          </cell>
          <cell r="RO23">
            <v>103103.16912280701</v>
          </cell>
          <cell r="RP23">
            <v>103103.16912280701</v>
          </cell>
          <cell r="RQ23">
            <v>226479.06807017542</v>
          </cell>
          <cell r="RR23">
            <v>173924.26666666666</v>
          </cell>
          <cell r="RS23">
            <v>606609.67298245616</v>
          </cell>
          <cell r="RT23">
            <v>34636.22087719298</v>
          </cell>
          <cell r="RU23">
            <v>34636.22087719298</v>
          </cell>
          <cell r="RV23">
            <v>76082.811929824558</v>
          </cell>
          <cell r="RW23">
            <v>58427.683333333334</v>
          </cell>
          <cell r="RX23">
            <v>203782.93701754388</v>
          </cell>
          <cell r="RY23">
            <v>137739.38999999998</v>
          </cell>
          <cell r="RZ23">
            <v>137739.38999999998</v>
          </cell>
          <cell r="SA23">
            <v>302561.88</v>
          </cell>
          <cell r="SB23">
            <v>232351.95</v>
          </cell>
          <cell r="SC23">
            <v>810392.60999999987</v>
          </cell>
          <cell r="SD23">
            <v>103103.16912280701</v>
          </cell>
          <cell r="SE23">
            <v>103103.16912280701</v>
          </cell>
          <cell r="SF23">
            <v>226479.06807017542</v>
          </cell>
          <cell r="SG23">
            <v>173924.26666666666</v>
          </cell>
          <cell r="SH23">
            <v>606609.67298245616</v>
          </cell>
          <cell r="SI23">
            <v>34636.22087719298</v>
          </cell>
          <cell r="SJ23">
            <v>34636.22087719298</v>
          </cell>
          <cell r="SK23">
            <v>76082.811929824558</v>
          </cell>
          <cell r="SL23">
            <v>58427.683333333334</v>
          </cell>
          <cell r="SM23">
            <v>203782.93701754388</v>
          </cell>
          <cell r="SN23">
            <v>137739.38999999998</v>
          </cell>
          <cell r="SO23">
            <v>137739.38999999998</v>
          </cell>
          <cell r="SP23">
            <v>302561.88</v>
          </cell>
          <cell r="SQ23">
            <v>232351.95</v>
          </cell>
          <cell r="SR23">
            <v>810392.60999999987</v>
          </cell>
          <cell r="SS23">
            <v>230681.58720000001</v>
          </cell>
          <cell r="ST23">
            <v>230681.58720000001</v>
          </cell>
          <cell r="SU23">
            <v>233139.20639999997</v>
          </cell>
          <cell r="SV23">
            <v>233139.20639999997</v>
          </cell>
          <cell r="SW23">
            <v>927641.58719999995</v>
          </cell>
          <cell r="SX23">
            <v>129758.3928</v>
          </cell>
          <cell r="SY23">
            <v>129758.3928</v>
          </cell>
          <cell r="SZ23">
            <v>131140.80360000001</v>
          </cell>
          <cell r="TA23">
            <v>131140.80360000001</v>
          </cell>
          <cell r="TB23">
            <v>521798.39280000003</v>
          </cell>
          <cell r="TC23">
            <v>360439.98</v>
          </cell>
          <cell r="TD23">
            <v>360439.98</v>
          </cell>
          <cell r="TE23">
            <v>364280.01</v>
          </cell>
          <cell r="TF23">
            <v>364280.01</v>
          </cell>
          <cell r="TG23">
            <v>1449439.98</v>
          </cell>
          <cell r="TH23">
            <v>230681.58720000001</v>
          </cell>
          <cell r="TI23">
            <v>230681.58720000001</v>
          </cell>
          <cell r="TJ23">
            <v>233139.20639999997</v>
          </cell>
          <cell r="TK23">
            <v>233139.20639999997</v>
          </cell>
          <cell r="TL23">
            <v>927641.58719999995</v>
          </cell>
          <cell r="TM23">
            <v>129758.3928</v>
          </cell>
          <cell r="TN23">
            <v>129758.3928</v>
          </cell>
          <cell r="TO23">
            <v>131140.80360000001</v>
          </cell>
          <cell r="TP23">
            <v>131140.80360000001</v>
          </cell>
          <cell r="TQ23">
            <v>521798.39280000003</v>
          </cell>
          <cell r="TR23">
            <v>360439.98</v>
          </cell>
          <cell r="TS23">
            <v>360439.98</v>
          </cell>
          <cell r="TT23">
            <v>364280.01</v>
          </cell>
          <cell r="TU23">
            <v>364280.01</v>
          </cell>
          <cell r="TV23">
            <v>1449439.98</v>
          </cell>
          <cell r="TW23">
            <v>68472</v>
          </cell>
          <cell r="TX23">
            <v>68472</v>
          </cell>
          <cell r="TY23">
            <v>69151</v>
          </cell>
          <cell r="TZ23">
            <v>69151</v>
          </cell>
          <cell r="UA23">
            <v>275246</v>
          </cell>
          <cell r="UB23">
            <v>18019.012499999997</v>
          </cell>
          <cell r="UC23">
            <v>18019.012499999997</v>
          </cell>
          <cell r="UD23">
            <v>18197.556249999998</v>
          </cell>
          <cell r="UE23">
            <v>18197.556249999998</v>
          </cell>
          <cell r="UF23">
            <v>72433.137499999983</v>
          </cell>
          <cell r="UG23">
            <v>86491.012499999997</v>
          </cell>
          <cell r="UH23">
            <v>86491.012499999997</v>
          </cell>
          <cell r="UI23">
            <v>87348.556249999994</v>
          </cell>
          <cell r="UJ23">
            <v>87348.556249999994</v>
          </cell>
          <cell r="UK23">
            <v>347679.13749999995</v>
          </cell>
          <cell r="UL23">
            <v>68472.247499999998</v>
          </cell>
          <cell r="UM23">
            <v>68472.247499999998</v>
          </cell>
          <cell r="UN23">
            <v>69150.713749999995</v>
          </cell>
          <cell r="UO23">
            <v>69150.713749999995</v>
          </cell>
          <cell r="UP23">
            <v>275245.92249999999</v>
          </cell>
          <cell r="UQ23">
            <v>18019.012499999997</v>
          </cell>
          <cell r="UR23">
            <v>18019.012499999997</v>
          </cell>
          <cell r="US23">
            <v>18197.556249999998</v>
          </cell>
          <cell r="UT23">
            <v>18197.556249999998</v>
          </cell>
          <cell r="UU23">
            <v>72433.137499999983</v>
          </cell>
          <cell r="UV23">
            <v>86491.26</v>
          </cell>
          <cell r="UW23">
            <v>86491.26</v>
          </cell>
          <cell r="UX23">
            <v>87348.26999999999</v>
          </cell>
          <cell r="UY23">
            <v>87348.26999999999</v>
          </cell>
          <cell r="UZ23">
            <v>347679.05999999994</v>
          </cell>
          <cell r="VA23">
            <v>59345.530434782602</v>
          </cell>
          <cell r="VB23">
            <v>59345.530434782602</v>
          </cell>
          <cell r="VC23">
            <v>59946.080869565216</v>
          </cell>
          <cell r="VD23">
            <v>59946.080869565216</v>
          </cell>
          <cell r="VE23">
            <v>238583.22260869565</v>
          </cell>
          <cell r="VF23">
            <v>16484.869565217392</v>
          </cell>
          <cell r="VG23">
            <v>16484.869565217392</v>
          </cell>
          <cell r="VH23">
            <v>16651.689130434785</v>
          </cell>
          <cell r="VI23">
            <v>16651.689130434785</v>
          </cell>
          <cell r="VJ23">
            <v>66273.117391304346</v>
          </cell>
          <cell r="VK23">
            <v>75830.399999999994</v>
          </cell>
          <cell r="VL23">
            <v>75830.399999999994</v>
          </cell>
          <cell r="VM23">
            <v>76597.77</v>
          </cell>
          <cell r="VN23">
            <v>76597.77</v>
          </cell>
          <cell r="VO23">
            <v>304856.34000000003</v>
          </cell>
          <cell r="VP23">
            <v>59345.530434782602</v>
          </cell>
          <cell r="VQ23">
            <v>59345.530434782602</v>
          </cell>
          <cell r="VR23">
            <v>59946.080869565216</v>
          </cell>
          <cell r="VS23">
            <v>59946.080869565216</v>
          </cell>
          <cell r="VT23">
            <v>238583.22260869565</v>
          </cell>
          <cell r="VU23">
            <v>16484.869565217392</v>
          </cell>
          <cell r="VV23">
            <v>16484.869565217392</v>
          </cell>
          <cell r="VW23">
            <v>16651.689130434785</v>
          </cell>
          <cell r="VX23">
            <v>16651.689130434785</v>
          </cell>
          <cell r="VY23">
            <v>66273.117391304346</v>
          </cell>
          <cell r="VZ23">
            <v>75830.399999999994</v>
          </cell>
          <cell r="WA23">
            <v>75830.399999999994</v>
          </cell>
          <cell r="WB23">
            <v>76597.77</v>
          </cell>
          <cell r="WC23">
            <v>76597.77</v>
          </cell>
          <cell r="WD23">
            <v>304856.34000000003</v>
          </cell>
          <cell r="WE23">
            <v>48367.045517241379</v>
          </cell>
          <cell r="WF23">
            <v>63815.321379310342</v>
          </cell>
          <cell r="WG23">
            <v>49499.79034482759</v>
          </cell>
          <cell r="WH23">
            <v>64304.394482758631</v>
          </cell>
          <cell r="WI23">
            <v>225986.55172413794</v>
          </cell>
          <cell r="WJ23">
            <v>26774.614482758621</v>
          </cell>
          <cell r="WK23">
            <v>35326.338620689661</v>
          </cell>
          <cell r="WL23">
            <v>27401.669655172409</v>
          </cell>
          <cell r="WM23">
            <v>35597.075517241385</v>
          </cell>
          <cell r="WN23">
            <v>125099.69827586206</v>
          </cell>
          <cell r="WO23">
            <v>75141.66</v>
          </cell>
          <cell r="WP23">
            <v>99141.66</v>
          </cell>
          <cell r="WQ23">
            <v>76901.459999999992</v>
          </cell>
          <cell r="WR23">
            <v>99901.470000000016</v>
          </cell>
          <cell r="WS23">
            <v>351086.25</v>
          </cell>
          <cell r="WT23">
            <v>48367.045517241379</v>
          </cell>
          <cell r="WU23">
            <v>63815.321379310342</v>
          </cell>
          <cell r="WV23">
            <v>49499.79034482759</v>
          </cell>
          <cell r="WW23">
            <v>64304.394482758631</v>
          </cell>
          <cell r="WX23">
            <v>225986.55172413794</v>
          </cell>
          <cell r="WY23">
            <v>26774.614482758621</v>
          </cell>
          <cell r="WZ23">
            <v>35326.338620689661</v>
          </cell>
          <cell r="XA23">
            <v>27401.669655172409</v>
          </cell>
          <cell r="XB23">
            <v>35597.075517241385</v>
          </cell>
          <cell r="XC23">
            <v>125099.69827586206</v>
          </cell>
          <cell r="XD23">
            <v>75141.66</v>
          </cell>
          <cell r="XE23">
            <v>99141.66</v>
          </cell>
          <cell r="XF23">
            <v>76901.459999999992</v>
          </cell>
          <cell r="XG23">
            <v>99901.470000000016</v>
          </cell>
          <cell r="XH23">
            <v>351086.25</v>
          </cell>
          <cell r="XI23">
            <v>84530.890140845062</v>
          </cell>
          <cell r="XJ23">
            <v>84530.890140845062</v>
          </cell>
          <cell r="XK23">
            <v>85404.084507042251</v>
          </cell>
          <cell r="XL23">
            <v>85404.084507042251</v>
          </cell>
          <cell r="XM23">
            <v>339869.94929577463</v>
          </cell>
          <cell r="XN23">
            <v>65511.439859154932</v>
          </cell>
          <cell r="XO23">
            <v>65511.439859154932</v>
          </cell>
          <cell r="XP23">
            <v>66188.165492957749</v>
          </cell>
          <cell r="XQ23">
            <v>66188.165492957749</v>
          </cell>
          <cell r="XR23">
            <v>263399.21070422535</v>
          </cell>
          <cell r="XS23">
            <v>150042.32999999999</v>
          </cell>
          <cell r="XT23">
            <v>150042.32999999999</v>
          </cell>
          <cell r="XU23">
            <v>151592.25</v>
          </cell>
          <cell r="XV23">
            <v>151592.25</v>
          </cell>
          <cell r="XW23">
            <v>603269.15999999992</v>
          </cell>
          <cell r="XX23">
            <v>84530.890140845062</v>
          </cell>
          <cell r="XY23">
            <v>84530.890140845062</v>
          </cell>
          <cell r="XZ23">
            <v>85404.084507042251</v>
          </cell>
          <cell r="YA23">
            <v>85404.084507042251</v>
          </cell>
          <cell r="YB23">
            <v>339869.94929577463</v>
          </cell>
          <cell r="YC23">
            <v>65511.439859154932</v>
          </cell>
          <cell r="YD23">
            <v>65511.439859154932</v>
          </cell>
          <cell r="YE23">
            <v>66188.165492957749</v>
          </cell>
          <cell r="YF23">
            <v>66188.165492957749</v>
          </cell>
          <cell r="YG23">
            <v>263399.21070422535</v>
          </cell>
          <cell r="YH23">
            <v>150042.32999999999</v>
          </cell>
          <cell r="YI23">
            <v>150042.32999999999</v>
          </cell>
          <cell r="YJ23">
            <v>151592.25</v>
          </cell>
          <cell r="YK23">
            <v>151592.25</v>
          </cell>
          <cell r="YL23">
            <v>603269.15999999992</v>
          </cell>
          <cell r="YM23">
            <v>69104.375999999989</v>
          </cell>
          <cell r="YN23">
            <v>89316.335999999996</v>
          </cell>
          <cell r="YO23">
            <v>109410.024</v>
          </cell>
          <cell r="YP23">
            <v>109410.024</v>
          </cell>
          <cell r="YQ23">
            <v>377240.76</v>
          </cell>
          <cell r="YR23">
            <v>17276.094000000001</v>
          </cell>
          <cell r="YS23">
            <v>22329.083999999999</v>
          </cell>
          <cell r="YT23">
            <v>27352.505999999998</v>
          </cell>
          <cell r="YU23">
            <v>27352.505999999998</v>
          </cell>
          <cell r="YV23">
            <v>94310.189999999988</v>
          </cell>
          <cell r="YW23">
            <v>86380.469999999987</v>
          </cell>
          <cell r="YX23">
            <v>111645.42</v>
          </cell>
          <cell r="YY23">
            <v>136762.53</v>
          </cell>
          <cell r="YZ23">
            <v>136762.53</v>
          </cell>
          <cell r="ZA23">
            <v>471550.94999999995</v>
          </cell>
          <cell r="ZB23">
            <v>69104.375999999989</v>
          </cell>
          <cell r="ZC23">
            <v>89316.335999999996</v>
          </cell>
          <cell r="ZD23">
            <v>109410.024</v>
          </cell>
          <cell r="ZE23">
            <v>109410.024</v>
          </cell>
          <cell r="ZF23">
            <v>377240.76</v>
          </cell>
          <cell r="ZG23">
            <v>17276.094000000001</v>
          </cell>
          <cell r="ZH23">
            <v>22329.083999999999</v>
          </cell>
          <cell r="ZI23">
            <v>27352.505999999998</v>
          </cell>
          <cell r="ZJ23">
            <v>27352.505999999998</v>
          </cell>
          <cell r="ZK23">
            <v>94310.189999999988</v>
          </cell>
          <cell r="ZL23">
            <v>86380.469999999987</v>
          </cell>
          <cell r="ZM23">
            <v>111645.42</v>
          </cell>
          <cell r="ZN23">
            <v>136762.53</v>
          </cell>
          <cell r="ZO23">
            <v>136762.53</v>
          </cell>
          <cell r="ZP23">
            <v>471550.94999999995</v>
          </cell>
          <cell r="ZQ23">
            <v>206140.07272727275</v>
          </cell>
          <cell r="ZR23">
            <v>206140.07272727275</v>
          </cell>
          <cell r="ZS23">
            <v>208362.45818181819</v>
          </cell>
          <cell r="ZT23">
            <v>208362.45818181819</v>
          </cell>
          <cell r="ZU23">
            <v>829005.061818182</v>
          </cell>
          <cell r="ZV23">
            <v>36810.727272727279</v>
          </cell>
          <cell r="ZW23">
            <v>36810.727272727279</v>
          </cell>
          <cell r="ZX23">
            <v>37207.581818181825</v>
          </cell>
          <cell r="ZY23">
            <v>37207.581818181825</v>
          </cell>
          <cell r="ZZ23">
            <v>148036.61818181819</v>
          </cell>
          <cell r="AAA23">
            <v>242950.80000000005</v>
          </cell>
          <cell r="AAB23">
            <v>242950.80000000005</v>
          </cell>
          <cell r="AAC23">
            <v>245570.04</v>
          </cell>
          <cell r="AAD23">
            <v>245570.04</v>
          </cell>
          <cell r="AAE23">
            <v>977041.68000000017</v>
          </cell>
          <cell r="AAF23">
            <v>206140.07272727275</v>
          </cell>
          <cell r="AAG23">
            <v>206140.07272727275</v>
          </cell>
          <cell r="AAH23">
            <v>208362.45818181819</v>
          </cell>
          <cell r="AAI23">
            <v>208362.45818181819</v>
          </cell>
          <cell r="AAJ23">
            <v>829005.061818182</v>
          </cell>
          <cell r="AAK23">
            <v>36810.727272727279</v>
          </cell>
          <cell r="AAL23">
            <v>36810.727272727279</v>
          </cell>
          <cell r="AAM23">
            <v>37207.581818181825</v>
          </cell>
          <cell r="AAN23">
            <v>37207.581818181825</v>
          </cell>
          <cell r="AAO23">
            <v>148036.61818181819</v>
          </cell>
          <cell r="AAP23">
            <v>242950.80000000005</v>
          </cell>
          <cell r="AAQ23">
            <v>242950.80000000005</v>
          </cell>
          <cell r="AAR23">
            <v>245570.04</v>
          </cell>
          <cell r="AAS23">
            <v>245570.04</v>
          </cell>
          <cell r="AAT23">
            <v>977041.68000000017</v>
          </cell>
          <cell r="AAU23">
            <v>36487.626206896544</v>
          </cell>
          <cell r="AAV23">
            <v>38562.386896551718</v>
          </cell>
          <cell r="AAW23">
            <v>38939.333793103448</v>
          </cell>
          <cell r="AAX23">
            <v>38939.333793103448</v>
          </cell>
          <cell r="AAY23">
            <v>152928.68068965516</v>
          </cell>
          <cell r="AAZ23">
            <v>19204.013793103444</v>
          </cell>
          <cell r="ABA23">
            <v>20295.993103448276</v>
          </cell>
          <cell r="ABB23">
            <v>20494.386206896554</v>
          </cell>
          <cell r="ABC23">
            <v>20494.386206896554</v>
          </cell>
          <cell r="ABD23">
            <v>80488.779310344835</v>
          </cell>
          <cell r="ABE23">
            <v>55691.639999999985</v>
          </cell>
          <cell r="ABF23">
            <v>58858.37999999999</v>
          </cell>
          <cell r="ABG23">
            <v>59433.72</v>
          </cell>
          <cell r="ABH23">
            <v>59433.72</v>
          </cell>
          <cell r="ABI23">
            <v>233417.46</v>
          </cell>
          <cell r="ABJ23">
            <v>36487.626206896544</v>
          </cell>
          <cell r="ABK23">
            <v>38562.386896551718</v>
          </cell>
          <cell r="ABL23">
            <v>38939.333793103448</v>
          </cell>
          <cell r="ABM23">
            <v>38939.333793103448</v>
          </cell>
          <cell r="ABN23">
            <v>152928.68068965516</v>
          </cell>
          <cell r="ABO23">
            <v>19204.013793103444</v>
          </cell>
          <cell r="ABP23">
            <v>20295.993103448276</v>
          </cell>
          <cell r="ABQ23">
            <v>20494.386206896554</v>
          </cell>
          <cell r="ABR23">
            <v>20494.386206896554</v>
          </cell>
          <cell r="ABS23">
            <v>80488.779310344835</v>
          </cell>
          <cell r="ABT23">
            <v>55691.639999999985</v>
          </cell>
          <cell r="ABU23">
            <v>58858.37999999999</v>
          </cell>
          <cell r="ABV23">
            <v>59433.72</v>
          </cell>
          <cell r="ABW23">
            <v>59433.72</v>
          </cell>
          <cell r="ABX23">
            <v>233417.46</v>
          </cell>
          <cell r="ABY23">
            <v>462073.08169014088</v>
          </cell>
          <cell r="ABZ23">
            <v>300121.83887323941</v>
          </cell>
          <cell r="ACA23">
            <v>305990.36619718309</v>
          </cell>
          <cell r="ACB23">
            <v>303286.14760563383</v>
          </cell>
          <cell r="ACC23">
            <v>1371471.4343661971</v>
          </cell>
          <cell r="ACD23">
            <v>221410.01830985918</v>
          </cell>
          <cell r="ACE23">
            <v>143808.38112676056</v>
          </cell>
          <cell r="ACF23">
            <v>146620.38380281691</v>
          </cell>
          <cell r="ACG23">
            <v>145324.61239436621</v>
          </cell>
          <cell r="ACH23">
            <v>657163.39563380287</v>
          </cell>
          <cell r="ACI23">
            <v>683483.10000000009</v>
          </cell>
          <cell r="ACJ23">
            <v>443930.22</v>
          </cell>
          <cell r="ACK23">
            <v>452610.75</v>
          </cell>
          <cell r="ACL23">
            <v>448610.76</v>
          </cell>
          <cell r="ACM23">
            <v>2028634.83</v>
          </cell>
          <cell r="ACN23">
            <v>462073.08169014088</v>
          </cell>
          <cell r="ACO23">
            <v>300121.83887323941</v>
          </cell>
          <cell r="ACP23">
            <v>305990.36619718309</v>
          </cell>
          <cell r="ACQ23">
            <v>303286.14760563383</v>
          </cell>
          <cell r="ACR23">
            <v>1371471.4343661971</v>
          </cell>
          <cell r="ACS23">
            <v>221410.01830985918</v>
          </cell>
          <cell r="ACT23">
            <v>143808.38112676056</v>
          </cell>
          <cell r="ACU23">
            <v>146620.38380281691</v>
          </cell>
          <cell r="ACV23">
            <v>145324.61239436621</v>
          </cell>
          <cell r="ACW23">
            <v>657163.39563380287</v>
          </cell>
          <cell r="ACX23">
            <v>683483.10000000009</v>
          </cell>
          <cell r="ACY23">
            <v>443930.22</v>
          </cell>
          <cell r="ACZ23">
            <v>452610.75</v>
          </cell>
          <cell r="ADA23">
            <v>448610.76</v>
          </cell>
          <cell r="ADB23">
            <v>2028634.83</v>
          </cell>
          <cell r="ADC23">
            <v>107539.83375000001</v>
          </cell>
          <cell r="ADD23">
            <v>95120.46</v>
          </cell>
          <cell r="ADE23">
            <v>32505.983749999999</v>
          </cell>
          <cell r="ADF23">
            <v>32505.983749999999</v>
          </cell>
          <cell r="ADG23">
            <v>267672.26125000004</v>
          </cell>
          <cell r="ADH23">
            <v>28299.956249999999</v>
          </cell>
          <cell r="ADI23">
            <v>25031.7</v>
          </cell>
          <cell r="ADJ23">
            <v>8554.2062500000011</v>
          </cell>
          <cell r="ADK23">
            <v>8554.2062500000011</v>
          </cell>
          <cell r="ADL23">
            <v>70440.068750000006</v>
          </cell>
          <cell r="ADM23">
            <v>135839.79</v>
          </cell>
          <cell r="ADN23">
            <v>120152.16</v>
          </cell>
          <cell r="ADO23">
            <v>41060.19</v>
          </cell>
          <cell r="ADP23">
            <v>41060.19</v>
          </cell>
          <cell r="ADQ23">
            <v>338112.33</v>
          </cell>
          <cell r="ADR23">
            <v>107539.83375000001</v>
          </cell>
          <cell r="ADS23">
            <v>95120.46</v>
          </cell>
          <cell r="ADT23">
            <v>32505.983749999999</v>
          </cell>
          <cell r="ADU23">
            <v>32505.983749999999</v>
          </cell>
          <cell r="ADV23">
            <v>267672.26125000004</v>
          </cell>
          <cell r="ADW23">
            <v>28299.956249999999</v>
          </cell>
          <cell r="ADX23">
            <v>25031.7</v>
          </cell>
          <cell r="ADY23">
            <v>8554.2062500000011</v>
          </cell>
          <cell r="ADZ23">
            <v>8554.2062500000011</v>
          </cell>
          <cell r="AEA23">
            <v>70440.068750000006</v>
          </cell>
          <cell r="AEB23">
            <v>135839.79</v>
          </cell>
          <cell r="AEC23">
            <v>120152.16</v>
          </cell>
          <cell r="AED23">
            <v>41060.19</v>
          </cell>
          <cell r="AEE23">
            <v>41060.19</v>
          </cell>
          <cell r="AEF23">
            <v>338112.33</v>
          </cell>
          <cell r="AEG23">
            <v>119834.21863636363</v>
          </cell>
          <cell r="AEH23">
            <v>133129.69977272727</v>
          </cell>
          <cell r="AEI23">
            <v>134261.48863636365</v>
          </cell>
          <cell r="AEJ23">
            <v>125397.83454545456</v>
          </cell>
          <cell r="AEK23">
            <v>512623.24159090908</v>
          </cell>
          <cell r="AEL23">
            <v>15363.361363636366</v>
          </cell>
          <cell r="AEM23">
            <v>17067.910227272729</v>
          </cell>
          <cell r="AEN23">
            <v>17213.011363636364</v>
          </cell>
          <cell r="AEO23">
            <v>16076.645454545454</v>
          </cell>
          <cell r="AEP23">
            <v>65720.928409090906</v>
          </cell>
          <cell r="AEQ23">
            <v>135197.57999999999</v>
          </cell>
          <cell r="AER23">
            <v>150197.60999999999</v>
          </cell>
          <cell r="AES23">
            <v>151474.5</v>
          </cell>
          <cell r="AET23">
            <v>141474.48000000001</v>
          </cell>
          <cell r="AEU23">
            <v>578344.16999999993</v>
          </cell>
          <cell r="AEV23">
            <v>119834.21863636363</v>
          </cell>
          <cell r="AEW23">
            <v>133129.69977272727</v>
          </cell>
          <cell r="AEX23">
            <v>134261.48863636365</v>
          </cell>
          <cell r="AEY23">
            <v>125397.83454545456</v>
          </cell>
          <cell r="AEZ23">
            <v>512623.24159090908</v>
          </cell>
          <cell r="AFA23">
            <v>15363.361363636366</v>
          </cell>
          <cell r="AFB23">
            <v>17067.910227272729</v>
          </cell>
          <cell r="AFC23">
            <v>17213.011363636364</v>
          </cell>
          <cell r="AFD23">
            <v>16076.645454545454</v>
          </cell>
          <cell r="AFE23">
            <v>65720.928409090906</v>
          </cell>
          <cell r="AFF23">
            <v>135197.57999999999</v>
          </cell>
          <cell r="AFG23">
            <v>150197.60999999999</v>
          </cell>
          <cell r="AFH23">
            <v>151474.5</v>
          </cell>
          <cell r="AFI23">
            <v>141474.48000000001</v>
          </cell>
          <cell r="AFJ23">
            <v>578344.16999999993</v>
          </cell>
          <cell r="AFK23">
            <v>62132.240833333337</v>
          </cell>
          <cell r="AFL23">
            <v>75019.17333333334</v>
          </cell>
          <cell r="AFM23">
            <v>85939.026666666672</v>
          </cell>
          <cell r="AFN23">
            <v>85939.026666666672</v>
          </cell>
          <cell r="AFO23">
            <v>309029.46750000003</v>
          </cell>
          <cell r="AFP23">
            <v>10021.329166666668</v>
          </cell>
          <cell r="AFQ23">
            <v>12099.866666666667</v>
          </cell>
          <cell r="AFR23">
            <v>13861.133333333335</v>
          </cell>
          <cell r="AFS23">
            <v>13861.133333333335</v>
          </cell>
          <cell r="AFT23">
            <v>49843.462500000009</v>
          </cell>
          <cell r="AFU23">
            <v>72153.570000000007</v>
          </cell>
          <cell r="AFV23">
            <v>87119.040000000008</v>
          </cell>
          <cell r="AFW23">
            <v>99800.16</v>
          </cell>
          <cell r="AFX23">
            <v>99800.16</v>
          </cell>
          <cell r="AFY23">
            <v>358872.93000000005</v>
          </cell>
          <cell r="AFZ23">
            <v>62132.240833333337</v>
          </cell>
          <cell r="AGA23">
            <v>75019.17333333334</v>
          </cell>
          <cell r="AGB23">
            <v>85939.026666666672</v>
          </cell>
          <cell r="AGC23">
            <v>85939.026666666672</v>
          </cell>
          <cell r="AGD23">
            <v>309029.46750000003</v>
          </cell>
          <cell r="AGE23">
            <v>10021.329166666668</v>
          </cell>
          <cell r="AGF23">
            <v>12099.866666666667</v>
          </cell>
          <cell r="AGG23">
            <v>13861.133333333335</v>
          </cell>
          <cell r="AGH23">
            <v>13861.133333333335</v>
          </cell>
          <cell r="AGI23">
            <v>49843.462500000009</v>
          </cell>
          <cell r="AGJ23">
            <v>72153.570000000007</v>
          </cell>
          <cell r="AGK23">
            <v>87119.040000000008</v>
          </cell>
          <cell r="AGL23">
            <v>99800.16</v>
          </cell>
          <cell r="AGM23">
            <v>99800.16</v>
          </cell>
          <cell r="AGN23">
            <v>358872.93000000005</v>
          </cell>
          <cell r="AGO23">
            <v>126528.51796875001</v>
          </cell>
          <cell r="AGP23">
            <v>151137.9</v>
          </cell>
          <cell r="AGQ23">
            <v>127803.04453124999</v>
          </cell>
          <cell r="AGR23">
            <v>152412.42656250001</v>
          </cell>
          <cell r="AGS23">
            <v>557881.88906250009</v>
          </cell>
          <cell r="AGT23">
            <v>53423.152031249992</v>
          </cell>
          <cell r="AGU23">
            <v>63813.78</v>
          </cell>
          <cell r="AGV23">
            <v>53961.285468750008</v>
          </cell>
          <cell r="AGW23">
            <v>64351.913437499999</v>
          </cell>
          <cell r="AGX23">
            <v>235550.13093749998</v>
          </cell>
          <cell r="AGY23">
            <v>179951.66999999998</v>
          </cell>
          <cell r="AGZ23">
            <v>214951.67999999999</v>
          </cell>
          <cell r="AHA23">
            <v>181764.33000000002</v>
          </cell>
          <cell r="AHB23">
            <v>216764.34000000003</v>
          </cell>
          <cell r="AHC23">
            <v>793432.02</v>
          </cell>
          <cell r="AHD23">
            <v>126528.51796875001</v>
          </cell>
          <cell r="AHE23">
            <v>151137.9</v>
          </cell>
          <cell r="AHF23">
            <v>127803.04453124999</v>
          </cell>
          <cell r="AHG23">
            <v>152412.42656250001</v>
          </cell>
          <cell r="AHH23">
            <v>557881.88906250009</v>
          </cell>
          <cell r="AHI23">
            <v>53423.152031249992</v>
          </cell>
          <cell r="AHJ23">
            <v>63813.78</v>
          </cell>
          <cell r="AHK23">
            <v>53961.285468750008</v>
          </cell>
          <cell r="AHL23">
            <v>64351.913437499999</v>
          </cell>
          <cell r="AHM23">
            <v>235550.13093749998</v>
          </cell>
          <cell r="AHN23">
            <v>179951.66999999998</v>
          </cell>
          <cell r="AHO23">
            <v>214951.67999999999</v>
          </cell>
          <cell r="AHP23">
            <v>181764.33000000002</v>
          </cell>
          <cell r="AHQ23">
            <v>216764.34000000003</v>
          </cell>
          <cell r="AHR23">
            <v>793432.02</v>
          </cell>
          <cell r="AHS23">
            <v>58982.012054794512</v>
          </cell>
          <cell r="AHT23">
            <v>61392.964931506845</v>
          </cell>
          <cell r="AHU23">
            <v>59560.606027397262</v>
          </cell>
          <cell r="AHV23">
            <v>61971.57698630137</v>
          </cell>
          <cell r="AHW23">
            <v>241907.16</v>
          </cell>
          <cell r="AHX23">
            <v>38874.507945205478</v>
          </cell>
          <cell r="AHY23">
            <v>40463.545068493149</v>
          </cell>
          <cell r="AHZ23">
            <v>39255.853972602737</v>
          </cell>
          <cell r="AIA23">
            <v>40844.90301369864</v>
          </cell>
          <cell r="AIB23">
            <v>159438.81</v>
          </cell>
          <cell r="AIC23">
            <v>97856.51999999999</v>
          </cell>
          <cell r="AID23">
            <v>101856.51</v>
          </cell>
          <cell r="AIE23">
            <v>98816.459999999992</v>
          </cell>
          <cell r="AIF23">
            <v>102816.48000000001</v>
          </cell>
          <cell r="AIG23">
            <v>401345.97</v>
          </cell>
          <cell r="AIH23">
            <v>58982.012054794512</v>
          </cell>
          <cell r="AII23">
            <v>61392.964931506845</v>
          </cell>
          <cell r="AIJ23">
            <v>59560.606027397262</v>
          </cell>
          <cell r="AIK23">
            <v>61971.57698630137</v>
          </cell>
          <cell r="AIL23">
            <v>241907.16</v>
          </cell>
          <cell r="AIM23">
            <v>38874.507945205478</v>
          </cell>
          <cell r="AIN23">
            <v>40463.545068493149</v>
          </cell>
          <cell r="AIO23">
            <v>39255.853972602737</v>
          </cell>
          <cell r="AIP23">
            <v>40844.90301369864</v>
          </cell>
          <cell r="AIQ23">
            <v>159438.81</v>
          </cell>
          <cell r="AIR23">
            <v>97856.51999999999</v>
          </cell>
          <cell r="AIS23">
            <v>101856.51</v>
          </cell>
          <cell r="AIT23">
            <v>98816.459999999992</v>
          </cell>
          <cell r="AIU23">
            <v>102816.48000000001</v>
          </cell>
          <cell r="AIV23">
            <v>401345.97</v>
          </cell>
          <cell r="AIW23">
            <v>55507.098749999997</v>
          </cell>
          <cell r="AIX23">
            <v>55507.098749999997</v>
          </cell>
          <cell r="AIY23">
            <v>56082.276250000003</v>
          </cell>
          <cell r="AIZ23">
            <v>56082.276250000003</v>
          </cell>
          <cell r="AJA23">
            <v>223178.75</v>
          </cell>
          <cell r="AJB23">
            <v>14607.13125</v>
          </cell>
          <cell r="AJC23">
            <v>14607.13125</v>
          </cell>
          <cell r="AJD23">
            <v>14758.49375</v>
          </cell>
          <cell r="AJE23">
            <v>14758.49375</v>
          </cell>
          <cell r="AJF23">
            <v>58731.25</v>
          </cell>
          <cell r="AJG23">
            <v>70114.23</v>
          </cell>
          <cell r="AJH23">
            <v>70114.23</v>
          </cell>
          <cell r="AJI23">
            <v>70840.77</v>
          </cell>
          <cell r="AJJ23">
            <v>70840.77</v>
          </cell>
          <cell r="AJK23">
            <v>281910</v>
          </cell>
          <cell r="AJL23">
            <v>55507.098749999997</v>
          </cell>
          <cell r="AJM23">
            <v>55507.098749999997</v>
          </cell>
          <cell r="AJN23">
            <v>56082.276250000003</v>
          </cell>
          <cell r="AJO23">
            <v>56082.276250000003</v>
          </cell>
          <cell r="AJP23">
            <v>223178.75</v>
          </cell>
          <cell r="AJQ23">
            <v>14607.13125</v>
          </cell>
          <cell r="AJR23">
            <v>14607.13125</v>
          </cell>
          <cell r="AJS23">
            <v>14758.49375</v>
          </cell>
          <cell r="AJT23">
            <v>14758.49375</v>
          </cell>
          <cell r="AJU23">
            <v>58731.25</v>
          </cell>
          <cell r="AJV23">
            <v>70114.23</v>
          </cell>
          <cell r="AJW23">
            <v>70114.23</v>
          </cell>
          <cell r="AJX23">
            <v>70840.77</v>
          </cell>
          <cell r="AJY23">
            <v>70840.77</v>
          </cell>
          <cell r="AJZ23">
            <v>281910</v>
          </cell>
          <cell r="AKA23">
            <v>48371.553750000006</v>
          </cell>
          <cell r="AKB23">
            <v>48371.553750000006</v>
          </cell>
          <cell r="AKC23">
            <v>48854.367500000008</v>
          </cell>
          <cell r="AKD23">
            <v>48854.391250000001</v>
          </cell>
          <cell r="AKE23">
            <v>194451.86625000002</v>
          </cell>
          <cell r="AKF23">
            <v>12729.356250000001</v>
          </cell>
          <cell r="AKG23">
            <v>12729.356250000001</v>
          </cell>
          <cell r="AKH23">
            <v>12856.412500000002</v>
          </cell>
          <cell r="AKI23">
            <v>12856.418750000001</v>
          </cell>
          <cell r="AKJ23">
            <v>51171.543749999997</v>
          </cell>
          <cell r="AKK23">
            <v>61100.91</v>
          </cell>
          <cell r="AKL23">
            <v>61100.91</v>
          </cell>
          <cell r="AKM23">
            <v>61710.780000000013</v>
          </cell>
          <cell r="AKN23">
            <v>61710.81</v>
          </cell>
          <cell r="AKO23">
            <v>245623.41000000003</v>
          </cell>
          <cell r="AKP23">
            <v>48371.553750000006</v>
          </cell>
          <cell r="AKQ23">
            <v>48371.553750000006</v>
          </cell>
          <cell r="AKR23">
            <v>48854.367500000008</v>
          </cell>
          <cell r="AKS23">
            <v>48854.391250000001</v>
          </cell>
          <cell r="AKT23">
            <v>194451.86625000002</v>
          </cell>
          <cell r="AKU23">
            <v>12729.356250000001</v>
          </cell>
          <cell r="AKV23">
            <v>12729.356250000001</v>
          </cell>
          <cell r="AKW23">
            <v>12856.412500000002</v>
          </cell>
          <cell r="AKX23">
            <v>12856.418750000001</v>
          </cell>
          <cell r="AKY23">
            <v>51171.543749999997</v>
          </cell>
          <cell r="AKZ23">
            <v>61100.91</v>
          </cell>
          <cell r="ALA23">
            <v>61100.91</v>
          </cell>
          <cell r="ALB23">
            <v>61710.780000000013</v>
          </cell>
          <cell r="ALC23">
            <v>61710.81</v>
          </cell>
          <cell r="ALD23">
            <v>245623.41000000003</v>
          </cell>
          <cell r="ALE23">
            <v>94921.581818181818</v>
          </cell>
          <cell r="ALF23">
            <v>92894.236363636373</v>
          </cell>
          <cell r="ALG23">
            <v>92894.236363636373</v>
          </cell>
          <cell r="ALH23">
            <v>92894.236363636373</v>
          </cell>
          <cell r="ALI23">
            <v>373604.29090909095</v>
          </cell>
          <cell r="ALO23">
            <v>94921.581818181818</v>
          </cell>
          <cell r="ALP23">
            <v>92894.236363636373</v>
          </cell>
          <cell r="ALQ23">
            <v>92894.236363636373</v>
          </cell>
          <cell r="ALR23">
            <v>92894.236363636373</v>
          </cell>
          <cell r="ALS23">
            <v>373604.29090909095</v>
          </cell>
          <cell r="ALT23">
            <v>94921.581818181818</v>
          </cell>
          <cell r="ALU23">
            <v>92894.236363636373</v>
          </cell>
          <cell r="ALV23">
            <v>92894.236363636373</v>
          </cell>
          <cell r="ALW23">
            <v>92894.236363636373</v>
          </cell>
          <cell r="ALX23">
            <v>373604.29090909095</v>
          </cell>
          <cell r="ALY23">
            <v>0</v>
          </cell>
          <cell r="ALZ23">
            <v>0</v>
          </cell>
          <cell r="AMA23">
            <v>0</v>
          </cell>
          <cell r="AMB23">
            <v>0</v>
          </cell>
          <cell r="AMC23">
            <v>0</v>
          </cell>
          <cell r="AMD23">
            <v>94921.581818181818</v>
          </cell>
          <cell r="AME23">
            <v>92894.236363636373</v>
          </cell>
          <cell r="AMF23">
            <v>92894.236363636373</v>
          </cell>
          <cell r="AMG23">
            <v>92894.236363636373</v>
          </cell>
          <cell r="AMH23">
            <v>373604.29090909095</v>
          </cell>
          <cell r="AMX23">
            <v>0</v>
          </cell>
          <cell r="AMY23">
            <v>0</v>
          </cell>
          <cell r="AMZ23">
            <v>0</v>
          </cell>
          <cell r="ANA23">
            <v>0</v>
          </cell>
          <cell r="ANB23">
            <v>0</v>
          </cell>
          <cell r="ANC23">
            <v>0</v>
          </cell>
          <cell r="AND23">
            <v>0</v>
          </cell>
          <cell r="ANE23">
            <v>0</v>
          </cell>
          <cell r="ANF23">
            <v>0</v>
          </cell>
          <cell r="ANG23">
            <v>0</v>
          </cell>
          <cell r="ANH23">
            <v>0</v>
          </cell>
          <cell r="ANI23">
            <v>0</v>
          </cell>
          <cell r="ANJ23">
            <v>0</v>
          </cell>
          <cell r="ANK23">
            <v>0</v>
          </cell>
          <cell r="ANL23">
            <v>0</v>
          </cell>
          <cell r="AOB23">
            <v>0</v>
          </cell>
          <cell r="AOC23">
            <v>0</v>
          </cell>
          <cell r="AOD23">
            <v>0</v>
          </cell>
          <cell r="AOE23">
            <v>0</v>
          </cell>
          <cell r="AOF23">
            <v>0</v>
          </cell>
          <cell r="AOG23">
            <v>0</v>
          </cell>
          <cell r="AOH23">
            <v>0</v>
          </cell>
          <cell r="AOI23">
            <v>0</v>
          </cell>
          <cell r="AOJ23">
            <v>0</v>
          </cell>
          <cell r="AOK23">
            <v>0</v>
          </cell>
          <cell r="AOL23">
            <v>0</v>
          </cell>
          <cell r="AOM23">
            <v>0</v>
          </cell>
          <cell r="AON23">
            <v>0</v>
          </cell>
          <cell r="AOO23">
            <v>0</v>
          </cell>
          <cell r="AOP23">
            <v>0</v>
          </cell>
          <cell r="APF23">
            <v>0</v>
          </cell>
          <cell r="APG23">
            <v>0</v>
          </cell>
          <cell r="APH23">
            <v>0</v>
          </cell>
          <cell r="API23">
            <v>0</v>
          </cell>
          <cell r="APJ23">
            <v>0</v>
          </cell>
          <cell r="APK23">
            <v>0</v>
          </cell>
          <cell r="APL23">
            <v>0</v>
          </cell>
          <cell r="APM23">
            <v>0</v>
          </cell>
          <cell r="APN23">
            <v>0</v>
          </cell>
          <cell r="APO23">
            <v>0</v>
          </cell>
          <cell r="APP23">
            <v>0</v>
          </cell>
          <cell r="APQ23">
            <v>0</v>
          </cell>
          <cell r="APR23">
            <v>0</v>
          </cell>
          <cell r="APS23">
            <v>0</v>
          </cell>
          <cell r="APT23">
            <v>0</v>
          </cell>
          <cell r="AQJ23">
            <v>0</v>
          </cell>
          <cell r="AQK23">
            <v>0</v>
          </cell>
          <cell r="AQL23">
            <v>0</v>
          </cell>
          <cell r="AQM23">
            <v>0</v>
          </cell>
          <cell r="AQN23">
            <v>0</v>
          </cell>
          <cell r="AQO23">
            <v>0</v>
          </cell>
          <cell r="AQP23">
            <v>0</v>
          </cell>
          <cell r="AQQ23">
            <v>0</v>
          </cell>
          <cell r="AQR23">
            <v>0</v>
          </cell>
          <cell r="AQS23">
            <v>0</v>
          </cell>
          <cell r="AQT23">
            <v>0</v>
          </cell>
          <cell r="AQU23">
            <v>0</v>
          </cell>
          <cell r="AQV23">
            <v>0</v>
          </cell>
          <cell r="AQW23">
            <v>0</v>
          </cell>
          <cell r="AQX23">
            <v>0</v>
          </cell>
          <cell r="ARN23">
            <v>0</v>
          </cell>
          <cell r="ARO23">
            <v>0</v>
          </cell>
          <cell r="ARP23">
            <v>0</v>
          </cell>
          <cell r="ARQ23">
            <v>0</v>
          </cell>
          <cell r="ARR23">
            <v>0</v>
          </cell>
          <cell r="ARS23">
            <v>0</v>
          </cell>
          <cell r="ART23">
            <v>0</v>
          </cell>
          <cell r="ARU23">
            <v>0</v>
          </cell>
          <cell r="ARV23">
            <v>0</v>
          </cell>
          <cell r="ARW23">
            <v>0</v>
          </cell>
          <cell r="ARX23">
            <v>0</v>
          </cell>
          <cell r="ARY23">
            <v>0</v>
          </cell>
          <cell r="ARZ23">
            <v>0</v>
          </cell>
          <cell r="ASA23">
            <v>0</v>
          </cell>
          <cell r="ASB23">
            <v>0</v>
          </cell>
          <cell r="ASR23">
            <v>0</v>
          </cell>
          <cell r="ASS23">
            <v>0</v>
          </cell>
          <cell r="AST23">
            <v>0</v>
          </cell>
          <cell r="ASU23">
            <v>0</v>
          </cell>
          <cell r="ASV23">
            <v>0</v>
          </cell>
          <cell r="ASW23">
            <v>0</v>
          </cell>
          <cell r="ASX23">
            <v>0</v>
          </cell>
          <cell r="ASY23">
            <v>0</v>
          </cell>
          <cell r="ASZ23">
            <v>0</v>
          </cell>
          <cell r="ATA23">
            <v>0</v>
          </cell>
          <cell r="ATB23">
            <v>0</v>
          </cell>
          <cell r="ATC23">
            <v>0</v>
          </cell>
          <cell r="ATD23">
            <v>0</v>
          </cell>
          <cell r="ATE23">
            <v>0</v>
          </cell>
          <cell r="ATF23">
            <v>0</v>
          </cell>
          <cell r="ATV23">
            <v>0</v>
          </cell>
          <cell r="ATW23">
            <v>0</v>
          </cell>
          <cell r="ATX23">
            <v>0</v>
          </cell>
          <cell r="ATY23">
            <v>0</v>
          </cell>
          <cell r="ATZ23">
            <v>0</v>
          </cell>
          <cell r="AUA23">
            <v>0</v>
          </cell>
          <cell r="AUB23">
            <v>0</v>
          </cell>
          <cell r="AUC23">
            <v>0</v>
          </cell>
          <cell r="AUD23">
            <v>0</v>
          </cell>
          <cell r="AUE23">
            <v>0</v>
          </cell>
          <cell r="AUF23">
            <v>0</v>
          </cell>
          <cell r="AUG23">
            <v>0</v>
          </cell>
          <cell r="AUH23">
            <v>0</v>
          </cell>
          <cell r="AUI23">
            <v>0</v>
          </cell>
          <cell r="AUJ23">
            <v>0</v>
          </cell>
          <cell r="AUZ23">
            <v>0</v>
          </cell>
          <cell r="AVA23">
            <v>0</v>
          </cell>
          <cell r="AVB23">
            <v>0</v>
          </cell>
          <cell r="AVC23">
            <v>0</v>
          </cell>
          <cell r="AVD23">
            <v>0</v>
          </cell>
          <cell r="AVE23">
            <v>0</v>
          </cell>
          <cell r="AVF23">
            <v>0</v>
          </cell>
          <cell r="AVG23">
            <v>0</v>
          </cell>
          <cell r="AVH23">
            <v>0</v>
          </cell>
          <cell r="AVI23">
            <v>0</v>
          </cell>
          <cell r="AVJ23">
            <v>0</v>
          </cell>
          <cell r="AVK23">
            <v>0</v>
          </cell>
          <cell r="AVL23">
            <v>0</v>
          </cell>
          <cell r="AVM23">
            <v>0</v>
          </cell>
          <cell r="AVN23">
            <v>0</v>
          </cell>
          <cell r="AWH23">
            <v>0</v>
          </cell>
          <cell r="AWM23">
            <v>0</v>
          </cell>
          <cell r="AWN23">
            <v>0</v>
          </cell>
          <cell r="AWO23">
            <v>0</v>
          </cell>
          <cell r="AWP23">
            <v>0</v>
          </cell>
          <cell r="AWQ23">
            <v>0</v>
          </cell>
          <cell r="AWR23">
            <v>0</v>
          </cell>
          <cell r="AXL23">
            <v>0</v>
          </cell>
          <cell r="AXQ23">
            <v>0</v>
          </cell>
          <cell r="AXR23">
            <v>0</v>
          </cell>
          <cell r="AXS23">
            <v>0</v>
          </cell>
          <cell r="AXT23">
            <v>0</v>
          </cell>
          <cell r="AXU23">
            <v>0</v>
          </cell>
          <cell r="AXV23">
            <v>0</v>
          </cell>
          <cell r="AXW23">
            <v>7554854.9930016454</v>
          </cell>
          <cell r="AXX23">
            <v>7567348.3524868554</v>
          </cell>
          <cell r="AXY23">
            <v>7740494.5185291516</v>
          </cell>
          <cell r="AXZ23">
            <v>7712632.5194706842</v>
          </cell>
          <cell r="AYA23">
            <v>30575330.383488335</v>
          </cell>
          <cell r="AYB23">
            <v>2340530.0413165386</v>
          </cell>
          <cell r="AYC23">
            <v>2336960.8963767816</v>
          </cell>
          <cell r="AYD23">
            <v>2394019.9940844839</v>
          </cell>
          <cell r="AYE23">
            <v>2390672.063142953</v>
          </cell>
          <cell r="AYF23">
            <v>9462182.9949207548</v>
          </cell>
          <cell r="AYG23">
            <v>9895385.0343181845</v>
          </cell>
          <cell r="AYH23">
            <v>9904309.2488636393</v>
          </cell>
          <cell r="AYI23">
            <v>10134514.512613636</v>
          </cell>
          <cell r="AYJ23">
            <v>10103304.582613638</v>
          </cell>
          <cell r="AYK23">
            <v>40037513.378409095</v>
          </cell>
          <cell r="AYL23">
            <v>7554855.2405016441</v>
          </cell>
          <cell r="AYM23">
            <v>7567348.5999868559</v>
          </cell>
          <cell r="AYN23">
            <v>7740494.2322791517</v>
          </cell>
          <cell r="AYO23">
            <v>7712632.2332206853</v>
          </cell>
          <cell r="AYP23">
            <v>30575330.305988338</v>
          </cell>
          <cell r="AYQ23">
            <v>2340530.0413165386</v>
          </cell>
          <cell r="AYR23">
            <v>2336960.8963767816</v>
          </cell>
          <cell r="AYS23">
            <v>2394019.9940844839</v>
          </cell>
          <cell r="AYT23">
            <v>2390672.063142953</v>
          </cell>
          <cell r="AYU23">
            <v>9462182.9949207548</v>
          </cell>
          <cell r="AYV23">
            <v>9895385.2818181831</v>
          </cell>
          <cell r="AYW23">
            <v>9904309.4963636398</v>
          </cell>
          <cell r="AYX23">
            <v>10134514.226363635</v>
          </cell>
          <cell r="AYY23">
            <v>10103304.296363637</v>
          </cell>
          <cell r="AYZ23">
            <v>40037513.300909095</v>
          </cell>
          <cell r="AZA23">
            <v>104307</v>
          </cell>
          <cell r="AZB23">
            <v>104307</v>
          </cell>
          <cell r="AZC23">
            <v>105453</v>
          </cell>
          <cell r="AZD23">
            <v>105453</v>
          </cell>
          <cell r="AZE23">
            <v>419520</v>
          </cell>
          <cell r="AZG23">
            <v>0</v>
          </cell>
          <cell r="AZH23">
            <v>0</v>
          </cell>
          <cell r="AZI23">
            <v>0</v>
          </cell>
          <cell r="AZJ23">
            <v>0</v>
          </cell>
          <cell r="AZK23">
            <v>104307</v>
          </cell>
          <cell r="AZL23">
            <v>104307</v>
          </cell>
          <cell r="AZM23">
            <v>105453</v>
          </cell>
          <cell r="AZN23">
            <v>105453</v>
          </cell>
          <cell r="AZO23">
            <v>419520</v>
          </cell>
          <cell r="AZP23">
            <v>104307</v>
          </cell>
          <cell r="AZQ23">
            <v>104307</v>
          </cell>
          <cell r="AZR23">
            <v>105453</v>
          </cell>
          <cell r="AZS23">
            <v>105453</v>
          </cell>
          <cell r="AZT23">
            <v>419520</v>
          </cell>
          <cell r="AZU23">
            <v>0</v>
          </cell>
          <cell r="AZV23">
            <v>0</v>
          </cell>
          <cell r="AZW23">
            <v>0</v>
          </cell>
          <cell r="AZX23">
            <v>0</v>
          </cell>
          <cell r="AZY23">
            <v>0</v>
          </cell>
          <cell r="AZZ23">
            <v>104307</v>
          </cell>
          <cell r="BAA23">
            <v>104307</v>
          </cell>
          <cell r="BAB23">
            <v>105453</v>
          </cell>
          <cell r="BAC23">
            <v>105453</v>
          </cell>
          <cell r="BAD23">
            <v>419520</v>
          </cell>
          <cell r="BAE23">
            <v>1371719.35</v>
          </cell>
          <cell r="BAF23">
            <v>1371719.35</v>
          </cell>
          <cell r="BAG23">
            <v>1386794.3199999998</v>
          </cell>
          <cell r="BAH23">
            <v>1386794.3199999998</v>
          </cell>
          <cell r="BAI23">
            <v>5517027.3399999999</v>
          </cell>
          <cell r="BAK23">
            <v>0</v>
          </cell>
          <cell r="BAL23">
            <v>0</v>
          </cell>
          <cell r="BAM23">
            <v>0</v>
          </cell>
          <cell r="BAN23">
            <v>0</v>
          </cell>
          <cell r="BAO23">
            <v>1371719.35</v>
          </cell>
          <cell r="BAP23">
            <v>1371719.35</v>
          </cell>
          <cell r="BAQ23">
            <v>1386794.3199999998</v>
          </cell>
          <cell r="BAR23">
            <v>1386794.3199999998</v>
          </cell>
          <cell r="BAS23">
            <v>5517027.3399999999</v>
          </cell>
          <cell r="BAT23">
            <v>1371719.35</v>
          </cell>
          <cell r="BAU23">
            <v>1371719.35</v>
          </cell>
          <cell r="BAV23">
            <v>1386794.3199999998</v>
          </cell>
          <cell r="BAW23">
            <v>1386794.3199999998</v>
          </cell>
          <cell r="BAX23">
            <v>5517027.3399999999</v>
          </cell>
          <cell r="BAY23">
            <v>0</v>
          </cell>
          <cell r="BAZ23">
            <v>0</v>
          </cell>
          <cell r="BBA23">
            <v>0</v>
          </cell>
          <cell r="BBB23">
            <v>0</v>
          </cell>
          <cell r="BBC23">
            <v>0</v>
          </cell>
          <cell r="BBD23">
            <v>1371719.35</v>
          </cell>
          <cell r="BBE23">
            <v>1371719.35</v>
          </cell>
          <cell r="BBF23">
            <v>1386794.3199999998</v>
          </cell>
          <cell r="BBG23">
            <v>1386794.3199999998</v>
          </cell>
          <cell r="BBH23">
            <v>5517027.3399999999</v>
          </cell>
          <cell r="BBI23">
            <v>0</v>
          </cell>
          <cell r="BBJ23">
            <v>0</v>
          </cell>
          <cell r="BBK23">
            <v>0</v>
          </cell>
          <cell r="BBL23">
            <v>0</v>
          </cell>
          <cell r="BBM23">
            <v>0</v>
          </cell>
          <cell r="BBO23">
            <v>0</v>
          </cell>
          <cell r="BBP23">
            <v>0</v>
          </cell>
          <cell r="BBQ23">
            <v>0</v>
          </cell>
          <cell r="BBR23">
            <v>0</v>
          </cell>
          <cell r="BBS23">
            <v>0</v>
          </cell>
          <cell r="BBT23">
            <v>0</v>
          </cell>
          <cell r="BBU23">
            <v>0</v>
          </cell>
          <cell r="BBV23">
            <v>0</v>
          </cell>
          <cell r="BBW23">
            <v>0</v>
          </cell>
          <cell r="BBX23">
            <v>0</v>
          </cell>
          <cell r="BBY23">
            <v>0</v>
          </cell>
          <cell r="BBZ23">
            <v>0</v>
          </cell>
          <cell r="BCA23">
            <v>0</v>
          </cell>
          <cell r="BCB23">
            <v>0</v>
          </cell>
          <cell r="BCC23">
            <v>0</v>
          </cell>
          <cell r="BCD23">
            <v>0</v>
          </cell>
          <cell r="BCE23">
            <v>0</v>
          </cell>
          <cell r="BCF23">
            <v>0</v>
          </cell>
          <cell r="BCG23">
            <v>0</v>
          </cell>
          <cell r="BCH23">
            <v>0</v>
          </cell>
          <cell r="BCI23">
            <v>0</v>
          </cell>
          <cell r="BCJ23">
            <v>0</v>
          </cell>
          <cell r="BCK23">
            <v>0</v>
          </cell>
          <cell r="BCL23">
            <v>0</v>
          </cell>
          <cell r="BCM23">
            <v>886611</v>
          </cell>
          <cell r="BCN23">
            <v>886611</v>
          </cell>
          <cell r="BCO23">
            <v>896354</v>
          </cell>
          <cell r="BCP23">
            <v>896354</v>
          </cell>
          <cell r="BCQ23">
            <v>3565930</v>
          </cell>
          <cell r="BCS23">
            <v>0</v>
          </cell>
          <cell r="BCT23">
            <v>0</v>
          </cell>
          <cell r="BCU23">
            <v>0</v>
          </cell>
          <cell r="BCV23">
            <v>0</v>
          </cell>
          <cell r="BCW23">
            <v>886611</v>
          </cell>
          <cell r="BCX23">
            <v>886611</v>
          </cell>
          <cell r="BCY23">
            <v>896354</v>
          </cell>
          <cell r="BCZ23">
            <v>896354</v>
          </cell>
          <cell r="BDA23">
            <v>3565930</v>
          </cell>
          <cell r="BDB23">
            <v>886611</v>
          </cell>
          <cell r="BDC23">
            <v>886611</v>
          </cell>
          <cell r="BDD23">
            <v>896354</v>
          </cell>
          <cell r="BDE23">
            <v>896354</v>
          </cell>
          <cell r="BDF23">
            <v>3565930</v>
          </cell>
          <cell r="BDG23">
            <v>0</v>
          </cell>
          <cell r="BDH23">
            <v>0</v>
          </cell>
          <cell r="BDI23">
            <v>0</v>
          </cell>
          <cell r="BDJ23">
            <v>0</v>
          </cell>
          <cell r="BDK23">
            <v>0</v>
          </cell>
          <cell r="BDL23">
            <v>886611</v>
          </cell>
          <cell r="BDM23">
            <v>886611</v>
          </cell>
          <cell r="BDN23">
            <v>896354</v>
          </cell>
          <cell r="BDO23">
            <v>896354</v>
          </cell>
          <cell r="BDP23">
            <v>3565930</v>
          </cell>
          <cell r="BDQ23">
            <v>2524234</v>
          </cell>
          <cell r="BDR23">
            <v>2524234</v>
          </cell>
          <cell r="BDS23">
            <v>2551973</v>
          </cell>
          <cell r="BDT23">
            <v>2551973</v>
          </cell>
          <cell r="BDU23">
            <v>10152414</v>
          </cell>
          <cell r="BDV23">
            <v>0</v>
          </cell>
          <cell r="BDW23">
            <v>0</v>
          </cell>
          <cell r="BDX23">
            <v>0</v>
          </cell>
          <cell r="BDY23">
            <v>0</v>
          </cell>
          <cell r="BDZ23">
            <v>0</v>
          </cell>
          <cell r="BEA23">
            <v>2524234</v>
          </cell>
          <cell r="BEB23">
            <v>2524234</v>
          </cell>
          <cell r="BEC23">
            <v>2551973</v>
          </cell>
          <cell r="BED23">
            <v>2551973</v>
          </cell>
          <cell r="BEE23">
            <v>10152414</v>
          </cell>
          <cell r="BEF23">
            <v>2524234</v>
          </cell>
          <cell r="BEG23">
            <v>2524234</v>
          </cell>
          <cell r="BEH23">
            <v>2551973</v>
          </cell>
          <cell r="BEI23">
            <v>2551973</v>
          </cell>
          <cell r="BEJ23">
            <v>10152414</v>
          </cell>
          <cell r="BEK23">
            <v>0</v>
          </cell>
          <cell r="BEL23">
            <v>0</v>
          </cell>
          <cell r="BEM23">
            <v>0</v>
          </cell>
          <cell r="BEN23">
            <v>0</v>
          </cell>
          <cell r="BEO23">
            <v>0</v>
          </cell>
          <cell r="BEP23">
            <v>2524234</v>
          </cell>
          <cell r="BEQ23">
            <v>2524234</v>
          </cell>
          <cell r="BER23">
            <v>2551973</v>
          </cell>
          <cell r="BES23">
            <v>2551973</v>
          </cell>
          <cell r="BET23">
            <v>10152414</v>
          </cell>
          <cell r="BEU23">
            <v>12441726.343001645</v>
          </cell>
          <cell r="BEV23">
            <v>12454219.702486854</v>
          </cell>
          <cell r="BEW23">
            <v>12681068.838529151</v>
          </cell>
          <cell r="BEX23">
            <v>12653206.839470685</v>
          </cell>
          <cell r="BEY23">
            <v>50230221.723488331</v>
          </cell>
          <cell r="BEZ23">
            <v>2340530.0413165386</v>
          </cell>
          <cell r="BFA23">
            <v>2336960.8963767816</v>
          </cell>
          <cell r="BFB23">
            <v>2394019.9940844839</v>
          </cell>
          <cell r="BFC23">
            <v>2390672.063142953</v>
          </cell>
          <cell r="BFD23">
            <v>9462182.9949207567</v>
          </cell>
          <cell r="BFE23">
            <v>14782256.384318184</v>
          </cell>
          <cell r="BFF23">
            <v>14791180.598863635</v>
          </cell>
          <cell r="BFG23">
            <v>15075088.832613636</v>
          </cell>
          <cell r="BFH23">
            <v>15043878.902613638</v>
          </cell>
          <cell r="BFI23">
            <v>59692404.718409091</v>
          </cell>
          <cell r="BFJ23">
            <v>12441726.590501644</v>
          </cell>
          <cell r="BFK23">
            <v>12454219.949986856</v>
          </cell>
          <cell r="BFL23">
            <v>12681068.552279152</v>
          </cell>
          <cell r="BFM23">
            <v>12653206.553220686</v>
          </cell>
          <cell r="BFN23">
            <v>50230221.645988345</v>
          </cell>
          <cell r="BFO23">
            <v>2340530.0413165386</v>
          </cell>
          <cell r="BFP23">
            <v>2336960.8963767816</v>
          </cell>
          <cell r="BFQ23">
            <v>2394019.9940844839</v>
          </cell>
          <cell r="BFR23">
            <v>2390672.063142953</v>
          </cell>
          <cell r="BFS23">
            <v>9462182.9949207567</v>
          </cell>
          <cell r="BFT23">
            <v>14782256.631818183</v>
          </cell>
          <cell r="BFU23">
            <v>14791180.846363638</v>
          </cell>
          <cell r="BFV23">
            <v>15075088.546363637</v>
          </cell>
          <cell r="BFW23">
            <v>15043878.616363639</v>
          </cell>
          <cell r="BFX23">
            <v>59692404.640909098</v>
          </cell>
          <cell r="BFY23">
            <v>0</v>
          </cell>
          <cell r="BFZ23">
            <v>7.7499985694885254E-2</v>
          </cell>
        </row>
        <row r="24">
          <cell r="B24" t="str">
            <v>折旧和摊销费</v>
          </cell>
          <cell r="C24">
            <v>504905.0432123412</v>
          </cell>
          <cell r="D24">
            <v>97246.346460980028</v>
          </cell>
          <cell r="E24">
            <v>92040.788493647909</v>
          </cell>
          <cell r="F24">
            <v>89190.288784029035</v>
          </cell>
          <cell r="G24">
            <v>783382.46695099829</v>
          </cell>
          <cell r="H24">
            <v>15379.546787658799</v>
          </cell>
          <cell r="I24">
            <v>22546.753539019959</v>
          </cell>
          <cell r="J24">
            <v>21811.751506352088</v>
          </cell>
          <cell r="K24">
            <v>21357.72121597096</v>
          </cell>
          <cell r="L24">
            <v>81095.7730490018</v>
          </cell>
          <cell r="M24">
            <v>520284.59</v>
          </cell>
          <cell r="N24">
            <v>119793.09999999999</v>
          </cell>
          <cell r="O24">
            <v>113852.54</v>
          </cell>
          <cell r="P24">
            <v>110548.01</v>
          </cell>
          <cell r="Q24">
            <v>864478.24000000011</v>
          </cell>
          <cell r="R24">
            <v>504905.0432123412</v>
          </cell>
          <cell r="S24">
            <v>97246.346460980028</v>
          </cell>
          <cell r="T24">
            <v>92040.788493647909</v>
          </cell>
          <cell r="U24">
            <v>89190.288784029035</v>
          </cell>
          <cell r="V24">
            <v>783382.46695099829</v>
          </cell>
          <cell r="W24">
            <v>15379.546787658799</v>
          </cell>
          <cell r="X24">
            <v>22546.753539019959</v>
          </cell>
          <cell r="Y24">
            <v>21811.751506352088</v>
          </cell>
          <cell r="Z24">
            <v>21357.72121597096</v>
          </cell>
          <cell r="AA24">
            <v>81095.7730490018</v>
          </cell>
          <cell r="AB24">
            <v>520284.59</v>
          </cell>
          <cell r="AC24">
            <v>119793.09999999999</v>
          </cell>
          <cell r="AD24">
            <v>113852.54</v>
          </cell>
          <cell r="AE24">
            <v>110548.01</v>
          </cell>
          <cell r="AF24">
            <v>864478.24000000011</v>
          </cell>
          <cell r="AG24">
            <v>216956.41399999999</v>
          </cell>
          <cell r="AH24">
            <v>214012.22375</v>
          </cell>
          <cell r="AI24">
            <v>211403.93800000002</v>
          </cell>
          <cell r="AJ24">
            <v>210428.25950000004</v>
          </cell>
          <cell r="AK24">
            <v>852800.83525000012</v>
          </cell>
          <cell r="AL24">
            <v>62987.346000000005</v>
          </cell>
          <cell r="AM24">
            <v>73091.976250000007</v>
          </cell>
          <cell r="AN24">
            <v>72334.731999999989</v>
          </cell>
          <cell r="AO24">
            <v>72051.470499999996</v>
          </cell>
          <cell r="AP24">
            <v>280465.52474999998</v>
          </cell>
          <cell r="AQ24">
            <v>279943.76</v>
          </cell>
          <cell r="AR24">
            <v>287104.2</v>
          </cell>
          <cell r="AS24">
            <v>283738.67000000004</v>
          </cell>
          <cell r="AT24">
            <v>282479.73000000004</v>
          </cell>
          <cell r="AU24">
            <v>1133266.3600000001</v>
          </cell>
          <cell r="AV24">
            <v>216956.41399999999</v>
          </cell>
          <cell r="AW24">
            <v>214012.22375</v>
          </cell>
          <cell r="AX24">
            <v>211403.93800000002</v>
          </cell>
          <cell r="AY24">
            <v>210428.25950000004</v>
          </cell>
          <cell r="AZ24">
            <v>852800.83525000012</v>
          </cell>
          <cell r="BA24">
            <v>62987.346000000005</v>
          </cell>
          <cell r="BB24">
            <v>73091.976250000007</v>
          </cell>
          <cell r="BC24">
            <v>72334.731999999989</v>
          </cell>
          <cell r="BD24">
            <v>72051.470499999996</v>
          </cell>
          <cell r="BE24">
            <v>280465.52474999998</v>
          </cell>
          <cell r="BF24">
            <v>279943.76</v>
          </cell>
          <cell r="BG24">
            <v>287104.2</v>
          </cell>
          <cell r="BH24">
            <v>283738.67000000004</v>
          </cell>
          <cell r="BI24">
            <v>282479.73000000004</v>
          </cell>
          <cell r="BJ24">
            <v>1133266.3600000001</v>
          </cell>
          <cell r="BK24">
            <v>116441.45040983608</v>
          </cell>
          <cell r="BL24">
            <v>124872.03270491803</v>
          </cell>
          <cell r="BM24">
            <v>121581.77655737706</v>
          </cell>
          <cell r="BN24">
            <v>120101.37663934426</v>
          </cell>
          <cell r="BO24">
            <v>482996.63631147542</v>
          </cell>
          <cell r="BP24">
            <v>36309.699590163938</v>
          </cell>
          <cell r="BQ24">
            <v>46021.147295081973</v>
          </cell>
          <cell r="BR24">
            <v>44995.153442622955</v>
          </cell>
          <cell r="BS24">
            <v>44533.523360655738</v>
          </cell>
          <cell r="BT24">
            <v>171859.52368852458</v>
          </cell>
          <cell r="BU24">
            <v>152751.15000000002</v>
          </cell>
          <cell r="BV24">
            <v>170893.18</v>
          </cell>
          <cell r="BW24">
            <v>166576.93000000002</v>
          </cell>
          <cell r="BX24">
            <v>164634.9</v>
          </cell>
          <cell r="BY24">
            <v>654856.16</v>
          </cell>
          <cell r="BZ24">
            <v>116441.45040983608</v>
          </cell>
          <cell r="CA24">
            <v>124872.03270491803</v>
          </cell>
          <cell r="CB24">
            <v>121581.77655737706</v>
          </cell>
          <cell r="CC24">
            <v>120101.37663934426</v>
          </cell>
          <cell r="CD24">
            <v>482996.63631147542</v>
          </cell>
          <cell r="CE24">
            <v>36309.699590163938</v>
          </cell>
          <cell r="CF24">
            <v>46021.147295081973</v>
          </cell>
          <cell r="CG24">
            <v>44995.153442622955</v>
          </cell>
          <cell r="CH24">
            <v>44533.523360655738</v>
          </cell>
          <cell r="CI24">
            <v>171859.52368852458</v>
          </cell>
          <cell r="CJ24">
            <v>152751.15000000002</v>
          </cell>
          <cell r="CK24">
            <v>170893.18</v>
          </cell>
          <cell r="CL24">
            <v>166576.93000000002</v>
          </cell>
          <cell r="CM24">
            <v>164634.9</v>
          </cell>
          <cell r="CN24">
            <v>654856.16</v>
          </cell>
          <cell r="CO24">
            <v>49610.327482014392</v>
          </cell>
          <cell r="CP24">
            <v>44605.999424460431</v>
          </cell>
          <cell r="CQ24">
            <v>43269.720863309347</v>
          </cell>
          <cell r="CR24">
            <v>42357.320287769777</v>
          </cell>
          <cell r="CS24">
            <v>179843.36805755395</v>
          </cell>
          <cell r="CT24">
            <v>22221.29251798561</v>
          </cell>
          <cell r="CU24">
            <v>28511.020575539565</v>
          </cell>
          <cell r="CV24">
            <v>27912.479136690647</v>
          </cell>
          <cell r="CW24">
            <v>27503.799712230215</v>
          </cell>
          <cell r="CX24">
            <v>106148.59194244604</v>
          </cell>
          <cell r="CY24">
            <v>71831.62</v>
          </cell>
          <cell r="CZ24">
            <v>73117.01999999999</v>
          </cell>
          <cell r="DA24">
            <v>71182.2</v>
          </cell>
          <cell r="DB24">
            <v>69861.119999999995</v>
          </cell>
          <cell r="DC24">
            <v>285991.95999999996</v>
          </cell>
          <cell r="DD24">
            <v>49610.327482014392</v>
          </cell>
          <cell r="DE24">
            <v>44605.999424460431</v>
          </cell>
          <cell r="DF24">
            <v>43269.720863309347</v>
          </cell>
          <cell r="DG24">
            <v>42357.320287769777</v>
          </cell>
          <cell r="DH24">
            <v>179843.36805755395</v>
          </cell>
          <cell r="DI24">
            <v>22221.29251798561</v>
          </cell>
          <cell r="DJ24">
            <v>28511.020575539565</v>
          </cell>
          <cell r="DK24">
            <v>27912.479136690647</v>
          </cell>
          <cell r="DL24">
            <v>27503.799712230215</v>
          </cell>
          <cell r="DM24">
            <v>106148.59194244604</v>
          </cell>
          <cell r="DN24">
            <v>71831.62</v>
          </cell>
          <cell r="DO24">
            <v>73117.01999999999</v>
          </cell>
          <cell r="DP24">
            <v>71182.2</v>
          </cell>
          <cell r="DQ24">
            <v>69861.119999999995</v>
          </cell>
          <cell r="DR24">
            <v>285991.95999999996</v>
          </cell>
          <cell r="DS24">
            <v>28339.632413793104</v>
          </cell>
          <cell r="DT24">
            <v>25505.802068965517</v>
          </cell>
          <cell r="DU24">
            <v>76549.033965517243</v>
          </cell>
          <cell r="DV24">
            <v>72608.675689655167</v>
          </cell>
          <cell r="DW24">
            <v>203003.14413793103</v>
          </cell>
          <cell r="DX24">
            <v>13806.487586206895</v>
          </cell>
          <cell r="DY24">
            <v>20026.127931034483</v>
          </cell>
          <cell r="DZ24">
            <v>15857.44603448276</v>
          </cell>
          <cell r="EA24">
            <v>13937.784310344829</v>
          </cell>
          <cell r="EB24">
            <v>63627.845862068963</v>
          </cell>
          <cell r="EC24">
            <v>42146.119999999995</v>
          </cell>
          <cell r="ED24">
            <v>45531.93</v>
          </cell>
          <cell r="EE24">
            <v>92406.48000000001</v>
          </cell>
          <cell r="EF24">
            <v>86546.459999999992</v>
          </cell>
          <cell r="EG24">
            <v>266630.99</v>
          </cell>
          <cell r="EH24">
            <v>28339.632413793104</v>
          </cell>
          <cell r="EI24">
            <v>25505.802068965517</v>
          </cell>
          <cell r="EJ24">
            <v>76549.033965517243</v>
          </cell>
          <cell r="EK24">
            <v>72608.675689655167</v>
          </cell>
          <cell r="EL24">
            <v>203003.14413793103</v>
          </cell>
          <cell r="EM24">
            <v>13806.487586206895</v>
          </cell>
          <cell r="EN24">
            <v>20026.127931034483</v>
          </cell>
          <cell r="EO24">
            <v>15857.44603448276</v>
          </cell>
          <cell r="EP24">
            <v>13937.784310344829</v>
          </cell>
          <cell r="EQ24">
            <v>63627.845862068963</v>
          </cell>
          <cell r="ER24">
            <v>42146.119999999995</v>
          </cell>
          <cell r="ES24">
            <v>45531.93</v>
          </cell>
          <cell r="ET24">
            <v>92406.48000000001</v>
          </cell>
          <cell r="EU24">
            <v>86546.459999999992</v>
          </cell>
          <cell r="EV24">
            <v>266630.99</v>
          </cell>
          <cell r="EW24">
            <v>46274.79111111111</v>
          </cell>
          <cell r="EX24">
            <v>44686.156666666655</v>
          </cell>
          <cell r="EY24">
            <v>44509.865555555552</v>
          </cell>
          <cell r="EZ24">
            <v>43164.90111111111</v>
          </cell>
          <cell r="FA24">
            <v>178635.71444444443</v>
          </cell>
          <cell r="FB24">
            <v>13221.368888888886</v>
          </cell>
          <cell r="FC24">
            <v>14068.723333333332</v>
          </cell>
          <cell r="FD24">
            <v>14018.354444444445</v>
          </cell>
          <cell r="FE24">
            <v>13634.078888888887</v>
          </cell>
          <cell r="FF24">
            <v>54942.525555555549</v>
          </cell>
          <cell r="FG24">
            <v>59496.159999999996</v>
          </cell>
          <cell r="FH24">
            <v>58754.87999999999</v>
          </cell>
          <cell r="FI24">
            <v>58528.22</v>
          </cell>
          <cell r="FJ24">
            <v>56798.979999999996</v>
          </cell>
          <cell r="FK24">
            <v>233578.23999999999</v>
          </cell>
          <cell r="FL24">
            <v>46274.79111111111</v>
          </cell>
          <cell r="FM24">
            <v>44686.156666666655</v>
          </cell>
          <cell r="FN24">
            <v>44509.865555555552</v>
          </cell>
          <cell r="FO24">
            <v>43164.90111111111</v>
          </cell>
          <cell r="FP24">
            <v>178635.71444444443</v>
          </cell>
          <cell r="FQ24">
            <v>13221.368888888886</v>
          </cell>
          <cell r="FR24">
            <v>14068.723333333332</v>
          </cell>
          <cell r="FS24">
            <v>14018.354444444445</v>
          </cell>
          <cell r="FT24">
            <v>13634.078888888887</v>
          </cell>
          <cell r="FU24">
            <v>54942.525555555549</v>
          </cell>
          <cell r="FV24">
            <v>59496.159999999996</v>
          </cell>
          <cell r="FW24">
            <v>58754.87999999999</v>
          </cell>
          <cell r="FX24">
            <v>58528.22</v>
          </cell>
          <cell r="FY24">
            <v>56798.979999999996</v>
          </cell>
          <cell r="FZ24">
            <v>233578.23999999999</v>
          </cell>
          <cell r="GA24">
            <v>19734.094545454547</v>
          </cell>
          <cell r="GB24">
            <v>65317.745714285709</v>
          </cell>
          <cell r="GC24">
            <v>55189.26493506493</v>
          </cell>
          <cell r="GD24">
            <v>54913.282077922064</v>
          </cell>
          <cell r="GE24">
            <v>195154.38727272727</v>
          </cell>
          <cell r="GF24">
            <v>24957.825454545455</v>
          </cell>
          <cell r="GG24">
            <v>25965.384285714288</v>
          </cell>
          <cell r="GH24">
            <v>13155.835064935067</v>
          </cell>
          <cell r="GI24">
            <v>12806.797922077923</v>
          </cell>
          <cell r="GJ24">
            <v>76885.842727272742</v>
          </cell>
          <cell r="GK24">
            <v>44691.92</v>
          </cell>
          <cell r="GL24">
            <v>91283.13</v>
          </cell>
          <cell r="GM24">
            <v>68345.099999999991</v>
          </cell>
          <cell r="GN24">
            <v>67720.079999999987</v>
          </cell>
          <cell r="GO24">
            <v>272040.23</v>
          </cell>
          <cell r="GP24">
            <v>19734.094545454547</v>
          </cell>
          <cell r="GQ24">
            <v>65317.745714285709</v>
          </cell>
          <cell r="GR24">
            <v>55189.26493506493</v>
          </cell>
          <cell r="GS24">
            <v>54913.282077922064</v>
          </cell>
          <cell r="GT24">
            <v>195154.38727272727</v>
          </cell>
          <cell r="GU24">
            <v>24957.825454545455</v>
          </cell>
          <cell r="GV24">
            <v>25965.384285714288</v>
          </cell>
          <cell r="GW24">
            <v>13155.835064935067</v>
          </cell>
          <cell r="GX24">
            <v>12806.797922077923</v>
          </cell>
          <cell r="GY24">
            <v>76885.842727272742</v>
          </cell>
          <cell r="GZ24">
            <v>44691.92</v>
          </cell>
          <cell r="HA24">
            <v>91283.13</v>
          </cell>
          <cell r="HB24">
            <v>68345.099999999991</v>
          </cell>
          <cell r="HC24">
            <v>67720.079999999987</v>
          </cell>
          <cell r="HD24">
            <v>272040.23</v>
          </cell>
          <cell r="HE24">
            <v>60687.126195652178</v>
          </cell>
          <cell r="HF24">
            <v>176891.81032608694</v>
          </cell>
          <cell r="HG24">
            <v>176092.64163043481</v>
          </cell>
          <cell r="HH24">
            <v>172958.70663043481</v>
          </cell>
          <cell r="HI24">
            <v>586630.28478260874</v>
          </cell>
          <cell r="HJ24">
            <v>27935.343804347827</v>
          </cell>
          <cell r="HK24">
            <v>30986.289673913045</v>
          </cell>
          <cell r="HL24">
            <v>30618.418369565217</v>
          </cell>
          <cell r="HM24">
            <v>29175.813369565218</v>
          </cell>
          <cell r="HN24">
            <v>118715.86521739131</v>
          </cell>
          <cell r="HO24">
            <v>88622.47</v>
          </cell>
          <cell r="HP24">
            <v>207878.09999999998</v>
          </cell>
          <cell r="HQ24">
            <v>206711.06000000003</v>
          </cell>
          <cell r="HR24">
            <v>202134.52000000002</v>
          </cell>
          <cell r="HS24">
            <v>705346.15</v>
          </cell>
          <cell r="HT24">
            <v>60687.126195652178</v>
          </cell>
          <cell r="HU24">
            <v>176891.81032608694</v>
          </cell>
          <cell r="HV24">
            <v>176092.64163043481</v>
          </cell>
          <cell r="HW24">
            <v>172958.70663043481</v>
          </cell>
          <cell r="HX24">
            <v>586630.28478260874</v>
          </cell>
          <cell r="HY24">
            <v>27935.343804347827</v>
          </cell>
          <cell r="HZ24">
            <v>30986.289673913045</v>
          </cell>
          <cell r="IA24">
            <v>30618.418369565217</v>
          </cell>
          <cell r="IB24">
            <v>29175.813369565218</v>
          </cell>
          <cell r="IC24">
            <v>118715.86521739131</v>
          </cell>
          <cell r="ID24">
            <v>88622.47</v>
          </cell>
          <cell r="IE24">
            <v>207878.09999999998</v>
          </cell>
          <cell r="IF24">
            <v>206711.06000000003</v>
          </cell>
          <cell r="IG24">
            <v>202134.52000000002</v>
          </cell>
          <cell r="IH24">
            <v>705346.15</v>
          </cell>
          <cell r="II24">
            <v>22415.637230769229</v>
          </cell>
          <cell r="IJ24">
            <v>21520.547999999999</v>
          </cell>
          <cell r="IK24">
            <v>18568.798769230769</v>
          </cell>
          <cell r="IL24">
            <v>11983.403384615385</v>
          </cell>
          <cell r="IM24">
            <v>74488.387384615387</v>
          </cell>
          <cell r="IN24">
            <v>9258.6327692307677</v>
          </cell>
          <cell r="IO24">
            <v>15013.921999999999</v>
          </cell>
          <cell r="IP24">
            <v>13794.72123076923</v>
          </cell>
          <cell r="IQ24">
            <v>11074.666615384616</v>
          </cell>
          <cell r="IR24">
            <v>49141.942615384614</v>
          </cell>
          <cell r="IS24">
            <v>31674.269999999997</v>
          </cell>
          <cell r="IT24">
            <v>36534.47</v>
          </cell>
          <cell r="IU24">
            <v>32363.519999999997</v>
          </cell>
          <cell r="IV24">
            <v>23058.07</v>
          </cell>
          <cell r="IW24">
            <v>123630.32999999999</v>
          </cell>
          <cell r="IX24">
            <v>22415.637230769229</v>
          </cell>
          <cell r="IY24">
            <v>21520.547999999999</v>
          </cell>
          <cell r="IZ24">
            <v>18568.798769230769</v>
          </cell>
          <cell r="JA24">
            <v>11983.403384615385</v>
          </cell>
          <cell r="JB24">
            <v>74488.387384615387</v>
          </cell>
          <cell r="JC24">
            <v>9258.6327692307677</v>
          </cell>
          <cell r="JD24">
            <v>15013.921999999999</v>
          </cell>
          <cell r="JE24">
            <v>13794.72123076923</v>
          </cell>
          <cell r="JF24">
            <v>11074.666615384616</v>
          </cell>
          <cell r="JG24">
            <v>49141.942615384614</v>
          </cell>
          <cell r="JH24">
            <v>31674.269999999997</v>
          </cell>
          <cell r="JI24">
            <v>36534.47</v>
          </cell>
          <cell r="JJ24">
            <v>32363.519999999997</v>
          </cell>
          <cell r="JK24">
            <v>23058.07</v>
          </cell>
          <cell r="JL24">
            <v>123630.32999999999</v>
          </cell>
          <cell r="JM24">
            <v>57288.007555555567</v>
          </cell>
          <cell r="JN24">
            <v>55710.715888888895</v>
          </cell>
          <cell r="JO24">
            <v>135648.11444444448</v>
          </cell>
          <cell r="JP24">
            <v>111234.46833333335</v>
          </cell>
          <cell r="JQ24">
            <v>359881.30622222228</v>
          </cell>
          <cell r="JR24">
            <v>19666.032444444445</v>
          </cell>
          <cell r="JS24">
            <v>22624.574111111113</v>
          </cell>
          <cell r="JT24">
            <v>22362.785555555558</v>
          </cell>
          <cell r="JU24">
            <v>13981.981666666665</v>
          </cell>
          <cell r="JV24">
            <v>78635.373777777771</v>
          </cell>
          <cell r="JW24">
            <v>76954.040000000008</v>
          </cell>
          <cell r="JX24">
            <v>78335.290000000008</v>
          </cell>
          <cell r="JY24">
            <v>158010.90000000002</v>
          </cell>
          <cell r="JZ24">
            <v>125216.45000000001</v>
          </cell>
          <cell r="KA24">
            <v>438516.68000000005</v>
          </cell>
          <cell r="KB24">
            <v>57288.007555555567</v>
          </cell>
          <cell r="KC24">
            <v>55710.715888888895</v>
          </cell>
          <cell r="KD24">
            <v>135648.11444444448</v>
          </cell>
          <cell r="KE24">
            <v>111234.46833333335</v>
          </cell>
          <cell r="KF24">
            <v>359881.30622222228</v>
          </cell>
          <cell r="KG24">
            <v>19666.032444444445</v>
          </cell>
          <cell r="KH24">
            <v>22624.574111111113</v>
          </cell>
          <cell r="KI24">
            <v>22362.785555555558</v>
          </cell>
          <cell r="KJ24">
            <v>13981.981666666665</v>
          </cell>
          <cell r="KK24">
            <v>78635.373777777771</v>
          </cell>
          <cell r="KL24">
            <v>76954.040000000008</v>
          </cell>
          <cell r="KM24">
            <v>78335.290000000008</v>
          </cell>
          <cell r="KN24">
            <v>158010.90000000002</v>
          </cell>
          <cell r="KO24">
            <v>125216.45000000001</v>
          </cell>
          <cell r="KP24">
            <v>438516.68000000005</v>
          </cell>
          <cell r="KQ24">
            <v>17873.03875</v>
          </cell>
          <cell r="KR24">
            <v>16098.042916666665</v>
          </cell>
          <cell r="KS24">
            <v>14944.592500000001</v>
          </cell>
          <cell r="KT24">
            <v>14944.592500000001</v>
          </cell>
          <cell r="KU24">
            <v>63860.266666666663</v>
          </cell>
          <cell r="KV24">
            <v>4703.4312500000005</v>
          </cell>
          <cell r="KW24">
            <v>8392.5770833333336</v>
          </cell>
          <cell r="KX24">
            <v>8089.0375000000004</v>
          </cell>
          <cell r="KY24">
            <v>8089.0375000000004</v>
          </cell>
          <cell r="KZ24">
            <v>29274.083333333336</v>
          </cell>
          <cell r="LA24">
            <v>22576.47</v>
          </cell>
          <cell r="LB24">
            <v>24490.62</v>
          </cell>
          <cell r="LC24">
            <v>23033.63</v>
          </cell>
          <cell r="LD24">
            <v>23033.63</v>
          </cell>
          <cell r="LE24">
            <v>93134.35</v>
          </cell>
          <cell r="LF24">
            <v>17873.03875</v>
          </cell>
          <cell r="LG24">
            <v>16098.042916666665</v>
          </cell>
          <cell r="LH24">
            <v>14944.592500000001</v>
          </cell>
          <cell r="LI24">
            <v>14944.592500000001</v>
          </cell>
          <cell r="LJ24">
            <v>63860.266666666663</v>
          </cell>
          <cell r="LK24">
            <v>4703.4312500000005</v>
          </cell>
          <cell r="LL24">
            <v>8392.5770833333336</v>
          </cell>
          <cell r="LM24">
            <v>8089.0375000000004</v>
          </cell>
          <cell r="LN24">
            <v>8089.0375000000004</v>
          </cell>
          <cell r="LO24">
            <v>29274.083333333336</v>
          </cell>
          <cell r="LP24">
            <v>22576.47</v>
          </cell>
          <cell r="LQ24">
            <v>24490.62</v>
          </cell>
          <cell r="LR24">
            <v>23033.63</v>
          </cell>
          <cell r="LS24">
            <v>23033.63</v>
          </cell>
          <cell r="LT24">
            <v>93134.35</v>
          </cell>
          <cell r="LU24">
            <v>25587.513947368421</v>
          </cell>
          <cell r="LV24">
            <v>24876.701052631579</v>
          </cell>
          <cell r="LW24">
            <v>23093.858684210529</v>
          </cell>
          <cell r="LX24">
            <v>21294.542368421051</v>
          </cell>
          <cell r="LY24">
            <v>94852.61605263158</v>
          </cell>
          <cell r="LZ24">
            <v>3876.8960526315786</v>
          </cell>
          <cell r="MA24">
            <v>9737.378947368421</v>
          </cell>
          <cell r="MB24">
            <v>9467.2513157894737</v>
          </cell>
          <cell r="MC24">
            <v>9194.6276315789473</v>
          </cell>
          <cell r="MD24">
            <v>32276.153947368421</v>
          </cell>
          <cell r="ME24">
            <v>29464.41</v>
          </cell>
          <cell r="MF24">
            <v>34614.080000000002</v>
          </cell>
          <cell r="MG24">
            <v>32561.11</v>
          </cell>
          <cell r="MH24">
            <v>30489.17</v>
          </cell>
          <cell r="MI24">
            <v>127128.77</v>
          </cell>
          <cell r="MJ24">
            <v>25587.513947368421</v>
          </cell>
          <cell r="MK24">
            <v>24876.701052631579</v>
          </cell>
          <cell r="ML24">
            <v>23093.858684210529</v>
          </cell>
          <cell r="MM24">
            <v>21294.542368421051</v>
          </cell>
          <cell r="MN24">
            <v>94852.61605263158</v>
          </cell>
          <cell r="MO24">
            <v>3876.8960526315786</v>
          </cell>
          <cell r="MP24">
            <v>9737.378947368421</v>
          </cell>
          <cell r="MQ24">
            <v>9467.2513157894737</v>
          </cell>
          <cell r="MR24">
            <v>9194.6276315789473</v>
          </cell>
          <cell r="MS24">
            <v>32276.153947368421</v>
          </cell>
          <cell r="MT24">
            <v>29464.41</v>
          </cell>
          <cell r="MU24">
            <v>34614.080000000002</v>
          </cell>
          <cell r="MV24">
            <v>32561.11</v>
          </cell>
          <cell r="MW24">
            <v>30489.17</v>
          </cell>
          <cell r="MX24">
            <v>127128.77</v>
          </cell>
          <cell r="MY24">
            <v>149553.00672413793</v>
          </cell>
          <cell r="MZ24">
            <v>145007.95905172414</v>
          </cell>
          <cell r="NA24">
            <v>142417.18439655172</v>
          </cell>
          <cell r="NB24">
            <v>132703.01853448278</v>
          </cell>
          <cell r="NC24">
            <v>569681.1687068966</v>
          </cell>
          <cell r="ND24">
            <v>45370.013275862075</v>
          </cell>
          <cell r="NE24">
            <v>57956.290948275862</v>
          </cell>
          <cell r="NF24">
            <v>57170.325603448277</v>
          </cell>
          <cell r="NG24">
            <v>54223.331465517243</v>
          </cell>
          <cell r="NH24">
            <v>214719.96129310346</v>
          </cell>
          <cell r="NI24">
            <v>194923.02000000002</v>
          </cell>
          <cell r="NJ24">
            <v>202964.25</v>
          </cell>
          <cell r="NK24">
            <v>199587.51</v>
          </cell>
          <cell r="NL24">
            <v>186926.35000000003</v>
          </cell>
          <cell r="NM24">
            <v>784401.13000000012</v>
          </cell>
          <cell r="NN24">
            <v>149553.00672413793</v>
          </cell>
          <cell r="NO24">
            <v>145007.95905172414</v>
          </cell>
          <cell r="NP24">
            <v>142417.18439655172</v>
          </cell>
          <cell r="NQ24">
            <v>132703.01853448278</v>
          </cell>
          <cell r="NR24">
            <v>569681.1687068966</v>
          </cell>
          <cell r="NS24">
            <v>45370.013275862075</v>
          </cell>
          <cell r="NT24">
            <v>57956.290948275862</v>
          </cell>
          <cell r="NU24">
            <v>57170.325603448277</v>
          </cell>
          <cell r="NV24">
            <v>54223.331465517243</v>
          </cell>
          <cell r="NW24">
            <v>214719.96129310346</v>
          </cell>
          <cell r="NX24">
            <v>194923.02000000002</v>
          </cell>
          <cell r="NY24">
            <v>202964.25</v>
          </cell>
          <cell r="NZ24">
            <v>199587.51</v>
          </cell>
          <cell r="OA24">
            <v>186926.35000000003</v>
          </cell>
          <cell r="OB24">
            <v>784401.13000000012</v>
          </cell>
          <cell r="OC24">
            <v>82195.776703296709</v>
          </cell>
          <cell r="OD24">
            <v>82072.547252747259</v>
          </cell>
          <cell r="OE24">
            <v>81227.409670329667</v>
          </cell>
          <cell r="OF24">
            <v>47609.461538461539</v>
          </cell>
          <cell r="OG24">
            <v>293105.1951648352</v>
          </cell>
          <cell r="OH24">
            <v>34676.343296703293</v>
          </cell>
          <cell r="OI24">
            <v>44056.152747252745</v>
          </cell>
          <cell r="OJ24">
            <v>43699.61032967033</v>
          </cell>
          <cell r="OK24">
            <v>29517.038461538461</v>
          </cell>
          <cell r="OL24">
            <v>151949.14483516483</v>
          </cell>
          <cell r="OM24">
            <v>116872.12</v>
          </cell>
          <cell r="ON24">
            <v>126128.70000000001</v>
          </cell>
          <cell r="OO24">
            <v>124927.01999999999</v>
          </cell>
          <cell r="OP24">
            <v>77126.5</v>
          </cell>
          <cell r="OQ24">
            <v>445054.33999999997</v>
          </cell>
          <cell r="OR24">
            <v>82195.776703296709</v>
          </cell>
          <cell r="OS24">
            <v>82072.547252747259</v>
          </cell>
          <cell r="OT24">
            <v>81227.409670329667</v>
          </cell>
          <cell r="OU24">
            <v>47609.461538461539</v>
          </cell>
          <cell r="OV24">
            <v>293105.1951648352</v>
          </cell>
          <cell r="OW24">
            <v>34676.343296703293</v>
          </cell>
          <cell r="OX24">
            <v>44056.152747252745</v>
          </cell>
          <cell r="OY24">
            <v>43699.61032967033</v>
          </cell>
          <cell r="OZ24">
            <v>29517.038461538461</v>
          </cell>
          <cell r="PA24">
            <v>151949.14483516483</v>
          </cell>
          <cell r="PB24">
            <v>116872.12</v>
          </cell>
          <cell r="PC24">
            <v>126128.70000000001</v>
          </cell>
          <cell r="PD24">
            <v>124927.01999999999</v>
          </cell>
          <cell r="PE24">
            <v>77126.5</v>
          </cell>
          <cell r="PF24">
            <v>445054.33999999997</v>
          </cell>
          <cell r="PG24">
            <v>35294.582113821132</v>
          </cell>
          <cell r="PH24">
            <v>86108.721951219515</v>
          </cell>
          <cell r="PI24">
            <v>80491.772357723574</v>
          </cell>
          <cell r="PJ24">
            <v>79390.204878048768</v>
          </cell>
          <cell r="PK24">
            <v>281285.28130081296</v>
          </cell>
          <cell r="PL24">
            <v>18970.837886178862</v>
          </cell>
          <cell r="PM24">
            <v>22292.188048780488</v>
          </cell>
          <cell r="PN24">
            <v>19273.077642276425</v>
          </cell>
          <cell r="PO24">
            <v>18680.98512195122</v>
          </cell>
          <cell r="PP24">
            <v>79217.088699187007</v>
          </cell>
          <cell r="PQ24">
            <v>54265.42</v>
          </cell>
          <cell r="PR24">
            <v>108400.91</v>
          </cell>
          <cell r="PS24">
            <v>99764.85</v>
          </cell>
          <cell r="PT24">
            <v>98071.189999999988</v>
          </cell>
          <cell r="PU24">
            <v>360502.37000000005</v>
          </cell>
          <cell r="PV24">
            <v>35294.582113821132</v>
          </cell>
          <cell r="PW24">
            <v>86108.721951219515</v>
          </cell>
          <cell r="PX24">
            <v>80491.772357723574</v>
          </cell>
          <cell r="PY24">
            <v>79390.204878048768</v>
          </cell>
          <cell r="PZ24">
            <v>281285.28130081296</v>
          </cell>
          <cell r="QA24">
            <v>18970.837886178862</v>
          </cell>
          <cell r="QB24">
            <v>22292.188048780488</v>
          </cell>
          <cell r="QC24">
            <v>19273.077642276425</v>
          </cell>
          <cell r="QD24">
            <v>18680.98512195122</v>
          </cell>
          <cell r="QE24">
            <v>79217.088699187007</v>
          </cell>
          <cell r="QF24">
            <v>54265.42</v>
          </cell>
          <cell r="QG24">
            <v>108400.91</v>
          </cell>
          <cell r="QH24">
            <v>99764.85</v>
          </cell>
          <cell r="QI24">
            <v>98071.189999999988</v>
          </cell>
          <cell r="QJ24">
            <v>360502.37000000005</v>
          </cell>
          <cell r="QK24">
            <v>33732.331764705879</v>
          </cell>
          <cell r="QL24">
            <v>17144.801680672266</v>
          </cell>
          <cell r="QM24">
            <v>16253.315294117647</v>
          </cell>
          <cell r="QN24">
            <v>14251.877647058825</v>
          </cell>
          <cell r="QO24">
            <v>81382.326386554618</v>
          </cell>
          <cell r="QP24">
            <v>19085.398235294117</v>
          </cell>
          <cell r="QQ24">
            <v>17356.598319327732</v>
          </cell>
          <cell r="QR24">
            <v>16852.204705882355</v>
          </cell>
          <cell r="QS24">
            <v>15719.812352941179</v>
          </cell>
          <cell r="QT24">
            <v>69014.013613445379</v>
          </cell>
          <cell r="QU24">
            <v>52817.729999999996</v>
          </cell>
          <cell r="QV24">
            <v>34501.399999999994</v>
          </cell>
          <cell r="QW24">
            <v>33105.520000000004</v>
          </cell>
          <cell r="QX24">
            <v>29971.690000000002</v>
          </cell>
          <cell r="QY24">
            <v>150396.34</v>
          </cell>
          <cell r="QZ24">
            <v>33732.331764705879</v>
          </cell>
          <cell r="RA24">
            <v>17144.801680672266</v>
          </cell>
          <cell r="RB24">
            <v>16253.315294117647</v>
          </cell>
          <cell r="RC24">
            <v>14251.877647058825</v>
          </cell>
          <cell r="RD24">
            <v>81382.326386554618</v>
          </cell>
          <cell r="RE24">
            <v>19085.398235294117</v>
          </cell>
          <cell r="RF24">
            <v>17356.598319327732</v>
          </cell>
          <cell r="RG24">
            <v>16852.204705882355</v>
          </cell>
          <cell r="RH24">
            <v>15719.812352941179</v>
          </cell>
          <cell r="RI24">
            <v>69014.013613445379</v>
          </cell>
          <cell r="RJ24">
            <v>52817.729999999996</v>
          </cell>
          <cell r="RK24">
            <v>34501.399999999994</v>
          </cell>
          <cell r="RL24">
            <v>33105.520000000004</v>
          </cell>
          <cell r="RM24">
            <v>29971.690000000002</v>
          </cell>
          <cell r="RN24">
            <v>150396.34</v>
          </cell>
          <cell r="RO24">
            <v>23644.010292397659</v>
          </cell>
          <cell r="RP24">
            <v>22833.479999999996</v>
          </cell>
          <cell r="RQ24">
            <v>95490.310877192998</v>
          </cell>
          <cell r="RR24">
            <v>94921.384561403524</v>
          </cell>
          <cell r="RS24">
            <v>236889.18573099416</v>
          </cell>
          <cell r="RT24">
            <v>7942.909707602339</v>
          </cell>
          <cell r="RU24">
            <v>15622.379999999997</v>
          </cell>
          <cell r="RV24">
            <v>15439.909122807017</v>
          </cell>
          <cell r="RW24">
            <v>15248.785438596491</v>
          </cell>
          <cell r="RX24">
            <v>54253.984269005843</v>
          </cell>
          <cell r="RY24">
            <v>31586.92</v>
          </cell>
          <cell r="RZ24">
            <v>38455.859999999993</v>
          </cell>
          <cell r="SA24">
            <v>110930.22000000002</v>
          </cell>
          <cell r="SB24">
            <v>110170.17000000001</v>
          </cell>
          <cell r="SC24">
            <v>291143.17000000004</v>
          </cell>
          <cell r="SD24">
            <v>23644.010292397659</v>
          </cell>
          <cell r="SE24">
            <v>22833.479999999996</v>
          </cell>
          <cell r="SF24">
            <v>95490.310877192998</v>
          </cell>
          <cell r="SG24">
            <v>94921.384561403524</v>
          </cell>
          <cell r="SH24">
            <v>236889.18573099416</v>
          </cell>
          <cell r="SI24">
            <v>7942.909707602339</v>
          </cell>
          <cell r="SJ24">
            <v>15622.379999999997</v>
          </cell>
          <cell r="SK24">
            <v>15439.909122807017</v>
          </cell>
          <cell r="SL24">
            <v>15248.785438596491</v>
          </cell>
          <cell r="SM24">
            <v>54253.984269005843</v>
          </cell>
          <cell r="SN24">
            <v>31586.92</v>
          </cell>
          <cell r="SO24">
            <v>38455.859999999993</v>
          </cell>
          <cell r="SP24">
            <v>110930.22000000002</v>
          </cell>
          <cell r="SQ24">
            <v>110170.17000000001</v>
          </cell>
          <cell r="SR24">
            <v>291143.17000000004</v>
          </cell>
          <cell r="SS24">
            <v>34024.537599999996</v>
          </cell>
          <cell r="ST24">
            <v>51954.611200000007</v>
          </cell>
          <cell r="SU24">
            <v>51371.743999999999</v>
          </cell>
          <cell r="SV24">
            <v>49505.760000000002</v>
          </cell>
          <cell r="SW24">
            <v>186856.65280000001</v>
          </cell>
          <cell r="SX24">
            <v>19138.8024</v>
          </cell>
          <cell r="SY24">
            <v>28641.968800000002</v>
          </cell>
          <cell r="SZ24">
            <v>28314.106000000003</v>
          </cell>
          <cell r="TA24">
            <v>27264.49</v>
          </cell>
          <cell r="TB24">
            <v>103359.36720000001</v>
          </cell>
          <cell r="TC24">
            <v>53163.34</v>
          </cell>
          <cell r="TD24">
            <v>80596.580000000016</v>
          </cell>
          <cell r="TE24">
            <v>79685.850000000006</v>
          </cell>
          <cell r="TF24">
            <v>76770.25</v>
          </cell>
          <cell r="TG24">
            <v>290216.02</v>
          </cell>
          <cell r="TH24">
            <v>34024.537599999996</v>
          </cell>
          <cell r="TI24">
            <v>51954.611200000007</v>
          </cell>
          <cell r="TJ24">
            <v>51371.743999999999</v>
          </cell>
          <cell r="TK24">
            <v>49505.760000000002</v>
          </cell>
          <cell r="TL24">
            <v>186856.65280000001</v>
          </cell>
          <cell r="TM24">
            <v>19138.8024</v>
          </cell>
          <cell r="TN24">
            <v>28641.968800000002</v>
          </cell>
          <cell r="TO24">
            <v>28314.106000000003</v>
          </cell>
          <cell r="TP24">
            <v>27264.49</v>
          </cell>
          <cell r="TQ24">
            <v>103359.36720000001</v>
          </cell>
          <cell r="TR24">
            <v>53163.34</v>
          </cell>
          <cell r="TS24">
            <v>80596.580000000016</v>
          </cell>
          <cell r="TT24">
            <v>79685.850000000006</v>
          </cell>
          <cell r="TU24">
            <v>76770.25</v>
          </cell>
          <cell r="TV24">
            <v>290216.02</v>
          </cell>
          <cell r="TW24">
            <v>13741</v>
          </cell>
          <cell r="TX24">
            <v>49758</v>
          </cell>
          <cell r="TY24">
            <v>49355</v>
          </cell>
          <cell r="TZ24">
            <v>48543</v>
          </cell>
          <cell r="UA24">
            <v>161397</v>
          </cell>
          <cell r="UB24">
            <v>3616.0187500000002</v>
          </cell>
          <cell r="UC24">
            <v>10582.764583333334</v>
          </cell>
          <cell r="UD24">
            <v>10476.643749999999</v>
          </cell>
          <cell r="UE24">
            <v>10262.943749999999</v>
          </cell>
          <cell r="UF24">
            <v>34938.370833333334</v>
          </cell>
          <cell r="UG24">
            <v>17357.018749999999</v>
          </cell>
          <cell r="UH24">
            <v>60340.764583333337</v>
          </cell>
          <cell r="UI24">
            <v>59831.643750000003</v>
          </cell>
          <cell r="UJ24">
            <v>58805.943749999999</v>
          </cell>
          <cell r="UK24">
            <v>196335.37083333335</v>
          </cell>
          <cell r="UL24">
            <v>13740.871249999998</v>
          </cell>
          <cell r="UM24">
            <v>49758.255416666674</v>
          </cell>
          <cell r="UN24">
            <v>49354.996250000011</v>
          </cell>
          <cell r="UO24">
            <v>48542.936249999999</v>
          </cell>
          <cell r="UP24">
            <v>161397.05916666667</v>
          </cell>
          <cell r="UQ24">
            <v>3616.0187500000002</v>
          </cell>
          <cell r="UR24">
            <v>10582.764583333334</v>
          </cell>
          <cell r="US24">
            <v>10476.643749999999</v>
          </cell>
          <cell r="UT24">
            <v>10262.943749999999</v>
          </cell>
          <cell r="UU24">
            <v>34938.370833333334</v>
          </cell>
          <cell r="UV24">
            <v>17356.89</v>
          </cell>
          <cell r="UW24">
            <v>60341.020000000004</v>
          </cell>
          <cell r="UX24">
            <v>59831.640000000014</v>
          </cell>
          <cell r="UY24">
            <v>58805.88</v>
          </cell>
          <cell r="UZ24">
            <v>196335.43000000002</v>
          </cell>
          <cell r="VA24">
            <v>3547</v>
          </cell>
          <cell r="VB24">
            <v>32323</v>
          </cell>
          <cell r="VC24">
            <v>32030</v>
          </cell>
          <cell r="VD24">
            <v>31739</v>
          </cell>
          <cell r="VE24">
            <v>99639</v>
          </cell>
          <cell r="VF24">
            <v>985.38260869565215</v>
          </cell>
          <cell r="VG24">
            <v>4144.4630434782612</v>
          </cell>
          <cell r="VH24">
            <v>4063.2108695652178</v>
          </cell>
          <cell r="VI24">
            <v>3982.2326086956523</v>
          </cell>
          <cell r="VJ24">
            <v>13175.289130434783</v>
          </cell>
          <cell r="VK24">
            <v>4532.3826086956524</v>
          </cell>
          <cell r="VL24">
            <v>36467.463043478259</v>
          </cell>
          <cell r="VM24">
            <v>36093.21086956522</v>
          </cell>
          <cell r="VN24">
            <v>35721.232608695653</v>
          </cell>
          <cell r="VO24">
            <v>112814.2891304348</v>
          </cell>
          <cell r="VP24">
            <v>3547.3773913043478</v>
          </cell>
          <cell r="VQ24">
            <v>32322.566956521739</v>
          </cell>
          <cell r="VR24">
            <v>32030.05913043478</v>
          </cell>
          <cell r="VS24">
            <v>31738.537391304344</v>
          </cell>
          <cell r="VT24">
            <v>99638.540869565215</v>
          </cell>
          <cell r="VU24">
            <v>985.38260869565215</v>
          </cell>
          <cell r="VV24">
            <v>4144.4630434782612</v>
          </cell>
          <cell r="VW24">
            <v>4063.2108695652178</v>
          </cell>
          <cell r="VX24">
            <v>3982.2326086956523</v>
          </cell>
          <cell r="VY24">
            <v>13175.289130434783</v>
          </cell>
          <cell r="VZ24">
            <v>4532.76</v>
          </cell>
          <cell r="WA24">
            <v>36467.03</v>
          </cell>
          <cell r="WB24">
            <v>36093.269999999997</v>
          </cell>
          <cell r="WC24">
            <v>35720.769999999997</v>
          </cell>
          <cell r="WD24">
            <v>112813.82999999999</v>
          </cell>
          <cell r="WE24">
            <v>31743.233103448274</v>
          </cell>
          <cell r="WF24">
            <v>30325.372873563221</v>
          </cell>
          <cell r="WG24">
            <v>30150.640000000003</v>
          </cell>
          <cell r="WH24">
            <v>29889.943908045978</v>
          </cell>
          <cell r="WI24">
            <v>122109.18988505748</v>
          </cell>
          <cell r="WJ24">
            <v>17572.146896551723</v>
          </cell>
          <cell r="WK24">
            <v>26376.36712643678</v>
          </cell>
          <cell r="WL24">
            <v>26279.64</v>
          </cell>
          <cell r="WM24">
            <v>26135.326091954023</v>
          </cell>
          <cell r="WN24">
            <v>96363.480114942518</v>
          </cell>
          <cell r="WO24">
            <v>49315.38</v>
          </cell>
          <cell r="WP24">
            <v>56701.740000000005</v>
          </cell>
          <cell r="WQ24">
            <v>56430.28</v>
          </cell>
          <cell r="WR24">
            <v>56025.270000000004</v>
          </cell>
          <cell r="WS24">
            <v>218472.66999999998</v>
          </cell>
          <cell r="WT24">
            <v>31743.233103448274</v>
          </cell>
          <cell r="WU24">
            <v>30325.372873563221</v>
          </cell>
          <cell r="WV24">
            <v>30150.640000000003</v>
          </cell>
          <cell r="WW24">
            <v>29889.943908045978</v>
          </cell>
          <cell r="WX24">
            <v>122109.18988505748</v>
          </cell>
          <cell r="WY24">
            <v>17572.146896551723</v>
          </cell>
          <cell r="WZ24">
            <v>26376.36712643678</v>
          </cell>
          <cell r="XA24">
            <v>26279.64</v>
          </cell>
          <cell r="XB24">
            <v>26135.326091954023</v>
          </cell>
          <cell r="XC24">
            <v>96363.480114942518</v>
          </cell>
          <cell r="XD24">
            <v>49315.38</v>
          </cell>
          <cell r="XE24">
            <v>56701.740000000005</v>
          </cell>
          <cell r="XF24">
            <v>56430.28</v>
          </cell>
          <cell r="XG24">
            <v>56025.270000000004</v>
          </cell>
          <cell r="XH24">
            <v>218472.66999999998</v>
          </cell>
          <cell r="XI24">
            <v>12572.535211267606</v>
          </cell>
          <cell r="XJ24">
            <v>11642.909859154928</v>
          </cell>
          <cell r="XK24">
            <v>11087.039436619722</v>
          </cell>
          <cell r="XL24">
            <v>10740.070422535209</v>
          </cell>
          <cell r="XM24">
            <v>46042.554929577469</v>
          </cell>
          <cell r="XN24">
            <v>9743.7147887323936</v>
          </cell>
          <cell r="XO24">
            <v>11559.130140845071</v>
          </cell>
          <cell r="XP24">
            <v>11128.330563380279</v>
          </cell>
          <cell r="XQ24">
            <v>10859.429577464789</v>
          </cell>
          <cell r="XR24">
            <v>43290.605070422534</v>
          </cell>
          <cell r="XS24">
            <v>22316.25</v>
          </cell>
          <cell r="XT24">
            <v>23202.04</v>
          </cell>
          <cell r="XU24">
            <v>22215.370000000003</v>
          </cell>
          <cell r="XV24">
            <v>21599.5</v>
          </cell>
          <cell r="XW24">
            <v>89333.16</v>
          </cell>
          <cell r="XX24">
            <v>12572.535211267606</v>
          </cell>
          <cell r="XY24">
            <v>11642.909859154928</v>
          </cell>
          <cell r="XZ24">
            <v>11087.039436619722</v>
          </cell>
          <cell r="YA24">
            <v>10740.070422535209</v>
          </cell>
          <cell r="YB24">
            <v>46042.554929577469</v>
          </cell>
          <cell r="YC24">
            <v>9743.7147887323936</v>
          </cell>
          <cell r="YD24">
            <v>11559.130140845071</v>
          </cell>
          <cell r="YE24">
            <v>11128.330563380279</v>
          </cell>
          <cell r="YF24">
            <v>10859.429577464789</v>
          </cell>
          <cell r="YG24">
            <v>43290.605070422534</v>
          </cell>
          <cell r="YH24">
            <v>22316.25</v>
          </cell>
          <cell r="YI24">
            <v>23202.04</v>
          </cell>
          <cell r="YJ24">
            <v>22215.370000000003</v>
          </cell>
          <cell r="YK24">
            <v>21599.5</v>
          </cell>
          <cell r="YL24">
            <v>89333.16</v>
          </cell>
          <cell r="YM24">
            <v>19726.896000000001</v>
          </cell>
          <cell r="YN24">
            <v>19252.36</v>
          </cell>
          <cell r="YO24">
            <v>49572.327999999994</v>
          </cell>
          <cell r="YP24">
            <v>49072.311999999998</v>
          </cell>
          <cell r="YQ24">
            <v>137623.89600000001</v>
          </cell>
          <cell r="YR24">
            <v>4931.7239999999993</v>
          </cell>
          <cell r="YS24">
            <v>7731.8400000000011</v>
          </cell>
          <cell r="YT24">
            <v>7536.8320000000003</v>
          </cell>
          <cell r="YU24">
            <v>7411.8280000000013</v>
          </cell>
          <cell r="YV24">
            <v>27612.224000000002</v>
          </cell>
          <cell r="YW24">
            <v>24658.62</v>
          </cell>
          <cell r="YX24">
            <v>26984.2</v>
          </cell>
          <cell r="YY24">
            <v>57109.159999999996</v>
          </cell>
          <cell r="YZ24">
            <v>56484.14</v>
          </cell>
          <cell r="ZA24">
            <v>165236.12</v>
          </cell>
          <cell r="ZB24">
            <v>19726.896000000001</v>
          </cell>
          <cell r="ZC24">
            <v>19252.36</v>
          </cell>
          <cell r="ZD24">
            <v>49572.327999999994</v>
          </cell>
          <cell r="ZE24">
            <v>49072.311999999998</v>
          </cell>
          <cell r="ZF24">
            <v>137623.89600000001</v>
          </cell>
          <cell r="ZG24">
            <v>4931.7239999999993</v>
          </cell>
          <cell r="ZH24">
            <v>7731.8400000000011</v>
          </cell>
          <cell r="ZI24">
            <v>7536.8320000000003</v>
          </cell>
          <cell r="ZJ24">
            <v>7411.8280000000013</v>
          </cell>
          <cell r="ZK24">
            <v>27612.224000000002</v>
          </cell>
          <cell r="ZL24">
            <v>24658.62</v>
          </cell>
          <cell r="ZM24">
            <v>26984.2</v>
          </cell>
          <cell r="ZN24">
            <v>57109.159999999996</v>
          </cell>
          <cell r="ZO24">
            <v>56484.14</v>
          </cell>
          <cell r="ZP24">
            <v>165236.12</v>
          </cell>
          <cell r="ZQ24">
            <v>47004.889696969694</v>
          </cell>
          <cell r="ZR24">
            <v>44727.743030303027</v>
          </cell>
          <cell r="ZS24">
            <v>41836.072727272731</v>
          </cell>
          <cell r="ZT24">
            <v>40932.113939393945</v>
          </cell>
          <cell r="ZU24">
            <v>174500.8193939394</v>
          </cell>
          <cell r="ZV24">
            <v>8393.730303030301</v>
          </cell>
          <cell r="ZW24">
            <v>10830.84696969697</v>
          </cell>
          <cell r="ZX24">
            <v>10314.477272727274</v>
          </cell>
          <cell r="ZY24">
            <v>10153.056060606061</v>
          </cell>
          <cell r="ZZ24">
            <v>39692.110606060603</v>
          </cell>
          <cell r="AAA24">
            <v>55398.619999999995</v>
          </cell>
          <cell r="AAB24">
            <v>55558.59</v>
          </cell>
          <cell r="AAC24">
            <v>52150.55</v>
          </cell>
          <cell r="AAD24">
            <v>51085.170000000006</v>
          </cell>
          <cell r="AAE24">
            <v>214192.93000000002</v>
          </cell>
          <cell r="AAF24">
            <v>47004.889696969694</v>
          </cell>
          <cell r="AAG24">
            <v>44727.743030303027</v>
          </cell>
          <cell r="AAH24">
            <v>41836.072727272731</v>
          </cell>
          <cell r="AAI24">
            <v>40932.113939393945</v>
          </cell>
          <cell r="AAJ24">
            <v>174500.8193939394</v>
          </cell>
          <cell r="AAK24">
            <v>8393.730303030301</v>
          </cell>
          <cell r="AAL24">
            <v>10830.84696969697</v>
          </cell>
          <cell r="AAM24">
            <v>10314.477272727274</v>
          </cell>
          <cell r="AAN24">
            <v>10153.056060606061</v>
          </cell>
          <cell r="AAO24">
            <v>39692.110606060603</v>
          </cell>
          <cell r="AAP24">
            <v>55398.619999999995</v>
          </cell>
          <cell r="AAQ24">
            <v>55558.59</v>
          </cell>
          <cell r="AAR24">
            <v>52150.55</v>
          </cell>
          <cell r="AAS24">
            <v>51085.170000000006</v>
          </cell>
          <cell r="AAT24">
            <v>214192.93000000002</v>
          </cell>
          <cell r="AAU24">
            <v>7445.536551724138</v>
          </cell>
          <cell r="AAV24">
            <v>40623.42896551724</v>
          </cell>
          <cell r="AAW24">
            <v>39748.891724137931</v>
          </cell>
          <cell r="AAX24">
            <v>38481.382068965511</v>
          </cell>
          <cell r="AAY24">
            <v>126299.23931034481</v>
          </cell>
          <cell r="AAZ24">
            <v>3918.7034482758627</v>
          </cell>
          <cell r="ABA24">
            <v>6006.0810344827578</v>
          </cell>
          <cell r="ABB24">
            <v>5545.7982758620683</v>
          </cell>
          <cell r="ABC24">
            <v>4878.687931034483</v>
          </cell>
          <cell r="ABD24">
            <v>20349.270689655168</v>
          </cell>
          <cell r="ABE24">
            <v>11364.240000000002</v>
          </cell>
          <cell r="ABF24">
            <v>46629.509999999995</v>
          </cell>
          <cell r="ABG24">
            <v>45294.69</v>
          </cell>
          <cell r="ABH24">
            <v>43360.069999999992</v>
          </cell>
          <cell r="ABI24">
            <v>146648.51</v>
          </cell>
          <cell r="ABJ24">
            <v>7445.536551724138</v>
          </cell>
          <cell r="ABK24">
            <v>40623.42896551724</v>
          </cell>
          <cell r="ABL24">
            <v>39748.891724137931</v>
          </cell>
          <cell r="ABM24">
            <v>38481.382068965511</v>
          </cell>
          <cell r="ABN24">
            <v>126299.23931034481</v>
          </cell>
          <cell r="ABO24">
            <v>3918.7034482758627</v>
          </cell>
          <cell r="ABP24">
            <v>6006.0810344827578</v>
          </cell>
          <cell r="ABQ24">
            <v>5545.7982758620683</v>
          </cell>
          <cell r="ABR24">
            <v>4878.687931034483</v>
          </cell>
          <cell r="ABS24">
            <v>20349.270689655168</v>
          </cell>
          <cell r="ABT24">
            <v>11364.240000000002</v>
          </cell>
          <cell r="ABU24">
            <v>46629.509999999995</v>
          </cell>
          <cell r="ABV24">
            <v>45294.69</v>
          </cell>
          <cell r="ABW24">
            <v>43360.069999999992</v>
          </cell>
          <cell r="ABX24">
            <v>146648.51</v>
          </cell>
          <cell r="ABY24">
            <v>53748.736901408447</v>
          </cell>
          <cell r="ABZ24">
            <v>150112.90253521127</v>
          </cell>
          <cell r="ACA24">
            <v>147791.80507042253</v>
          </cell>
          <cell r="ACB24">
            <v>145901.1323943662</v>
          </cell>
          <cell r="ACC24">
            <v>497554.57690140844</v>
          </cell>
          <cell r="ACD24">
            <v>25754.603098591549</v>
          </cell>
          <cell r="ACE24">
            <v>22648.05746478873</v>
          </cell>
          <cell r="ACF24">
            <v>21535.864929577463</v>
          </cell>
          <cell r="ACG24">
            <v>20629.917605633804</v>
          </cell>
          <cell r="ACH24">
            <v>90568.443098591553</v>
          </cell>
          <cell r="ACI24">
            <v>79503.34</v>
          </cell>
          <cell r="ACJ24">
            <v>172760.95999999999</v>
          </cell>
          <cell r="ACK24">
            <v>169327.66999999998</v>
          </cell>
          <cell r="ACL24">
            <v>166531.04999999999</v>
          </cell>
          <cell r="ACM24">
            <v>588123.02</v>
          </cell>
          <cell r="ACN24">
            <v>53748.736901408447</v>
          </cell>
          <cell r="ACO24">
            <v>150112.90253521127</v>
          </cell>
          <cell r="ACP24">
            <v>147791.80507042253</v>
          </cell>
          <cell r="ACQ24">
            <v>145901.1323943662</v>
          </cell>
          <cell r="ACR24">
            <v>497554.57690140844</v>
          </cell>
          <cell r="ACS24">
            <v>25754.603098591549</v>
          </cell>
          <cell r="ACT24">
            <v>22648.05746478873</v>
          </cell>
          <cell r="ACU24">
            <v>21535.864929577463</v>
          </cell>
          <cell r="ACV24">
            <v>20629.917605633804</v>
          </cell>
          <cell r="ACW24">
            <v>90568.443098591553</v>
          </cell>
          <cell r="ACX24">
            <v>79503.34</v>
          </cell>
          <cell r="ACY24">
            <v>172760.95999999999</v>
          </cell>
          <cell r="ACZ24">
            <v>169327.66999999998</v>
          </cell>
          <cell r="ADA24">
            <v>166531.04999999999</v>
          </cell>
          <cell r="ADB24">
            <v>588123.02</v>
          </cell>
          <cell r="ADC24">
            <v>5861.7849999999999</v>
          </cell>
          <cell r="ADD24">
            <v>41834.614583333336</v>
          </cell>
          <cell r="ADE24">
            <v>40073.892500000002</v>
          </cell>
          <cell r="ADF24">
            <v>39486.45208333333</v>
          </cell>
          <cell r="ADG24">
            <v>127256.74416666667</v>
          </cell>
          <cell r="ADH24">
            <v>1542.5749999999998</v>
          </cell>
          <cell r="ADI24">
            <v>5525.8854166666661</v>
          </cell>
          <cell r="ADJ24">
            <v>5062.5375000000004</v>
          </cell>
          <cell r="ADK24">
            <v>4907.947916666667</v>
          </cell>
          <cell r="ADL24">
            <v>17038.945833333335</v>
          </cell>
          <cell r="ADM24">
            <v>7404.36</v>
          </cell>
          <cell r="ADN24">
            <v>47360.5</v>
          </cell>
          <cell r="ADO24">
            <v>45136.43</v>
          </cell>
          <cell r="ADP24">
            <v>44394.399999999994</v>
          </cell>
          <cell r="ADQ24">
            <v>144295.69</v>
          </cell>
          <cell r="ADR24">
            <v>5861.7849999999999</v>
          </cell>
          <cell r="ADS24">
            <v>41834.614583333336</v>
          </cell>
          <cell r="ADT24">
            <v>40073.892500000002</v>
          </cell>
          <cell r="ADU24">
            <v>39486.45208333333</v>
          </cell>
          <cell r="ADV24">
            <v>127256.74416666667</v>
          </cell>
          <cell r="ADW24">
            <v>1542.5749999999998</v>
          </cell>
          <cell r="ADX24">
            <v>5525.8854166666661</v>
          </cell>
          <cell r="ADY24">
            <v>5062.5375000000004</v>
          </cell>
          <cell r="ADZ24">
            <v>4907.947916666667</v>
          </cell>
          <cell r="AEA24">
            <v>17038.945833333335</v>
          </cell>
          <cell r="AEB24">
            <v>7404.36</v>
          </cell>
          <cell r="AEC24">
            <v>47360.5</v>
          </cell>
          <cell r="AED24">
            <v>45136.43</v>
          </cell>
          <cell r="AEE24">
            <v>44394.399999999994</v>
          </cell>
          <cell r="AEF24">
            <v>144295.69</v>
          </cell>
          <cell r="AEG24">
            <v>52801.284545454546</v>
          </cell>
          <cell r="AEH24">
            <v>48800.017499999994</v>
          </cell>
          <cell r="AEI24">
            <v>47392.897499999999</v>
          </cell>
          <cell r="AEJ24">
            <v>47208.232499999998</v>
          </cell>
          <cell r="AEK24">
            <v>196202.43204545451</v>
          </cell>
          <cell r="AEL24">
            <v>6769.3954545454544</v>
          </cell>
          <cell r="AEM24">
            <v>9318.9124999999985</v>
          </cell>
          <cell r="AEN24">
            <v>9138.5124999999971</v>
          </cell>
          <cell r="AEO24">
            <v>9114.8374999999978</v>
          </cell>
          <cell r="AEP24">
            <v>34341.657954545444</v>
          </cell>
          <cell r="AEQ24">
            <v>59570.68</v>
          </cell>
          <cell r="AER24">
            <v>58118.929999999993</v>
          </cell>
          <cell r="AES24">
            <v>56531.409999999996</v>
          </cell>
          <cell r="AET24">
            <v>56323.069999999992</v>
          </cell>
          <cell r="AEU24">
            <v>230544.08999999997</v>
          </cell>
          <cell r="AEV24">
            <v>52801.284545454546</v>
          </cell>
          <cell r="AEW24">
            <v>48800.017499999994</v>
          </cell>
          <cell r="AEX24">
            <v>47392.897499999999</v>
          </cell>
          <cell r="AEY24">
            <v>47208.232499999998</v>
          </cell>
          <cell r="AEZ24">
            <v>196202.43204545451</v>
          </cell>
          <cell r="AFA24">
            <v>6769.3954545454544</v>
          </cell>
          <cell r="AFB24">
            <v>9318.9124999999985</v>
          </cell>
          <cell r="AFC24">
            <v>9138.5124999999971</v>
          </cell>
          <cell r="AFD24">
            <v>9114.8374999999978</v>
          </cell>
          <cell r="AFE24">
            <v>34341.657954545444</v>
          </cell>
          <cell r="AFF24">
            <v>59570.68</v>
          </cell>
          <cell r="AFG24">
            <v>58118.929999999993</v>
          </cell>
          <cell r="AFH24">
            <v>56531.409999999996</v>
          </cell>
          <cell r="AFI24">
            <v>56323.069999999992</v>
          </cell>
          <cell r="AFJ24">
            <v>230544.08999999997</v>
          </cell>
          <cell r="AFK24">
            <v>35558.222777777781</v>
          </cell>
          <cell r="AFL24">
            <v>32305.625277777777</v>
          </cell>
          <cell r="AFM24">
            <v>72701.115000000005</v>
          </cell>
          <cell r="AFN24">
            <v>72342.307222222225</v>
          </cell>
          <cell r="AFO24">
            <v>212907.2702777778</v>
          </cell>
          <cell r="AFP24">
            <v>5735.1972222222221</v>
          </cell>
          <cell r="AFQ24">
            <v>6085.5847222222237</v>
          </cell>
          <cell r="AFR24">
            <v>5955.8250000000007</v>
          </cell>
          <cell r="AFS24">
            <v>5897.9527777777785</v>
          </cell>
          <cell r="AFT24">
            <v>23674.559722222228</v>
          </cell>
          <cell r="AFU24">
            <v>41293.420000000006</v>
          </cell>
          <cell r="AFV24">
            <v>38391.21</v>
          </cell>
          <cell r="AFW24">
            <v>78656.94</v>
          </cell>
          <cell r="AFX24">
            <v>78240.260000000009</v>
          </cell>
          <cell r="AFY24">
            <v>236581.83000000002</v>
          </cell>
          <cell r="AFZ24">
            <v>35558.222777777781</v>
          </cell>
          <cell r="AGA24">
            <v>32305.625277777777</v>
          </cell>
          <cell r="AGB24">
            <v>72701.115000000005</v>
          </cell>
          <cell r="AGC24">
            <v>72342.307222222225</v>
          </cell>
          <cell r="AGD24">
            <v>212907.2702777778</v>
          </cell>
          <cell r="AGE24">
            <v>5735.1972222222221</v>
          </cell>
          <cell r="AGF24">
            <v>6085.5847222222237</v>
          </cell>
          <cell r="AGG24">
            <v>5955.8250000000007</v>
          </cell>
          <cell r="AGH24">
            <v>5897.9527777777785</v>
          </cell>
          <cell r="AGI24">
            <v>23674.559722222228</v>
          </cell>
          <cell r="AGJ24">
            <v>41293.420000000006</v>
          </cell>
          <cell r="AGK24">
            <v>38391.21</v>
          </cell>
          <cell r="AGL24">
            <v>78656.94</v>
          </cell>
          <cell r="AGM24">
            <v>78240.260000000009</v>
          </cell>
          <cell r="AGN24">
            <v>236581.83000000002</v>
          </cell>
          <cell r="AGO24">
            <v>49230.358593750003</v>
          </cell>
          <cell r="AGP24">
            <v>45897.131250000006</v>
          </cell>
          <cell r="AGQ24">
            <v>43887.69843750001</v>
          </cell>
          <cell r="AGR24">
            <v>35750.186718750003</v>
          </cell>
          <cell r="AGS24">
            <v>174765.375</v>
          </cell>
          <cell r="AGT24">
            <v>20786.151406250003</v>
          </cell>
          <cell r="AGU24">
            <v>23972.538750000003</v>
          </cell>
          <cell r="AGV24">
            <v>23124.111562500002</v>
          </cell>
          <cell r="AGW24">
            <v>19688.273281250003</v>
          </cell>
          <cell r="AGX24">
            <v>87571.075000000012</v>
          </cell>
          <cell r="AGY24">
            <v>70016.510000000009</v>
          </cell>
          <cell r="AGZ24">
            <v>69869.670000000013</v>
          </cell>
          <cell r="AHA24">
            <v>67011.810000000012</v>
          </cell>
          <cell r="AHB24">
            <v>55438.460000000006</v>
          </cell>
          <cell r="AHC24">
            <v>262336.45000000007</v>
          </cell>
          <cell r="AHD24">
            <v>49230.358593750003</v>
          </cell>
          <cell r="AHE24">
            <v>45897.131250000006</v>
          </cell>
          <cell r="AHF24">
            <v>43887.69843750001</v>
          </cell>
          <cell r="AHG24">
            <v>35750.186718750003</v>
          </cell>
          <cell r="AHH24">
            <v>174765.375</v>
          </cell>
          <cell r="AHI24">
            <v>20786.151406250003</v>
          </cell>
          <cell r="AHJ24">
            <v>23972.538750000003</v>
          </cell>
          <cell r="AHK24">
            <v>23124.111562500002</v>
          </cell>
          <cell r="AHL24">
            <v>19688.273281250003</v>
          </cell>
          <cell r="AHM24">
            <v>87571.075000000012</v>
          </cell>
          <cell r="AHN24">
            <v>70016.510000000009</v>
          </cell>
          <cell r="AHO24">
            <v>69869.670000000013</v>
          </cell>
          <cell r="AHP24">
            <v>67011.810000000012</v>
          </cell>
          <cell r="AHQ24">
            <v>55438.460000000006</v>
          </cell>
          <cell r="AHR24">
            <v>262336.45000000007</v>
          </cell>
          <cell r="AHS24">
            <v>7489.3786301369873</v>
          </cell>
          <cell r="AHT24">
            <v>49250.678904109591</v>
          </cell>
          <cell r="AHU24">
            <v>48784.797260273976</v>
          </cell>
          <cell r="AHV24">
            <v>48158.122739726023</v>
          </cell>
          <cell r="AHW24">
            <v>153682.97753424657</v>
          </cell>
          <cell r="AHX24">
            <v>4936.1813698630122</v>
          </cell>
          <cell r="AHY24">
            <v>11925.561095890411</v>
          </cell>
          <cell r="AHZ24">
            <v>11618.502739726027</v>
          </cell>
          <cell r="AIA24">
            <v>11205.467260273972</v>
          </cell>
          <cell r="AIB24">
            <v>39685.712465753422</v>
          </cell>
          <cell r="AIC24">
            <v>12425.56</v>
          </cell>
          <cell r="AID24">
            <v>61176.240000000005</v>
          </cell>
          <cell r="AIE24">
            <v>60403.3</v>
          </cell>
          <cell r="AIF24">
            <v>59363.59</v>
          </cell>
          <cell r="AIG24">
            <v>193368.69</v>
          </cell>
          <cell r="AIH24">
            <v>7489.3786301369873</v>
          </cell>
          <cell r="AII24">
            <v>49250.678904109591</v>
          </cell>
          <cell r="AIJ24">
            <v>48784.797260273976</v>
          </cell>
          <cell r="AIK24">
            <v>48158.122739726023</v>
          </cell>
          <cell r="AIL24">
            <v>153682.97753424657</v>
          </cell>
          <cell r="AIM24">
            <v>4936.1813698630122</v>
          </cell>
          <cell r="AIN24">
            <v>11925.561095890411</v>
          </cell>
          <cell r="AIO24">
            <v>11618.502739726027</v>
          </cell>
          <cell r="AIP24">
            <v>11205.467260273972</v>
          </cell>
          <cell r="AIQ24">
            <v>39685.712465753422</v>
          </cell>
          <cell r="AIR24">
            <v>12425.56</v>
          </cell>
          <cell r="AIS24">
            <v>61176.240000000005</v>
          </cell>
          <cell r="AIT24">
            <v>60403.3</v>
          </cell>
          <cell r="AIU24">
            <v>59363.59</v>
          </cell>
          <cell r="AIV24">
            <v>193368.69</v>
          </cell>
          <cell r="AIW24">
            <v>13107.870416666667</v>
          </cell>
          <cell r="AIX24">
            <v>46632.277499999997</v>
          </cell>
          <cell r="AIY24">
            <v>46632.277499999997</v>
          </cell>
          <cell r="AIZ24">
            <v>46448.595000000001</v>
          </cell>
          <cell r="AJA24">
            <v>152821.02041666667</v>
          </cell>
          <cell r="AJB24">
            <v>3449.4395833333333</v>
          </cell>
          <cell r="AJC24">
            <v>3430.8625000000002</v>
          </cell>
          <cell r="AJD24">
            <v>3430.8625000000002</v>
          </cell>
          <cell r="AJE24">
            <v>3382.5250000000001</v>
          </cell>
          <cell r="AJF24">
            <v>13693.689583333335</v>
          </cell>
          <cell r="AJG24">
            <v>16557.310000000001</v>
          </cell>
          <cell r="AJH24">
            <v>50063.14</v>
          </cell>
          <cell r="AJI24">
            <v>50063.14</v>
          </cell>
          <cell r="AJJ24">
            <v>49831.12</v>
          </cell>
          <cell r="AJK24">
            <v>166514.71</v>
          </cell>
          <cell r="AJL24">
            <v>13107.870416666667</v>
          </cell>
          <cell r="AJM24">
            <v>46632.277499999997</v>
          </cell>
          <cell r="AJN24">
            <v>46632.277499999997</v>
          </cell>
          <cell r="AJO24">
            <v>46448.595000000001</v>
          </cell>
          <cell r="AJP24">
            <v>152821.02041666667</v>
          </cell>
          <cell r="AJQ24">
            <v>3449.4395833333333</v>
          </cell>
          <cell r="AJR24">
            <v>3430.8625000000002</v>
          </cell>
          <cell r="AJS24">
            <v>3430.8625000000002</v>
          </cell>
          <cell r="AJT24">
            <v>3382.5250000000001</v>
          </cell>
          <cell r="AJU24">
            <v>13693.689583333335</v>
          </cell>
          <cell r="AJV24">
            <v>16557.310000000001</v>
          </cell>
          <cell r="AJW24">
            <v>50063.14</v>
          </cell>
          <cell r="AJX24">
            <v>50063.14</v>
          </cell>
          <cell r="AJY24">
            <v>49831.12</v>
          </cell>
          <cell r="AJZ24">
            <v>166514.71</v>
          </cell>
          <cell r="AKA24">
            <v>9129.1674999999996</v>
          </cell>
          <cell r="AKB24">
            <v>41095.417500000003</v>
          </cell>
          <cell r="AKC24">
            <v>41095.417500000003</v>
          </cell>
          <cell r="AKD24">
            <v>40746.799166666671</v>
          </cell>
          <cell r="AKE24">
            <v>132066.80166666667</v>
          </cell>
          <cell r="AKF24">
            <v>2402.4124999999999</v>
          </cell>
          <cell r="AKG24">
            <v>5089.9124999999995</v>
          </cell>
          <cell r="AKH24">
            <v>5089.9124999999995</v>
          </cell>
          <cell r="AKI24">
            <v>4998.1708333333327</v>
          </cell>
          <cell r="AKJ24">
            <v>17580.408333333333</v>
          </cell>
          <cell r="AKK24">
            <v>11531.58</v>
          </cell>
          <cell r="AKL24">
            <v>46185.33</v>
          </cell>
          <cell r="AKM24">
            <v>46185.33</v>
          </cell>
          <cell r="AKN24">
            <v>45744.97</v>
          </cell>
          <cell r="AKO24">
            <v>149647.21000000002</v>
          </cell>
          <cell r="AKP24">
            <v>9129.1674999999996</v>
          </cell>
          <cell r="AKQ24">
            <v>41095.417500000003</v>
          </cell>
          <cell r="AKR24">
            <v>41095.417500000003</v>
          </cell>
          <cell r="AKS24">
            <v>40746.799166666671</v>
          </cell>
          <cell r="AKT24">
            <v>132066.80166666667</v>
          </cell>
          <cell r="AKU24">
            <v>2402.4124999999999</v>
          </cell>
          <cell r="AKV24">
            <v>5089.9124999999995</v>
          </cell>
          <cell r="AKW24">
            <v>5089.9124999999995</v>
          </cell>
          <cell r="AKX24">
            <v>4998.1708333333327</v>
          </cell>
          <cell r="AKY24">
            <v>17580.408333333333</v>
          </cell>
          <cell r="AKZ24">
            <v>11531.58</v>
          </cell>
          <cell r="ALA24">
            <v>46185.33</v>
          </cell>
          <cell r="ALB24">
            <v>46185.33</v>
          </cell>
          <cell r="ALC24">
            <v>45744.97</v>
          </cell>
          <cell r="ALD24">
            <v>149647.21000000002</v>
          </cell>
          <cell r="ALE24">
            <v>175341</v>
          </cell>
          <cell r="ALF24">
            <v>203786.45454545453</v>
          </cell>
          <cell r="ALG24">
            <v>203786.45454545453</v>
          </cell>
          <cell r="ALH24">
            <v>203786.45454545453</v>
          </cell>
          <cell r="ALI24">
            <v>786700.36363636353</v>
          </cell>
          <cell r="ALO24">
            <v>175341</v>
          </cell>
          <cell r="ALP24">
            <v>203786.45454545453</v>
          </cell>
          <cell r="ALQ24">
            <v>203786.45454545453</v>
          </cell>
          <cell r="ALR24">
            <v>203786.45454545453</v>
          </cell>
          <cell r="ALS24">
            <v>786700.36363636353</v>
          </cell>
          <cell r="ALT24">
            <v>175341</v>
          </cell>
          <cell r="ALU24">
            <v>203786.45454545453</v>
          </cell>
          <cell r="ALV24">
            <v>203786.45454545453</v>
          </cell>
          <cell r="ALW24">
            <v>203786.45454545453</v>
          </cell>
          <cell r="ALX24">
            <v>786700.36363636353</v>
          </cell>
          <cell r="ALY24">
            <v>0</v>
          </cell>
          <cell r="ALZ24">
            <v>0</v>
          </cell>
          <cell r="AMA24">
            <v>0</v>
          </cell>
          <cell r="AMB24">
            <v>0</v>
          </cell>
          <cell r="AMC24">
            <v>0</v>
          </cell>
          <cell r="AMD24">
            <v>175341</v>
          </cell>
          <cell r="AME24">
            <v>203786.45454545453</v>
          </cell>
          <cell r="AMF24">
            <v>203786.45454545453</v>
          </cell>
          <cell r="AMG24">
            <v>203786.45454545453</v>
          </cell>
          <cell r="AMH24">
            <v>786700.36363636353</v>
          </cell>
          <cell r="AMI24">
            <v>6025.5</v>
          </cell>
          <cell r="AMJ24">
            <v>6025.5</v>
          </cell>
          <cell r="AMK24">
            <v>6025.5</v>
          </cell>
          <cell r="AML24">
            <v>6025.5</v>
          </cell>
          <cell r="AMM24">
            <v>24102</v>
          </cell>
          <cell r="AMX24">
            <v>6025.5</v>
          </cell>
          <cell r="AMY24">
            <v>6025.5</v>
          </cell>
          <cell r="AMZ24">
            <v>6025.5</v>
          </cell>
          <cell r="ANA24">
            <v>6025.5</v>
          </cell>
          <cell r="ANB24">
            <v>24102</v>
          </cell>
          <cell r="ANC24">
            <v>0</v>
          </cell>
          <cell r="AND24">
            <v>0</v>
          </cell>
          <cell r="ANE24">
            <v>0</v>
          </cell>
          <cell r="ANF24">
            <v>0</v>
          </cell>
          <cell r="ANG24">
            <v>0</v>
          </cell>
          <cell r="ANH24">
            <v>6025.5</v>
          </cell>
          <cell r="ANI24">
            <v>6025.5</v>
          </cell>
          <cell r="ANJ24">
            <v>6025.5</v>
          </cell>
          <cell r="ANK24">
            <v>6025.5</v>
          </cell>
          <cell r="ANL24">
            <v>24102</v>
          </cell>
          <cell r="ANM24">
            <v>3233.34</v>
          </cell>
          <cell r="ANN24">
            <v>3233.34</v>
          </cell>
          <cell r="ANO24">
            <v>3233.34</v>
          </cell>
          <cell r="ANP24">
            <v>3233.34</v>
          </cell>
          <cell r="ANQ24">
            <v>12933.36</v>
          </cell>
          <cell r="AOB24">
            <v>3233.34</v>
          </cell>
          <cell r="AOC24">
            <v>3233.34</v>
          </cell>
          <cell r="AOD24">
            <v>3233.34</v>
          </cell>
          <cell r="AOE24">
            <v>3233.34</v>
          </cell>
          <cell r="AOF24">
            <v>12933.36</v>
          </cell>
          <cell r="AOG24">
            <v>0</v>
          </cell>
          <cell r="AOH24">
            <v>0</v>
          </cell>
          <cell r="AOI24">
            <v>0</v>
          </cell>
          <cell r="AOJ24">
            <v>0</v>
          </cell>
          <cell r="AOK24">
            <v>0</v>
          </cell>
          <cell r="AOL24">
            <v>3233.34</v>
          </cell>
          <cell r="AOM24">
            <v>3233.34</v>
          </cell>
          <cell r="AON24">
            <v>3233.34</v>
          </cell>
          <cell r="AOO24">
            <v>3233.34</v>
          </cell>
          <cell r="AOP24">
            <v>12933.36</v>
          </cell>
          <cell r="AOQ24">
            <v>28167.510000000002</v>
          </cell>
          <cell r="AOR24">
            <v>28167.510000000002</v>
          </cell>
          <cell r="AOS24">
            <v>28167.510000000002</v>
          </cell>
          <cell r="AOT24">
            <v>9389.17</v>
          </cell>
          <cell r="AOU24">
            <v>93891.7</v>
          </cell>
          <cell r="APF24">
            <v>28167.510000000002</v>
          </cell>
          <cell r="APG24">
            <v>28167.510000000002</v>
          </cell>
          <cell r="APH24">
            <v>28167.510000000002</v>
          </cell>
          <cell r="API24">
            <v>9389.17</v>
          </cell>
          <cell r="APJ24">
            <v>93891.7</v>
          </cell>
          <cell r="APK24">
            <v>0</v>
          </cell>
          <cell r="APL24">
            <v>0</v>
          </cell>
          <cell r="APM24">
            <v>0</v>
          </cell>
          <cell r="APN24">
            <v>0</v>
          </cell>
          <cell r="APO24">
            <v>0</v>
          </cell>
          <cell r="APP24">
            <v>28167.510000000002</v>
          </cell>
          <cell r="APQ24">
            <v>28167.510000000002</v>
          </cell>
          <cell r="APR24">
            <v>28167.510000000002</v>
          </cell>
          <cell r="APS24">
            <v>9389.17</v>
          </cell>
          <cell r="APT24">
            <v>93891.7</v>
          </cell>
          <cell r="AQJ24">
            <v>0</v>
          </cell>
          <cell r="AQK24">
            <v>0</v>
          </cell>
          <cell r="AQL24">
            <v>0</v>
          </cell>
          <cell r="AQM24">
            <v>0</v>
          </cell>
          <cell r="AQN24">
            <v>0</v>
          </cell>
          <cell r="AQO24">
            <v>0</v>
          </cell>
          <cell r="AQP24">
            <v>0</v>
          </cell>
          <cell r="AQQ24">
            <v>0</v>
          </cell>
          <cell r="AQR24">
            <v>0</v>
          </cell>
          <cell r="AQS24">
            <v>0</v>
          </cell>
          <cell r="AQT24">
            <v>0</v>
          </cell>
          <cell r="AQU24">
            <v>0</v>
          </cell>
          <cell r="AQV24">
            <v>0</v>
          </cell>
          <cell r="AQW24">
            <v>0</v>
          </cell>
          <cell r="AQX24">
            <v>0</v>
          </cell>
          <cell r="ARN24">
            <v>0</v>
          </cell>
          <cell r="ARO24">
            <v>0</v>
          </cell>
          <cell r="ARP24">
            <v>0</v>
          </cell>
          <cell r="ARQ24">
            <v>0</v>
          </cell>
          <cell r="ARR24">
            <v>0</v>
          </cell>
          <cell r="ARS24">
            <v>0</v>
          </cell>
          <cell r="ART24">
            <v>0</v>
          </cell>
          <cell r="ARU24">
            <v>0</v>
          </cell>
          <cell r="ARV24">
            <v>0</v>
          </cell>
          <cell r="ARW24">
            <v>0</v>
          </cell>
          <cell r="ARX24">
            <v>0</v>
          </cell>
          <cell r="ARY24">
            <v>0</v>
          </cell>
          <cell r="ARZ24">
            <v>0</v>
          </cell>
          <cell r="ASA24">
            <v>0</v>
          </cell>
          <cell r="ASB24">
            <v>0</v>
          </cell>
          <cell r="ASR24">
            <v>0</v>
          </cell>
          <cell r="ASS24">
            <v>0</v>
          </cell>
          <cell r="AST24">
            <v>0</v>
          </cell>
          <cell r="ASU24">
            <v>0</v>
          </cell>
          <cell r="ASV24">
            <v>0</v>
          </cell>
          <cell r="ASW24">
            <v>0</v>
          </cell>
          <cell r="ASX24">
            <v>0</v>
          </cell>
          <cell r="ASY24">
            <v>0</v>
          </cell>
          <cell r="ASZ24">
            <v>0</v>
          </cell>
          <cell r="ATA24">
            <v>0</v>
          </cell>
          <cell r="ATB24">
            <v>0</v>
          </cell>
          <cell r="ATC24">
            <v>0</v>
          </cell>
          <cell r="ATD24">
            <v>0</v>
          </cell>
          <cell r="ATE24">
            <v>0</v>
          </cell>
          <cell r="ATF24">
            <v>0</v>
          </cell>
          <cell r="ATV24">
            <v>0</v>
          </cell>
          <cell r="ATW24">
            <v>0</v>
          </cell>
          <cell r="ATX24">
            <v>0</v>
          </cell>
          <cell r="ATY24">
            <v>0</v>
          </cell>
          <cell r="ATZ24">
            <v>0</v>
          </cell>
          <cell r="AUA24">
            <v>0</v>
          </cell>
          <cell r="AUB24">
            <v>0</v>
          </cell>
          <cell r="AUC24">
            <v>0</v>
          </cell>
          <cell r="AUD24">
            <v>0</v>
          </cell>
          <cell r="AUE24">
            <v>0</v>
          </cell>
          <cell r="AUF24">
            <v>0</v>
          </cell>
          <cell r="AUG24">
            <v>0</v>
          </cell>
          <cell r="AUH24">
            <v>0</v>
          </cell>
          <cell r="AUI24">
            <v>0</v>
          </cell>
          <cell r="AUJ24">
            <v>0</v>
          </cell>
          <cell r="AUZ24">
            <v>0</v>
          </cell>
          <cell r="AVA24">
            <v>0</v>
          </cell>
          <cell r="AVB24">
            <v>0</v>
          </cell>
          <cell r="AVC24">
            <v>0</v>
          </cell>
          <cell r="AVD24">
            <v>0</v>
          </cell>
          <cell r="AVE24">
            <v>0</v>
          </cell>
          <cell r="AVF24">
            <v>0</v>
          </cell>
          <cell r="AVG24">
            <v>0</v>
          </cell>
          <cell r="AVH24">
            <v>0</v>
          </cell>
          <cell r="AVI24">
            <v>0</v>
          </cell>
          <cell r="AVJ24">
            <v>0</v>
          </cell>
          <cell r="AVK24">
            <v>0</v>
          </cell>
          <cell r="AVL24">
            <v>0</v>
          </cell>
          <cell r="AVM24">
            <v>0</v>
          </cell>
          <cell r="AVN24">
            <v>0</v>
          </cell>
          <cell r="AWH24">
            <v>0</v>
          </cell>
          <cell r="AWM24">
            <v>0</v>
          </cell>
          <cell r="AWN24">
            <v>0</v>
          </cell>
          <cell r="AWO24">
            <v>0</v>
          </cell>
          <cell r="AWP24">
            <v>0</v>
          </cell>
          <cell r="AWQ24">
            <v>0</v>
          </cell>
          <cell r="AWR24">
            <v>0</v>
          </cell>
          <cell r="AXL24">
            <v>0</v>
          </cell>
          <cell r="AXQ24">
            <v>0</v>
          </cell>
          <cell r="AXR24">
            <v>0</v>
          </cell>
          <cell r="AXS24">
            <v>0</v>
          </cell>
          <cell r="AXT24">
            <v>0</v>
          </cell>
          <cell r="AXU24">
            <v>0</v>
          </cell>
          <cell r="AXV24">
            <v>0</v>
          </cell>
          <cell r="AXW24">
            <v>2100032.5669808597</v>
          </cell>
          <cell r="AXX24">
            <v>2242260.5304353382</v>
          </cell>
          <cell r="AXY24">
            <v>2463496.8081963896</v>
          </cell>
          <cell r="AXZ24">
            <v>2331435.639175551</v>
          </cell>
          <cell r="AYA24">
            <v>9137225.5447881389</v>
          </cell>
          <cell r="AYB24">
            <v>520045.58437783632</v>
          </cell>
          <cell r="AYC24">
            <v>668140.26173692744</v>
          </cell>
          <cell r="AYD24">
            <v>635468.26096863009</v>
          </cell>
          <cell r="AYE24">
            <v>591504.34172859904</v>
          </cell>
          <cell r="AYF24">
            <v>2415158.448811993</v>
          </cell>
          <cell r="AYG24">
            <v>2582651.8013586961</v>
          </cell>
          <cell r="AYH24">
            <v>2872974.442172267</v>
          </cell>
          <cell r="AYI24">
            <v>3061538.7191650202</v>
          </cell>
          <cell r="AYJ24">
            <v>2904291.9709041496</v>
          </cell>
          <cell r="AYK24">
            <v>11421456.933600128</v>
          </cell>
          <cell r="AYL24">
            <v>2100032.8156221639</v>
          </cell>
          <cell r="AYM24">
            <v>2242260.3528085263</v>
          </cell>
          <cell r="AYN24">
            <v>2463496.8635768243</v>
          </cell>
          <cell r="AYO24">
            <v>2331435.1128168553</v>
          </cell>
          <cell r="AYP24">
            <v>9137225.1448243689</v>
          </cell>
          <cell r="AYQ24">
            <v>520045.58437783632</v>
          </cell>
          <cell r="AYR24">
            <v>668140.26173692744</v>
          </cell>
          <cell r="AYS24">
            <v>635468.26096863009</v>
          </cell>
          <cell r="AYT24">
            <v>591504.34172859904</v>
          </cell>
          <cell r="AYU24">
            <v>2415158.448811993</v>
          </cell>
          <cell r="AYV24">
            <v>2620078.3999999994</v>
          </cell>
          <cell r="AYW24">
            <v>2910400.6145454552</v>
          </cell>
          <cell r="AYX24">
            <v>3098965.1245454545</v>
          </cell>
          <cell r="AYY24">
            <v>2922939.4545454537</v>
          </cell>
          <cell r="AYZ24">
            <v>11552383.593636358</v>
          </cell>
          <cell r="AZA24">
            <v>3333.51</v>
          </cell>
          <cell r="AZB24">
            <v>2926.32</v>
          </cell>
          <cell r="AZC24">
            <v>2926.32</v>
          </cell>
          <cell r="AZD24">
            <v>2926.32</v>
          </cell>
          <cell r="AZE24">
            <v>12112.47</v>
          </cell>
          <cell r="AZG24">
            <v>0</v>
          </cell>
          <cell r="AZH24">
            <v>0</v>
          </cell>
          <cell r="AZI24">
            <v>0</v>
          </cell>
          <cell r="AZJ24">
            <v>0</v>
          </cell>
          <cell r="AZK24">
            <v>3333.51</v>
          </cell>
          <cell r="AZL24">
            <v>2926.32</v>
          </cell>
          <cell r="AZM24">
            <v>2926.32</v>
          </cell>
          <cell r="AZN24">
            <v>2926.32</v>
          </cell>
          <cell r="AZO24">
            <v>12112.47</v>
          </cell>
          <cell r="AZP24">
            <v>3333.51</v>
          </cell>
          <cell r="AZQ24">
            <v>2926.32</v>
          </cell>
          <cell r="AZR24">
            <v>2926.32</v>
          </cell>
          <cell r="AZS24">
            <v>2926.32</v>
          </cell>
          <cell r="AZT24">
            <v>12112.47</v>
          </cell>
          <cell r="AZU24">
            <v>0</v>
          </cell>
          <cell r="AZV24">
            <v>0</v>
          </cell>
          <cell r="AZW24">
            <v>0</v>
          </cell>
          <cell r="AZX24">
            <v>0</v>
          </cell>
          <cell r="AZY24">
            <v>0</v>
          </cell>
          <cell r="AZZ24">
            <v>3333.51</v>
          </cell>
          <cell r="BAA24">
            <v>2926.32</v>
          </cell>
          <cell r="BAB24">
            <v>2926.32</v>
          </cell>
          <cell r="BAC24">
            <v>2926.32</v>
          </cell>
          <cell r="BAD24">
            <v>12112.47</v>
          </cell>
          <cell r="BAE24">
            <v>83542.31</v>
          </cell>
          <cell r="BAF24">
            <v>89169.38</v>
          </cell>
          <cell r="BAG24">
            <v>86442.900000000009</v>
          </cell>
          <cell r="BAH24">
            <v>85229.89</v>
          </cell>
          <cell r="BAI24">
            <v>344384.48000000004</v>
          </cell>
          <cell r="BAK24">
            <v>0</v>
          </cell>
          <cell r="BAL24">
            <v>0</v>
          </cell>
          <cell r="BAM24">
            <v>0</v>
          </cell>
          <cell r="BAN24">
            <v>0</v>
          </cell>
          <cell r="BAO24">
            <v>83542.31</v>
          </cell>
          <cell r="BAP24">
            <v>89169.38</v>
          </cell>
          <cell r="BAQ24">
            <v>86442.900000000009</v>
          </cell>
          <cell r="BAR24">
            <v>85229.89</v>
          </cell>
          <cell r="BAS24">
            <v>344384.48000000004</v>
          </cell>
          <cell r="BAT24">
            <v>83542.31</v>
          </cell>
          <cell r="BAU24">
            <v>89169.38</v>
          </cell>
          <cell r="BAV24">
            <v>86442.900000000009</v>
          </cell>
          <cell r="BAW24">
            <v>85229.89</v>
          </cell>
          <cell r="BAX24">
            <v>344384.48000000004</v>
          </cell>
          <cell r="BAY24">
            <v>0</v>
          </cell>
          <cell r="BAZ24">
            <v>0</v>
          </cell>
          <cell r="BBA24">
            <v>0</v>
          </cell>
          <cell r="BBB24">
            <v>0</v>
          </cell>
          <cell r="BBC24">
            <v>0</v>
          </cell>
          <cell r="BBD24">
            <v>83542.31</v>
          </cell>
          <cell r="BBE24">
            <v>89169.38</v>
          </cell>
          <cell r="BBF24">
            <v>86442.900000000009</v>
          </cell>
          <cell r="BBG24">
            <v>85229.89</v>
          </cell>
          <cell r="BBH24">
            <v>344384.48000000004</v>
          </cell>
          <cell r="BBI24">
            <v>41777.159999999996</v>
          </cell>
          <cell r="BBJ24">
            <v>41777.159999999996</v>
          </cell>
          <cell r="BBK24">
            <v>41777.159999999996</v>
          </cell>
          <cell r="BBL24">
            <v>41318.120000000003</v>
          </cell>
          <cell r="BBM24">
            <v>166649.59999999998</v>
          </cell>
          <cell r="BBO24">
            <v>0</v>
          </cell>
          <cell r="BBP24">
            <v>0</v>
          </cell>
          <cell r="BBQ24">
            <v>0</v>
          </cell>
          <cell r="BBR24">
            <v>0</v>
          </cell>
          <cell r="BBS24">
            <v>41777.159999999996</v>
          </cell>
          <cell r="BBT24">
            <v>41777.159999999996</v>
          </cell>
          <cell r="BBU24">
            <v>41777.159999999996</v>
          </cell>
          <cell r="BBV24">
            <v>41318.120000000003</v>
          </cell>
          <cell r="BBW24">
            <v>166649.59999999998</v>
          </cell>
          <cell r="BBX24">
            <v>41777.159999999996</v>
          </cell>
          <cell r="BBY24">
            <v>41777.159999999996</v>
          </cell>
          <cell r="BBZ24">
            <v>41777.159999999996</v>
          </cell>
          <cell r="BCA24">
            <v>41318.120000000003</v>
          </cell>
          <cell r="BCB24">
            <v>166649.59999999998</v>
          </cell>
          <cell r="BCC24">
            <v>0</v>
          </cell>
          <cell r="BCD24">
            <v>0</v>
          </cell>
          <cell r="BCE24">
            <v>0</v>
          </cell>
          <cell r="BCF24">
            <v>0</v>
          </cell>
          <cell r="BCG24">
            <v>0</v>
          </cell>
          <cell r="BCH24">
            <v>41777.159999999996</v>
          </cell>
          <cell r="BCI24">
            <v>41777.159999999996</v>
          </cell>
          <cell r="BCJ24">
            <v>41777.159999999996</v>
          </cell>
          <cell r="BCK24">
            <v>41318.120000000003</v>
          </cell>
          <cell r="BCL24">
            <v>166649.59999999998</v>
          </cell>
          <cell r="BCM24">
            <v>26347.32</v>
          </cell>
          <cell r="BCN24">
            <v>25206.04</v>
          </cell>
          <cell r="BCO24">
            <v>22160.22</v>
          </cell>
          <cell r="BCP24">
            <v>20250.78</v>
          </cell>
          <cell r="BCQ24">
            <v>93964.36</v>
          </cell>
          <cell r="BCS24">
            <v>0</v>
          </cell>
          <cell r="BCT24">
            <v>0</v>
          </cell>
          <cell r="BCU24">
            <v>0</v>
          </cell>
          <cell r="BCV24">
            <v>0</v>
          </cell>
          <cell r="BCW24">
            <v>26347.32</v>
          </cell>
          <cell r="BCX24">
            <v>25206.04</v>
          </cell>
          <cell r="BCY24">
            <v>22160.22</v>
          </cell>
          <cell r="BCZ24">
            <v>20250.78</v>
          </cell>
          <cell r="BDA24">
            <v>93964.36</v>
          </cell>
          <cell r="BDB24">
            <v>26347.32</v>
          </cell>
          <cell r="BDC24">
            <v>25206.04</v>
          </cell>
          <cell r="BDD24">
            <v>22160.22</v>
          </cell>
          <cell r="BDE24">
            <v>20250.78</v>
          </cell>
          <cell r="BDF24">
            <v>93964.36</v>
          </cell>
          <cell r="BDG24">
            <v>0</v>
          </cell>
          <cell r="BDH24">
            <v>0</v>
          </cell>
          <cell r="BDI24">
            <v>0</v>
          </cell>
          <cell r="BDJ24">
            <v>0</v>
          </cell>
          <cell r="BDK24">
            <v>0</v>
          </cell>
          <cell r="BDL24">
            <v>26347.32</v>
          </cell>
          <cell r="BDM24">
            <v>25206.04</v>
          </cell>
          <cell r="BDN24">
            <v>22160.22</v>
          </cell>
          <cell r="BDO24">
            <v>20250.78</v>
          </cell>
          <cell r="BDP24">
            <v>93964.36</v>
          </cell>
          <cell r="BDQ24">
            <v>757254.18</v>
          </cell>
          <cell r="BDR24">
            <v>989106.21625000006</v>
          </cell>
          <cell r="BDS24">
            <v>986945.62812499993</v>
          </cell>
          <cell r="BDT24">
            <v>987632.40124999988</v>
          </cell>
          <cell r="BDU24">
            <v>3720938.4256250001</v>
          </cell>
          <cell r="BDV24">
            <v>0</v>
          </cell>
          <cell r="BDW24">
            <v>300</v>
          </cell>
          <cell r="BDX24">
            <v>300</v>
          </cell>
          <cell r="BDY24">
            <v>300</v>
          </cell>
          <cell r="BDZ24">
            <v>900</v>
          </cell>
          <cell r="BEA24">
            <v>757254.18</v>
          </cell>
          <cell r="BEB24">
            <v>989406.21625000006</v>
          </cell>
          <cell r="BEC24">
            <v>987245.62812499993</v>
          </cell>
          <cell r="BED24">
            <v>987932.40124999988</v>
          </cell>
          <cell r="BEE24">
            <v>3721838.4256250001</v>
          </cell>
          <cell r="BEF24">
            <v>757254.18</v>
          </cell>
          <cell r="BEG24">
            <v>989106.21625000006</v>
          </cell>
          <cell r="BEH24">
            <v>986945.62812499993</v>
          </cell>
          <cell r="BEI24">
            <v>987632.40124999988</v>
          </cell>
          <cell r="BEJ24">
            <v>3720938.4256250001</v>
          </cell>
          <cell r="BEK24">
            <v>0</v>
          </cell>
          <cell r="BEL24">
            <v>300</v>
          </cell>
          <cell r="BEM24">
            <v>300</v>
          </cell>
          <cell r="BEN24">
            <v>300</v>
          </cell>
          <cell r="BEO24">
            <v>900</v>
          </cell>
          <cell r="BEP24">
            <v>757254.18</v>
          </cell>
          <cell r="BEQ24">
            <v>989406.21625000006</v>
          </cell>
          <cell r="BER24">
            <v>987245.62812499993</v>
          </cell>
          <cell r="BES24">
            <v>987932.40124999988</v>
          </cell>
          <cell r="BET24">
            <v>3721838.4256250001</v>
          </cell>
          <cell r="BEU24">
            <v>3012287.0469808597</v>
          </cell>
          <cell r="BEV24">
            <v>3390445.6466853381</v>
          </cell>
          <cell r="BEW24">
            <v>3603749.0363213895</v>
          </cell>
          <cell r="BEX24">
            <v>3468793.150425551</v>
          </cell>
          <cell r="BEY24">
            <v>13475274.880413139</v>
          </cell>
          <cell r="BEZ24">
            <v>520045.58437783632</v>
          </cell>
          <cell r="BFA24">
            <v>668440.26173692744</v>
          </cell>
          <cell r="BFB24">
            <v>635768.26096863009</v>
          </cell>
          <cell r="BFC24">
            <v>591804.34172859904</v>
          </cell>
          <cell r="BFD24">
            <v>2416058.448811993</v>
          </cell>
          <cell r="BFE24">
            <v>3532332.6313586961</v>
          </cell>
          <cell r="BFF24">
            <v>4058885.9084222657</v>
          </cell>
          <cell r="BFG24">
            <v>4239517.2972900197</v>
          </cell>
          <cell r="BFH24">
            <v>4060597.4921541503</v>
          </cell>
          <cell r="BFI24">
            <v>15891333.32922513</v>
          </cell>
          <cell r="BFJ24">
            <v>3012287.2956221639</v>
          </cell>
          <cell r="BFK24">
            <v>3390445.4690585262</v>
          </cell>
          <cell r="BFL24">
            <v>3603749.0917018242</v>
          </cell>
          <cell r="BFM24">
            <v>3468792.6240668548</v>
          </cell>
          <cell r="BFN24">
            <v>13475274.480449371</v>
          </cell>
          <cell r="BFO24">
            <v>520045.58437783632</v>
          </cell>
          <cell r="BFP24">
            <v>668440.26173692744</v>
          </cell>
          <cell r="BFQ24">
            <v>635768.26096863009</v>
          </cell>
          <cell r="BFR24">
            <v>591804.34172859904</v>
          </cell>
          <cell r="BFS24">
            <v>2416058.448811993</v>
          </cell>
          <cell r="BFT24">
            <v>3532332.8800000004</v>
          </cell>
          <cell r="BFU24">
            <v>4058885.7307954538</v>
          </cell>
          <cell r="BFV24">
            <v>4239517.3526704544</v>
          </cell>
          <cell r="BFW24">
            <v>4060596.9657954536</v>
          </cell>
          <cell r="BFX24">
            <v>15891332.929261362</v>
          </cell>
          <cell r="BFY24">
            <v>0</v>
          </cell>
          <cell r="BFZ24">
            <v>0.39996376819908619</v>
          </cell>
        </row>
        <row r="25">
          <cell r="B25" t="str">
            <v>通信及带宽费</v>
          </cell>
          <cell r="C25">
            <v>120000</v>
          </cell>
          <cell r="D25">
            <v>180000</v>
          </cell>
          <cell r="E25">
            <v>180000</v>
          </cell>
          <cell r="F25">
            <v>200000</v>
          </cell>
          <cell r="G25">
            <v>680000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120000</v>
          </cell>
          <cell r="N25">
            <v>180000</v>
          </cell>
          <cell r="O25">
            <v>180000</v>
          </cell>
          <cell r="P25">
            <v>200000</v>
          </cell>
          <cell r="Q25">
            <v>680000</v>
          </cell>
          <cell r="R25">
            <v>120000</v>
          </cell>
          <cell r="S25">
            <v>180000</v>
          </cell>
          <cell r="T25">
            <v>180000</v>
          </cell>
          <cell r="U25">
            <v>200000</v>
          </cell>
          <cell r="V25">
            <v>680000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120000</v>
          </cell>
          <cell r="AC25">
            <v>180000</v>
          </cell>
          <cell r="AD25">
            <v>180000</v>
          </cell>
          <cell r="AE25">
            <v>200000</v>
          </cell>
          <cell r="AF25">
            <v>680000</v>
          </cell>
          <cell r="AG25">
            <v>30000</v>
          </cell>
          <cell r="AH25">
            <v>30000</v>
          </cell>
          <cell r="AI25">
            <v>30000</v>
          </cell>
          <cell r="AJ25">
            <v>30000</v>
          </cell>
          <cell r="AK25">
            <v>120000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30000</v>
          </cell>
          <cell r="AR25">
            <v>30000</v>
          </cell>
          <cell r="AS25">
            <v>30000</v>
          </cell>
          <cell r="AT25">
            <v>30000</v>
          </cell>
          <cell r="AU25">
            <v>120000</v>
          </cell>
          <cell r="AV25">
            <v>30000</v>
          </cell>
          <cell r="AW25">
            <v>30000</v>
          </cell>
          <cell r="AX25">
            <v>30000</v>
          </cell>
          <cell r="AY25">
            <v>30000</v>
          </cell>
          <cell r="AZ25">
            <v>120000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0</v>
          </cell>
          <cell r="BF25">
            <v>30000</v>
          </cell>
          <cell r="BG25">
            <v>30000</v>
          </cell>
          <cell r="BH25">
            <v>30000</v>
          </cell>
          <cell r="BI25">
            <v>30000</v>
          </cell>
          <cell r="BJ25">
            <v>120000</v>
          </cell>
          <cell r="BK25">
            <v>45000</v>
          </cell>
          <cell r="BL25">
            <v>45000</v>
          </cell>
          <cell r="BM25">
            <v>45000</v>
          </cell>
          <cell r="BN25">
            <v>45000</v>
          </cell>
          <cell r="BO25">
            <v>180000</v>
          </cell>
          <cell r="BP25">
            <v>0</v>
          </cell>
          <cell r="BQ25">
            <v>0</v>
          </cell>
          <cell r="BR25">
            <v>0</v>
          </cell>
          <cell r="BS25">
            <v>0</v>
          </cell>
          <cell r="BT25">
            <v>0</v>
          </cell>
          <cell r="BU25">
            <v>45000</v>
          </cell>
          <cell r="BV25">
            <v>45000</v>
          </cell>
          <cell r="BW25">
            <v>45000</v>
          </cell>
          <cell r="BX25">
            <v>45000</v>
          </cell>
          <cell r="BY25">
            <v>180000</v>
          </cell>
          <cell r="BZ25">
            <v>45000</v>
          </cell>
          <cell r="CA25">
            <v>45000</v>
          </cell>
          <cell r="CB25">
            <v>45000</v>
          </cell>
          <cell r="CC25">
            <v>45000</v>
          </cell>
          <cell r="CD25">
            <v>180000</v>
          </cell>
          <cell r="CE25">
            <v>0</v>
          </cell>
          <cell r="CF25">
            <v>0</v>
          </cell>
          <cell r="CG25">
            <v>0</v>
          </cell>
          <cell r="CH25">
            <v>0</v>
          </cell>
          <cell r="CI25">
            <v>0</v>
          </cell>
          <cell r="CJ25">
            <v>45000</v>
          </cell>
          <cell r="CK25">
            <v>45000</v>
          </cell>
          <cell r="CL25">
            <v>45000</v>
          </cell>
          <cell r="CM25">
            <v>45000</v>
          </cell>
          <cell r="CN25">
            <v>180000</v>
          </cell>
          <cell r="CO25">
            <v>38600</v>
          </cell>
          <cell r="CP25">
            <v>36000</v>
          </cell>
          <cell r="CQ25">
            <v>36000</v>
          </cell>
          <cell r="CR25">
            <v>36000</v>
          </cell>
          <cell r="CS25">
            <v>146600</v>
          </cell>
          <cell r="CT25">
            <v>0</v>
          </cell>
          <cell r="CU25">
            <v>0</v>
          </cell>
          <cell r="CV25">
            <v>0</v>
          </cell>
          <cell r="CW25">
            <v>0</v>
          </cell>
          <cell r="CX25">
            <v>0</v>
          </cell>
          <cell r="CY25">
            <v>38600</v>
          </cell>
          <cell r="CZ25">
            <v>36000</v>
          </cell>
          <cell r="DA25">
            <v>36000</v>
          </cell>
          <cell r="DB25">
            <v>36000</v>
          </cell>
          <cell r="DC25">
            <v>146600</v>
          </cell>
          <cell r="DD25">
            <v>38600</v>
          </cell>
          <cell r="DE25">
            <v>36000</v>
          </cell>
          <cell r="DF25">
            <v>36000</v>
          </cell>
          <cell r="DG25">
            <v>36000</v>
          </cell>
          <cell r="DH25">
            <v>146600</v>
          </cell>
          <cell r="DI25">
            <v>0</v>
          </cell>
          <cell r="DJ25">
            <v>0</v>
          </cell>
          <cell r="DK25">
            <v>0</v>
          </cell>
          <cell r="DL25">
            <v>0</v>
          </cell>
          <cell r="DM25">
            <v>0</v>
          </cell>
          <cell r="DN25">
            <v>38600</v>
          </cell>
          <cell r="DO25">
            <v>36000</v>
          </cell>
          <cell r="DP25">
            <v>36000</v>
          </cell>
          <cell r="DQ25">
            <v>36000</v>
          </cell>
          <cell r="DR25">
            <v>146600</v>
          </cell>
          <cell r="DS25">
            <v>17000</v>
          </cell>
          <cell r="DT25">
            <v>22000</v>
          </cell>
          <cell r="DU25">
            <v>24000</v>
          </cell>
          <cell r="DV25">
            <v>24000</v>
          </cell>
          <cell r="DW25">
            <v>87000</v>
          </cell>
          <cell r="DX25">
            <v>0</v>
          </cell>
          <cell r="DY25">
            <v>0</v>
          </cell>
          <cell r="DZ25">
            <v>0</v>
          </cell>
          <cell r="EA25">
            <v>0</v>
          </cell>
          <cell r="EB25">
            <v>0</v>
          </cell>
          <cell r="EC25">
            <v>17000</v>
          </cell>
          <cell r="ED25">
            <v>22000</v>
          </cell>
          <cell r="EE25">
            <v>24000</v>
          </cell>
          <cell r="EF25">
            <v>24000</v>
          </cell>
          <cell r="EG25">
            <v>87000</v>
          </cell>
          <cell r="EH25">
            <v>17000</v>
          </cell>
          <cell r="EI25">
            <v>22000</v>
          </cell>
          <cell r="EJ25">
            <v>24000</v>
          </cell>
          <cell r="EK25">
            <v>24000</v>
          </cell>
          <cell r="EL25">
            <v>87000</v>
          </cell>
          <cell r="EM25">
            <v>0</v>
          </cell>
          <cell r="EN25">
            <v>0</v>
          </cell>
          <cell r="EO25">
            <v>0</v>
          </cell>
          <cell r="EP25">
            <v>0</v>
          </cell>
          <cell r="EQ25">
            <v>0</v>
          </cell>
          <cell r="ER25">
            <v>17000</v>
          </cell>
          <cell r="ES25">
            <v>22000</v>
          </cell>
          <cell r="ET25">
            <v>24000</v>
          </cell>
          <cell r="EU25">
            <v>24000</v>
          </cell>
          <cell r="EV25">
            <v>87000</v>
          </cell>
          <cell r="EW25">
            <v>10000</v>
          </cell>
          <cell r="EX25">
            <v>10000</v>
          </cell>
          <cell r="EY25">
            <v>10000</v>
          </cell>
          <cell r="EZ25">
            <v>10000</v>
          </cell>
          <cell r="FA25">
            <v>40000</v>
          </cell>
          <cell r="FB25">
            <v>0</v>
          </cell>
          <cell r="FC25">
            <v>0</v>
          </cell>
          <cell r="FD25">
            <v>0</v>
          </cell>
          <cell r="FE25">
            <v>0</v>
          </cell>
          <cell r="FF25">
            <v>0</v>
          </cell>
          <cell r="FG25">
            <v>10000</v>
          </cell>
          <cell r="FH25">
            <v>10000</v>
          </cell>
          <cell r="FI25">
            <v>10000</v>
          </cell>
          <cell r="FJ25">
            <v>10000</v>
          </cell>
          <cell r="FK25">
            <v>40000</v>
          </cell>
          <cell r="FL25">
            <v>10000</v>
          </cell>
          <cell r="FM25">
            <v>10000</v>
          </cell>
          <cell r="FN25">
            <v>10000</v>
          </cell>
          <cell r="FO25">
            <v>10000</v>
          </cell>
          <cell r="FP25">
            <v>40000</v>
          </cell>
          <cell r="FQ25">
            <v>0</v>
          </cell>
          <cell r="FR25">
            <v>0</v>
          </cell>
          <cell r="FS25">
            <v>0</v>
          </cell>
          <cell r="FT25">
            <v>0</v>
          </cell>
          <cell r="FU25">
            <v>0</v>
          </cell>
          <cell r="FV25">
            <v>10000</v>
          </cell>
          <cell r="FW25">
            <v>10000</v>
          </cell>
          <cell r="FX25">
            <v>10000</v>
          </cell>
          <cell r="FY25">
            <v>10000</v>
          </cell>
          <cell r="FZ25">
            <v>40000</v>
          </cell>
          <cell r="GA25">
            <v>20000</v>
          </cell>
          <cell r="GB25">
            <v>20000</v>
          </cell>
          <cell r="GC25">
            <v>20000</v>
          </cell>
          <cell r="GD25">
            <v>20000</v>
          </cell>
          <cell r="GE25">
            <v>80000</v>
          </cell>
          <cell r="GF25">
            <v>0</v>
          </cell>
          <cell r="GG25">
            <v>0</v>
          </cell>
          <cell r="GH25">
            <v>0</v>
          </cell>
          <cell r="GI25">
            <v>0</v>
          </cell>
          <cell r="GJ25">
            <v>0</v>
          </cell>
          <cell r="GK25">
            <v>20000</v>
          </cell>
          <cell r="GL25">
            <v>20000</v>
          </cell>
          <cell r="GM25">
            <v>20000</v>
          </cell>
          <cell r="GN25">
            <v>20000</v>
          </cell>
          <cell r="GO25">
            <v>80000</v>
          </cell>
          <cell r="GP25">
            <v>20000</v>
          </cell>
          <cell r="GQ25">
            <v>20000</v>
          </cell>
          <cell r="GR25">
            <v>20000</v>
          </cell>
          <cell r="GS25">
            <v>20000</v>
          </cell>
          <cell r="GT25">
            <v>80000</v>
          </cell>
          <cell r="GU25">
            <v>0</v>
          </cell>
          <cell r="GV25">
            <v>0</v>
          </cell>
          <cell r="GW25">
            <v>0</v>
          </cell>
          <cell r="GX25">
            <v>0</v>
          </cell>
          <cell r="GY25">
            <v>0</v>
          </cell>
          <cell r="GZ25">
            <v>20000</v>
          </cell>
          <cell r="HA25">
            <v>20000</v>
          </cell>
          <cell r="HB25">
            <v>20000</v>
          </cell>
          <cell r="HC25">
            <v>20000</v>
          </cell>
          <cell r="HD25">
            <v>80000</v>
          </cell>
          <cell r="HE25">
            <v>60000</v>
          </cell>
          <cell r="HF25">
            <v>60000</v>
          </cell>
          <cell r="HG25">
            <v>60000</v>
          </cell>
          <cell r="HH25">
            <v>60000</v>
          </cell>
          <cell r="HI25">
            <v>240000</v>
          </cell>
          <cell r="HJ25">
            <v>0</v>
          </cell>
          <cell r="HK25">
            <v>0</v>
          </cell>
          <cell r="HL25">
            <v>0</v>
          </cell>
          <cell r="HM25">
            <v>0</v>
          </cell>
          <cell r="HN25">
            <v>0</v>
          </cell>
          <cell r="HO25">
            <v>60000</v>
          </cell>
          <cell r="HP25">
            <v>60000</v>
          </cell>
          <cell r="HQ25">
            <v>60000</v>
          </cell>
          <cell r="HR25">
            <v>60000</v>
          </cell>
          <cell r="HS25">
            <v>240000</v>
          </cell>
          <cell r="HT25">
            <v>60000</v>
          </cell>
          <cell r="HU25">
            <v>60000</v>
          </cell>
          <cell r="HV25">
            <v>60000</v>
          </cell>
          <cell r="HW25">
            <v>60000</v>
          </cell>
          <cell r="HX25">
            <v>240000</v>
          </cell>
          <cell r="HY25">
            <v>0</v>
          </cell>
          <cell r="HZ25">
            <v>0</v>
          </cell>
          <cell r="IA25">
            <v>0</v>
          </cell>
          <cell r="IB25">
            <v>0</v>
          </cell>
          <cell r="IC25">
            <v>0</v>
          </cell>
          <cell r="ID25">
            <v>60000</v>
          </cell>
          <cell r="IE25">
            <v>60000</v>
          </cell>
          <cell r="IF25">
            <v>60000</v>
          </cell>
          <cell r="IG25">
            <v>60000</v>
          </cell>
          <cell r="IH25">
            <v>240000</v>
          </cell>
          <cell r="II25">
            <v>45000</v>
          </cell>
          <cell r="IJ25">
            <v>45000</v>
          </cell>
          <cell r="IK25">
            <v>45000</v>
          </cell>
          <cell r="IL25">
            <v>45000</v>
          </cell>
          <cell r="IM25">
            <v>180000</v>
          </cell>
          <cell r="IN25">
            <v>0</v>
          </cell>
          <cell r="IO25">
            <v>0</v>
          </cell>
          <cell r="IP25">
            <v>0</v>
          </cell>
          <cell r="IQ25">
            <v>0</v>
          </cell>
          <cell r="IR25">
            <v>0</v>
          </cell>
          <cell r="IS25">
            <v>45000</v>
          </cell>
          <cell r="IT25">
            <v>45000</v>
          </cell>
          <cell r="IU25">
            <v>45000</v>
          </cell>
          <cell r="IV25">
            <v>45000</v>
          </cell>
          <cell r="IW25">
            <v>180000</v>
          </cell>
          <cell r="IX25">
            <v>45000</v>
          </cell>
          <cell r="IY25">
            <v>45000</v>
          </cell>
          <cell r="IZ25">
            <v>45000</v>
          </cell>
          <cell r="JA25">
            <v>45000</v>
          </cell>
          <cell r="JB25">
            <v>180000</v>
          </cell>
          <cell r="JC25">
            <v>0</v>
          </cell>
          <cell r="JD25">
            <v>0</v>
          </cell>
          <cell r="JE25">
            <v>0</v>
          </cell>
          <cell r="JF25">
            <v>0</v>
          </cell>
          <cell r="JG25">
            <v>0</v>
          </cell>
          <cell r="JH25">
            <v>45000</v>
          </cell>
          <cell r="JI25">
            <v>45000</v>
          </cell>
          <cell r="JJ25">
            <v>45000</v>
          </cell>
          <cell r="JK25">
            <v>45000</v>
          </cell>
          <cell r="JL25">
            <v>180000</v>
          </cell>
          <cell r="JM25">
            <v>70000</v>
          </cell>
          <cell r="JN25">
            <v>70000</v>
          </cell>
          <cell r="JO25">
            <v>70000</v>
          </cell>
          <cell r="JP25">
            <v>70000</v>
          </cell>
          <cell r="JQ25">
            <v>280000</v>
          </cell>
          <cell r="JR25">
            <v>0</v>
          </cell>
          <cell r="JS25">
            <v>0</v>
          </cell>
          <cell r="JT25">
            <v>0</v>
          </cell>
          <cell r="JU25">
            <v>0</v>
          </cell>
          <cell r="JV25">
            <v>0</v>
          </cell>
          <cell r="JW25">
            <v>70000</v>
          </cell>
          <cell r="JX25">
            <v>70000</v>
          </cell>
          <cell r="JY25">
            <v>70000</v>
          </cell>
          <cell r="JZ25">
            <v>70000</v>
          </cell>
          <cell r="KA25">
            <v>280000</v>
          </cell>
          <cell r="KB25">
            <v>70000</v>
          </cell>
          <cell r="KC25">
            <v>70000</v>
          </cell>
          <cell r="KD25">
            <v>70000</v>
          </cell>
          <cell r="KE25">
            <v>70000</v>
          </cell>
          <cell r="KF25">
            <v>280000</v>
          </cell>
          <cell r="KG25">
            <v>0</v>
          </cell>
          <cell r="KH25">
            <v>0</v>
          </cell>
          <cell r="KI25">
            <v>0</v>
          </cell>
          <cell r="KJ25">
            <v>0</v>
          </cell>
          <cell r="KK25">
            <v>0</v>
          </cell>
          <cell r="KL25">
            <v>70000</v>
          </cell>
          <cell r="KM25">
            <v>70000</v>
          </cell>
          <cell r="KN25">
            <v>70000</v>
          </cell>
          <cell r="KO25">
            <v>70000</v>
          </cell>
          <cell r="KP25">
            <v>280000</v>
          </cell>
          <cell r="KQ25">
            <v>25000</v>
          </cell>
          <cell r="KR25">
            <v>25000</v>
          </cell>
          <cell r="KS25">
            <v>25000</v>
          </cell>
          <cell r="KT25">
            <v>25000</v>
          </cell>
          <cell r="KU25">
            <v>100000</v>
          </cell>
          <cell r="KV25">
            <v>0</v>
          </cell>
          <cell r="KW25">
            <v>0</v>
          </cell>
          <cell r="KX25">
            <v>0</v>
          </cell>
          <cell r="KY25">
            <v>0</v>
          </cell>
          <cell r="KZ25">
            <v>0</v>
          </cell>
          <cell r="LA25">
            <v>25000</v>
          </cell>
          <cell r="LB25">
            <v>25000</v>
          </cell>
          <cell r="LC25">
            <v>25000</v>
          </cell>
          <cell r="LD25">
            <v>25000</v>
          </cell>
          <cell r="LE25">
            <v>100000</v>
          </cell>
          <cell r="LF25">
            <v>25000</v>
          </cell>
          <cell r="LG25">
            <v>25000</v>
          </cell>
          <cell r="LH25">
            <v>25000</v>
          </cell>
          <cell r="LI25">
            <v>25000</v>
          </cell>
          <cell r="LJ25">
            <v>100000</v>
          </cell>
          <cell r="LK25">
            <v>0</v>
          </cell>
          <cell r="LL25">
            <v>0</v>
          </cell>
          <cell r="LM25">
            <v>0</v>
          </cell>
          <cell r="LN25">
            <v>0</v>
          </cell>
          <cell r="LO25">
            <v>0</v>
          </cell>
          <cell r="LP25">
            <v>25000</v>
          </cell>
          <cell r="LQ25">
            <v>25000</v>
          </cell>
          <cell r="LR25">
            <v>25000</v>
          </cell>
          <cell r="LS25">
            <v>25000</v>
          </cell>
          <cell r="LT25">
            <v>100000</v>
          </cell>
          <cell r="LU25">
            <v>42000</v>
          </cell>
          <cell r="LV25">
            <v>42000</v>
          </cell>
          <cell r="LW25">
            <v>42000</v>
          </cell>
          <cell r="LX25">
            <v>42000</v>
          </cell>
          <cell r="LY25">
            <v>168000</v>
          </cell>
          <cell r="LZ25">
            <v>0</v>
          </cell>
          <cell r="MA25">
            <v>0</v>
          </cell>
          <cell r="MB25">
            <v>0</v>
          </cell>
          <cell r="MC25">
            <v>0</v>
          </cell>
          <cell r="MD25">
            <v>0</v>
          </cell>
          <cell r="ME25">
            <v>42000</v>
          </cell>
          <cell r="MF25">
            <v>42000</v>
          </cell>
          <cell r="MG25">
            <v>42000</v>
          </cell>
          <cell r="MH25">
            <v>42000</v>
          </cell>
          <cell r="MI25">
            <v>168000</v>
          </cell>
          <cell r="MJ25">
            <v>42000</v>
          </cell>
          <cell r="MK25">
            <v>42000</v>
          </cell>
          <cell r="ML25">
            <v>42000</v>
          </cell>
          <cell r="MM25">
            <v>42000</v>
          </cell>
          <cell r="MN25">
            <v>168000</v>
          </cell>
          <cell r="MO25">
            <v>0</v>
          </cell>
          <cell r="MP25">
            <v>0</v>
          </cell>
          <cell r="MQ25">
            <v>0</v>
          </cell>
          <cell r="MR25">
            <v>0</v>
          </cell>
          <cell r="MS25">
            <v>0</v>
          </cell>
          <cell r="MT25">
            <v>42000</v>
          </cell>
          <cell r="MU25">
            <v>42000</v>
          </cell>
          <cell r="MV25">
            <v>42000</v>
          </cell>
          <cell r="MW25">
            <v>42000</v>
          </cell>
          <cell r="MX25">
            <v>168000</v>
          </cell>
          <cell r="MY25">
            <v>100000</v>
          </cell>
          <cell r="MZ25">
            <v>100000</v>
          </cell>
          <cell r="NA25">
            <v>100000</v>
          </cell>
          <cell r="NB25">
            <v>100000</v>
          </cell>
          <cell r="NC25">
            <v>400000</v>
          </cell>
          <cell r="ND25">
            <v>0</v>
          </cell>
          <cell r="NE25">
            <v>0</v>
          </cell>
          <cell r="NF25">
            <v>0</v>
          </cell>
          <cell r="NG25">
            <v>0</v>
          </cell>
          <cell r="NH25">
            <v>0</v>
          </cell>
          <cell r="NI25">
            <v>100000</v>
          </cell>
          <cell r="NJ25">
            <v>100000</v>
          </cell>
          <cell r="NK25">
            <v>100000</v>
          </cell>
          <cell r="NL25">
            <v>100000</v>
          </cell>
          <cell r="NM25">
            <v>400000</v>
          </cell>
          <cell r="NN25">
            <v>100000</v>
          </cell>
          <cell r="NO25">
            <v>100000</v>
          </cell>
          <cell r="NP25">
            <v>100000</v>
          </cell>
          <cell r="NQ25">
            <v>100000</v>
          </cell>
          <cell r="NR25">
            <v>400000</v>
          </cell>
          <cell r="NS25">
            <v>0</v>
          </cell>
          <cell r="NT25">
            <v>0</v>
          </cell>
          <cell r="NU25">
            <v>0</v>
          </cell>
          <cell r="NV25">
            <v>0</v>
          </cell>
          <cell r="NW25">
            <v>0</v>
          </cell>
          <cell r="NX25">
            <v>100000</v>
          </cell>
          <cell r="NY25">
            <v>100000</v>
          </cell>
          <cell r="NZ25">
            <v>100000</v>
          </cell>
          <cell r="OA25">
            <v>100000</v>
          </cell>
          <cell r="OB25">
            <v>400000</v>
          </cell>
          <cell r="OC25">
            <v>45000</v>
          </cell>
          <cell r="OD25">
            <v>45000</v>
          </cell>
          <cell r="OE25">
            <v>45000</v>
          </cell>
          <cell r="OF25">
            <v>45000</v>
          </cell>
          <cell r="OG25">
            <v>180000</v>
          </cell>
          <cell r="OH25">
            <v>0</v>
          </cell>
          <cell r="OI25">
            <v>0</v>
          </cell>
          <cell r="OJ25">
            <v>0</v>
          </cell>
          <cell r="OK25">
            <v>0</v>
          </cell>
          <cell r="OL25">
            <v>0</v>
          </cell>
          <cell r="OM25">
            <v>45000</v>
          </cell>
          <cell r="ON25">
            <v>45000</v>
          </cell>
          <cell r="OO25">
            <v>45000</v>
          </cell>
          <cell r="OP25">
            <v>45000</v>
          </cell>
          <cell r="OQ25">
            <v>180000</v>
          </cell>
          <cell r="OR25">
            <v>45000</v>
          </cell>
          <cell r="OS25">
            <v>45000</v>
          </cell>
          <cell r="OT25">
            <v>45000</v>
          </cell>
          <cell r="OU25">
            <v>45000</v>
          </cell>
          <cell r="OV25">
            <v>180000</v>
          </cell>
          <cell r="OW25">
            <v>0</v>
          </cell>
          <cell r="OX25">
            <v>0</v>
          </cell>
          <cell r="OY25">
            <v>0</v>
          </cell>
          <cell r="OZ25">
            <v>0</v>
          </cell>
          <cell r="PA25">
            <v>0</v>
          </cell>
          <cell r="PB25">
            <v>45000</v>
          </cell>
          <cell r="PC25">
            <v>45000</v>
          </cell>
          <cell r="PD25">
            <v>45000</v>
          </cell>
          <cell r="PE25">
            <v>45000</v>
          </cell>
          <cell r="PF25">
            <v>180000</v>
          </cell>
          <cell r="PG25">
            <v>28000</v>
          </cell>
          <cell r="PH25">
            <v>28000</v>
          </cell>
          <cell r="PI25">
            <v>28000</v>
          </cell>
          <cell r="PJ25">
            <v>28000</v>
          </cell>
          <cell r="PK25">
            <v>112000</v>
          </cell>
          <cell r="PL25">
            <v>0</v>
          </cell>
          <cell r="PM25">
            <v>0</v>
          </cell>
          <cell r="PN25">
            <v>0</v>
          </cell>
          <cell r="PO25">
            <v>0</v>
          </cell>
          <cell r="PP25">
            <v>0</v>
          </cell>
          <cell r="PQ25">
            <v>28000</v>
          </cell>
          <cell r="PR25">
            <v>28000</v>
          </cell>
          <cell r="PS25">
            <v>28000</v>
          </cell>
          <cell r="PT25">
            <v>28000</v>
          </cell>
          <cell r="PU25">
            <v>112000</v>
          </cell>
          <cell r="PV25">
            <v>28000</v>
          </cell>
          <cell r="PW25">
            <v>28000</v>
          </cell>
          <cell r="PX25">
            <v>28000</v>
          </cell>
          <cell r="PY25">
            <v>28000</v>
          </cell>
          <cell r="PZ25">
            <v>112000</v>
          </cell>
          <cell r="QA25">
            <v>0</v>
          </cell>
          <cell r="QB25">
            <v>0</v>
          </cell>
          <cell r="QC25">
            <v>0</v>
          </cell>
          <cell r="QD25">
            <v>0</v>
          </cell>
          <cell r="QE25">
            <v>0</v>
          </cell>
          <cell r="QF25">
            <v>28000</v>
          </cell>
          <cell r="QG25">
            <v>28000</v>
          </cell>
          <cell r="QH25">
            <v>28000</v>
          </cell>
          <cell r="QI25">
            <v>28000</v>
          </cell>
          <cell r="QJ25">
            <v>112000</v>
          </cell>
          <cell r="QK25">
            <v>30000</v>
          </cell>
          <cell r="QL25">
            <v>41000</v>
          </cell>
          <cell r="QM25">
            <v>41000</v>
          </cell>
          <cell r="QN25">
            <v>41000</v>
          </cell>
          <cell r="QO25">
            <v>153000</v>
          </cell>
          <cell r="QP25">
            <v>0</v>
          </cell>
          <cell r="QQ25">
            <v>0</v>
          </cell>
          <cell r="QR25">
            <v>0</v>
          </cell>
          <cell r="QS25">
            <v>0</v>
          </cell>
          <cell r="QT25">
            <v>0</v>
          </cell>
          <cell r="QU25">
            <v>30000</v>
          </cell>
          <cell r="QV25">
            <v>41000</v>
          </cell>
          <cell r="QW25">
            <v>41000</v>
          </cell>
          <cell r="QX25">
            <v>41000</v>
          </cell>
          <cell r="QY25">
            <v>153000</v>
          </cell>
          <cell r="QZ25">
            <v>30000</v>
          </cell>
          <cell r="RA25">
            <v>41000</v>
          </cell>
          <cell r="RB25">
            <v>41000</v>
          </cell>
          <cell r="RC25">
            <v>41000</v>
          </cell>
          <cell r="RD25">
            <v>153000</v>
          </cell>
          <cell r="RE25">
            <v>0</v>
          </cell>
          <cell r="RF25">
            <v>0</v>
          </cell>
          <cell r="RG25">
            <v>0</v>
          </cell>
          <cell r="RH25">
            <v>0</v>
          </cell>
          <cell r="RI25">
            <v>0</v>
          </cell>
          <cell r="RJ25">
            <v>30000</v>
          </cell>
          <cell r="RK25">
            <v>41000</v>
          </cell>
          <cell r="RL25">
            <v>41000</v>
          </cell>
          <cell r="RM25">
            <v>41000</v>
          </cell>
          <cell r="RN25">
            <v>153000</v>
          </cell>
          <cell r="RO25">
            <v>30000</v>
          </cell>
          <cell r="RP25">
            <v>30000</v>
          </cell>
          <cell r="RQ25">
            <v>30000</v>
          </cell>
          <cell r="RR25">
            <v>30000</v>
          </cell>
          <cell r="RS25">
            <v>120000</v>
          </cell>
          <cell r="RT25">
            <v>0</v>
          </cell>
          <cell r="RU25">
            <v>0</v>
          </cell>
          <cell r="RV25">
            <v>0</v>
          </cell>
          <cell r="RW25">
            <v>0</v>
          </cell>
          <cell r="RX25">
            <v>0</v>
          </cell>
          <cell r="RY25">
            <v>30000</v>
          </cell>
          <cell r="RZ25">
            <v>30000</v>
          </cell>
          <cell r="SA25">
            <v>30000</v>
          </cell>
          <cell r="SB25">
            <v>30000</v>
          </cell>
          <cell r="SC25">
            <v>120000</v>
          </cell>
          <cell r="SD25">
            <v>30000</v>
          </cell>
          <cell r="SE25">
            <v>30000</v>
          </cell>
          <cell r="SF25">
            <v>30000</v>
          </cell>
          <cell r="SG25">
            <v>30000</v>
          </cell>
          <cell r="SH25">
            <v>120000</v>
          </cell>
          <cell r="SI25">
            <v>0</v>
          </cell>
          <cell r="SJ25">
            <v>0</v>
          </cell>
          <cell r="SK25">
            <v>0</v>
          </cell>
          <cell r="SL25">
            <v>0</v>
          </cell>
          <cell r="SM25">
            <v>0</v>
          </cell>
          <cell r="SN25">
            <v>30000</v>
          </cell>
          <cell r="SO25">
            <v>30000</v>
          </cell>
          <cell r="SP25">
            <v>30000</v>
          </cell>
          <cell r="SQ25">
            <v>30000</v>
          </cell>
          <cell r="SR25">
            <v>120000</v>
          </cell>
          <cell r="SS25">
            <v>29000</v>
          </cell>
          <cell r="ST25">
            <v>29000</v>
          </cell>
          <cell r="SU25">
            <v>29000</v>
          </cell>
          <cell r="SV25">
            <v>29000</v>
          </cell>
          <cell r="SW25">
            <v>116000</v>
          </cell>
          <cell r="SX25">
            <v>0</v>
          </cell>
          <cell r="SY25">
            <v>0</v>
          </cell>
          <cell r="SZ25">
            <v>0</v>
          </cell>
          <cell r="TA25">
            <v>0</v>
          </cell>
          <cell r="TB25">
            <v>0</v>
          </cell>
          <cell r="TC25">
            <v>29000</v>
          </cell>
          <cell r="TD25">
            <v>29000</v>
          </cell>
          <cell r="TE25">
            <v>29000</v>
          </cell>
          <cell r="TF25">
            <v>29000</v>
          </cell>
          <cell r="TG25">
            <v>116000</v>
          </cell>
          <cell r="TH25">
            <v>29000</v>
          </cell>
          <cell r="TI25">
            <v>29000</v>
          </cell>
          <cell r="TJ25">
            <v>29000</v>
          </cell>
          <cell r="TK25">
            <v>29000</v>
          </cell>
          <cell r="TL25">
            <v>116000</v>
          </cell>
          <cell r="TM25">
            <v>0</v>
          </cell>
          <cell r="TN25">
            <v>0</v>
          </cell>
          <cell r="TO25">
            <v>0</v>
          </cell>
          <cell r="TP25">
            <v>0</v>
          </cell>
          <cell r="TQ25">
            <v>0</v>
          </cell>
          <cell r="TR25">
            <v>29000</v>
          </cell>
          <cell r="TS25">
            <v>29000</v>
          </cell>
          <cell r="TT25">
            <v>29000</v>
          </cell>
          <cell r="TU25">
            <v>29000</v>
          </cell>
          <cell r="TV25">
            <v>116000</v>
          </cell>
          <cell r="TW25">
            <v>18000</v>
          </cell>
          <cell r="TX25">
            <v>18000</v>
          </cell>
          <cell r="TY25">
            <v>18000</v>
          </cell>
          <cell r="TZ25">
            <v>18000</v>
          </cell>
          <cell r="UA25">
            <v>72000</v>
          </cell>
          <cell r="UB25">
            <v>0</v>
          </cell>
          <cell r="UC25">
            <v>0</v>
          </cell>
          <cell r="UD25">
            <v>0</v>
          </cell>
          <cell r="UE25">
            <v>0</v>
          </cell>
          <cell r="UF25">
            <v>0</v>
          </cell>
          <cell r="UG25">
            <v>18000</v>
          </cell>
          <cell r="UH25">
            <v>18000</v>
          </cell>
          <cell r="UI25">
            <v>18000</v>
          </cell>
          <cell r="UJ25">
            <v>18000</v>
          </cell>
          <cell r="UK25">
            <v>72000</v>
          </cell>
          <cell r="UL25">
            <v>18000</v>
          </cell>
          <cell r="UM25">
            <v>18000</v>
          </cell>
          <cell r="UN25">
            <v>18000</v>
          </cell>
          <cell r="UO25">
            <v>18000</v>
          </cell>
          <cell r="UP25">
            <v>72000</v>
          </cell>
          <cell r="UQ25">
            <v>0</v>
          </cell>
          <cell r="UR25">
            <v>0</v>
          </cell>
          <cell r="US25">
            <v>0</v>
          </cell>
          <cell r="UT25">
            <v>0</v>
          </cell>
          <cell r="UU25">
            <v>0</v>
          </cell>
          <cell r="UV25">
            <v>18000</v>
          </cell>
          <cell r="UW25">
            <v>18000</v>
          </cell>
          <cell r="UX25">
            <v>18000</v>
          </cell>
          <cell r="UY25">
            <v>18000</v>
          </cell>
          <cell r="UZ25">
            <v>72000</v>
          </cell>
          <cell r="VA25">
            <v>15000</v>
          </cell>
          <cell r="VB25">
            <v>15000</v>
          </cell>
          <cell r="VC25">
            <v>15000</v>
          </cell>
          <cell r="VD25">
            <v>15000</v>
          </cell>
          <cell r="VE25">
            <v>60000</v>
          </cell>
          <cell r="VF25">
            <v>0</v>
          </cell>
          <cell r="VG25">
            <v>0</v>
          </cell>
          <cell r="VH25">
            <v>0</v>
          </cell>
          <cell r="VI25">
            <v>0</v>
          </cell>
          <cell r="VJ25">
            <v>0</v>
          </cell>
          <cell r="VK25">
            <v>15000</v>
          </cell>
          <cell r="VL25">
            <v>15000</v>
          </cell>
          <cell r="VM25">
            <v>15000</v>
          </cell>
          <cell r="VN25">
            <v>15000</v>
          </cell>
          <cell r="VO25">
            <v>60000</v>
          </cell>
          <cell r="VP25">
            <v>15000</v>
          </cell>
          <cell r="VQ25">
            <v>15000</v>
          </cell>
          <cell r="VR25">
            <v>15000</v>
          </cell>
          <cell r="VS25">
            <v>15000</v>
          </cell>
          <cell r="VT25">
            <v>60000</v>
          </cell>
          <cell r="VU25">
            <v>0</v>
          </cell>
          <cell r="VV25">
            <v>0</v>
          </cell>
          <cell r="VW25">
            <v>0</v>
          </cell>
          <cell r="VX25">
            <v>0</v>
          </cell>
          <cell r="VY25">
            <v>0</v>
          </cell>
          <cell r="VZ25">
            <v>15000</v>
          </cell>
          <cell r="WA25">
            <v>15000</v>
          </cell>
          <cell r="WB25">
            <v>15000</v>
          </cell>
          <cell r="WC25">
            <v>15000</v>
          </cell>
          <cell r="WD25">
            <v>60000</v>
          </cell>
          <cell r="WE25">
            <v>20000</v>
          </cell>
          <cell r="WF25">
            <v>20000</v>
          </cell>
          <cell r="WG25">
            <v>20000</v>
          </cell>
          <cell r="WH25">
            <v>20000</v>
          </cell>
          <cell r="WI25">
            <v>80000</v>
          </cell>
          <cell r="WJ25">
            <v>0</v>
          </cell>
          <cell r="WK25">
            <v>0</v>
          </cell>
          <cell r="WL25">
            <v>0</v>
          </cell>
          <cell r="WM25">
            <v>0</v>
          </cell>
          <cell r="WN25">
            <v>0</v>
          </cell>
          <cell r="WO25">
            <v>20000</v>
          </cell>
          <cell r="WP25">
            <v>20000</v>
          </cell>
          <cell r="WQ25">
            <v>20000</v>
          </cell>
          <cell r="WR25">
            <v>20000</v>
          </cell>
          <cell r="WS25">
            <v>80000</v>
          </cell>
          <cell r="WT25">
            <v>20000</v>
          </cell>
          <cell r="WU25">
            <v>20000</v>
          </cell>
          <cell r="WV25">
            <v>20000</v>
          </cell>
          <cell r="WW25">
            <v>20000</v>
          </cell>
          <cell r="WX25">
            <v>80000</v>
          </cell>
          <cell r="WY25">
            <v>0</v>
          </cell>
          <cell r="WZ25">
            <v>0</v>
          </cell>
          <cell r="XA25">
            <v>0</v>
          </cell>
          <cell r="XB25">
            <v>0</v>
          </cell>
          <cell r="XC25">
            <v>0</v>
          </cell>
          <cell r="XD25">
            <v>20000</v>
          </cell>
          <cell r="XE25">
            <v>20000</v>
          </cell>
          <cell r="XF25">
            <v>20000</v>
          </cell>
          <cell r="XG25">
            <v>20000</v>
          </cell>
          <cell r="XH25">
            <v>80000</v>
          </cell>
          <cell r="XI25">
            <v>48000</v>
          </cell>
          <cell r="XJ25">
            <v>48000</v>
          </cell>
          <cell r="XK25">
            <v>48000</v>
          </cell>
          <cell r="XL25">
            <v>48000</v>
          </cell>
          <cell r="XM25">
            <v>192000</v>
          </cell>
          <cell r="XN25">
            <v>0</v>
          </cell>
          <cell r="XO25">
            <v>0</v>
          </cell>
          <cell r="XP25">
            <v>0</v>
          </cell>
          <cell r="XQ25">
            <v>0</v>
          </cell>
          <cell r="XR25">
            <v>0</v>
          </cell>
          <cell r="XS25">
            <v>48000</v>
          </cell>
          <cell r="XT25">
            <v>48000</v>
          </cell>
          <cell r="XU25">
            <v>48000</v>
          </cell>
          <cell r="XV25">
            <v>48000</v>
          </cell>
          <cell r="XW25">
            <v>192000</v>
          </cell>
          <cell r="XX25">
            <v>48000</v>
          </cell>
          <cell r="XY25">
            <v>48000</v>
          </cell>
          <cell r="XZ25">
            <v>48000</v>
          </cell>
          <cell r="YA25">
            <v>48000</v>
          </cell>
          <cell r="YB25">
            <v>192000</v>
          </cell>
          <cell r="YC25">
            <v>0</v>
          </cell>
          <cell r="YD25">
            <v>0</v>
          </cell>
          <cell r="YE25">
            <v>0</v>
          </cell>
          <cell r="YF25">
            <v>0</v>
          </cell>
          <cell r="YG25">
            <v>0</v>
          </cell>
          <cell r="YH25">
            <v>48000</v>
          </cell>
          <cell r="YI25">
            <v>48000</v>
          </cell>
          <cell r="YJ25">
            <v>48000</v>
          </cell>
          <cell r="YK25">
            <v>48000</v>
          </cell>
          <cell r="YL25">
            <v>192000</v>
          </cell>
          <cell r="YM25">
            <v>10000</v>
          </cell>
          <cell r="YN25">
            <v>10000</v>
          </cell>
          <cell r="YO25">
            <v>10000</v>
          </cell>
          <cell r="YP25">
            <v>10000</v>
          </cell>
          <cell r="YQ25">
            <v>40000</v>
          </cell>
          <cell r="YR25">
            <v>0</v>
          </cell>
          <cell r="YS25">
            <v>0</v>
          </cell>
          <cell r="YT25">
            <v>0</v>
          </cell>
          <cell r="YU25">
            <v>0</v>
          </cell>
          <cell r="YV25">
            <v>0</v>
          </cell>
          <cell r="YW25">
            <v>10000</v>
          </cell>
          <cell r="YX25">
            <v>10000</v>
          </cell>
          <cell r="YY25">
            <v>10000</v>
          </cell>
          <cell r="YZ25">
            <v>10000</v>
          </cell>
          <cell r="ZA25">
            <v>40000</v>
          </cell>
          <cell r="ZB25">
            <v>10000</v>
          </cell>
          <cell r="ZC25">
            <v>10000</v>
          </cell>
          <cell r="ZD25">
            <v>10000</v>
          </cell>
          <cell r="ZE25">
            <v>10000</v>
          </cell>
          <cell r="ZF25">
            <v>40000</v>
          </cell>
          <cell r="ZG25">
            <v>0</v>
          </cell>
          <cell r="ZH25">
            <v>0</v>
          </cell>
          <cell r="ZI25">
            <v>0</v>
          </cell>
          <cell r="ZJ25">
            <v>0</v>
          </cell>
          <cell r="ZK25">
            <v>0</v>
          </cell>
          <cell r="ZL25">
            <v>10000</v>
          </cell>
          <cell r="ZM25">
            <v>10000</v>
          </cell>
          <cell r="ZN25">
            <v>10000</v>
          </cell>
          <cell r="ZO25">
            <v>10000</v>
          </cell>
          <cell r="ZP25">
            <v>40000</v>
          </cell>
          <cell r="ZQ25">
            <v>25000</v>
          </cell>
          <cell r="ZR25">
            <v>25000</v>
          </cell>
          <cell r="ZS25">
            <v>25000</v>
          </cell>
          <cell r="ZT25">
            <v>25000</v>
          </cell>
          <cell r="ZU25">
            <v>100000</v>
          </cell>
          <cell r="ZV25">
            <v>0</v>
          </cell>
          <cell r="ZW25">
            <v>0</v>
          </cell>
          <cell r="ZX25">
            <v>0</v>
          </cell>
          <cell r="ZY25">
            <v>0</v>
          </cell>
          <cell r="ZZ25">
            <v>0</v>
          </cell>
          <cell r="AAA25">
            <v>25000</v>
          </cell>
          <cell r="AAB25">
            <v>25000</v>
          </cell>
          <cell r="AAC25">
            <v>25000</v>
          </cell>
          <cell r="AAD25">
            <v>25000</v>
          </cell>
          <cell r="AAE25">
            <v>100000</v>
          </cell>
          <cell r="AAF25">
            <v>25000</v>
          </cell>
          <cell r="AAG25">
            <v>25000</v>
          </cell>
          <cell r="AAH25">
            <v>25000</v>
          </cell>
          <cell r="AAI25">
            <v>25000</v>
          </cell>
          <cell r="AAJ25">
            <v>100000</v>
          </cell>
          <cell r="AAK25">
            <v>0</v>
          </cell>
          <cell r="AAL25">
            <v>0</v>
          </cell>
          <cell r="AAM25">
            <v>0</v>
          </cell>
          <cell r="AAN25">
            <v>0</v>
          </cell>
          <cell r="AAO25">
            <v>0</v>
          </cell>
          <cell r="AAP25">
            <v>25000</v>
          </cell>
          <cell r="AAQ25">
            <v>25000</v>
          </cell>
          <cell r="AAR25">
            <v>25000</v>
          </cell>
          <cell r="AAS25">
            <v>25000</v>
          </cell>
          <cell r="AAT25">
            <v>100000</v>
          </cell>
          <cell r="AAU25">
            <v>10000</v>
          </cell>
          <cell r="AAV25">
            <v>10000</v>
          </cell>
          <cell r="AAW25">
            <v>10000</v>
          </cell>
          <cell r="AAX25">
            <v>10000</v>
          </cell>
          <cell r="AAY25">
            <v>40000</v>
          </cell>
          <cell r="AAZ25">
            <v>0</v>
          </cell>
          <cell r="ABA25">
            <v>0</v>
          </cell>
          <cell r="ABB25">
            <v>0</v>
          </cell>
          <cell r="ABC25">
            <v>0</v>
          </cell>
          <cell r="ABD25">
            <v>0</v>
          </cell>
          <cell r="ABE25">
            <v>10000</v>
          </cell>
          <cell r="ABF25">
            <v>10000</v>
          </cell>
          <cell r="ABG25">
            <v>10000</v>
          </cell>
          <cell r="ABH25">
            <v>10000</v>
          </cell>
          <cell r="ABI25">
            <v>40000</v>
          </cell>
          <cell r="ABJ25">
            <v>10000</v>
          </cell>
          <cell r="ABK25">
            <v>10000</v>
          </cell>
          <cell r="ABL25">
            <v>10000</v>
          </cell>
          <cell r="ABM25">
            <v>10000</v>
          </cell>
          <cell r="ABN25">
            <v>40000</v>
          </cell>
          <cell r="ABO25">
            <v>0</v>
          </cell>
          <cell r="ABP25">
            <v>0</v>
          </cell>
          <cell r="ABQ25">
            <v>0</v>
          </cell>
          <cell r="ABR25">
            <v>0</v>
          </cell>
          <cell r="ABS25">
            <v>0</v>
          </cell>
          <cell r="ABT25">
            <v>10000</v>
          </cell>
          <cell r="ABU25">
            <v>10000</v>
          </cell>
          <cell r="ABV25">
            <v>10000</v>
          </cell>
          <cell r="ABW25">
            <v>10000</v>
          </cell>
          <cell r="ABX25">
            <v>40000</v>
          </cell>
          <cell r="ABY25">
            <v>60000</v>
          </cell>
          <cell r="ABZ25">
            <v>60000</v>
          </cell>
          <cell r="ACA25">
            <v>60000</v>
          </cell>
          <cell r="ACB25">
            <v>60000</v>
          </cell>
          <cell r="ACC25">
            <v>240000</v>
          </cell>
          <cell r="ACD25">
            <v>0</v>
          </cell>
          <cell r="ACE25">
            <v>0</v>
          </cell>
          <cell r="ACF25">
            <v>0</v>
          </cell>
          <cell r="ACG25">
            <v>0</v>
          </cell>
          <cell r="ACH25">
            <v>0</v>
          </cell>
          <cell r="ACI25">
            <v>60000</v>
          </cell>
          <cell r="ACJ25">
            <v>60000</v>
          </cell>
          <cell r="ACK25">
            <v>60000</v>
          </cell>
          <cell r="ACL25">
            <v>60000</v>
          </cell>
          <cell r="ACM25">
            <v>240000</v>
          </cell>
          <cell r="ACN25">
            <v>60000</v>
          </cell>
          <cell r="ACO25">
            <v>60000</v>
          </cell>
          <cell r="ACP25">
            <v>60000</v>
          </cell>
          <cell r="ACQ25">
            <v>60000</v>
          </cell>
          <cell r="ACR25">
            <v>240000</v>
          </cell>
          <cell r="ACS25">
            <v>0</v>
          </cell>
          <cell r="ACT25">
            <v>0</v>
          </cell>
          <cell r="ACU25">
            <v>0</v>
          </cell>
          <cell r="ACV25">
            <v>0</v>
          </cell>
          <cell r="ACW25">
            <v>0</v>
          </cell>
          <cell r="ACX25">
            <v>60000</v>
          </cell>
          <cell r="ACY25">
            <v>60000</v>
          </cell>
          <cell r="ACZ25">
            <v>60000</v>
          </cell>
          <cell r="ADA25">
            <v>60000</v>
          </cell>
          <cell r="ADB25">
            <v>240000</v>
          </cell>
          <cell r="ADC25">
            <v>22000</v>
          </cell>
          <cell r="ADD25">
            <v>22000</v>
          </cell>
          <cell r="ADE25">
            <v>22000</v>
          </cell>
          <cell r="ADF25">
            <v>22000</v>
          </cell>
          <cell r="ADG25">
            <v>88000</v>
          </cell>
          <cell r="ADH25">
            <v>0</v>
          </cell>
          <cell r="ADI25">
            <v>0</v>
          </cell>
          <cell r="ADJ25">
            <v>0</v>
          </cell>
          <cell r="ADK25">
            <v>0</v>
          </cell>
          <cell r="ADL25">
            <v>0</v>
          </cell>
          <cell r="ADM25">
            <v>22000</v>
          </cell>
          <cell r="ADN25">
            <v>22000</v>
          </cell>
          <cell r="ADO25">
            <v>22000</v>
          </cell>
          <cell r="ADP25">
            <v>22000</v>
          </cell>
          <cell r="ADQ25">
            <v>88000</v>
          </cell>
          <cell r="ADR25">
            <v>22000</v>
          </cell>
          <cell r="ADS25">
            <v>22000</v>
          </cell>
          <cell r="ADT25">
            <v>22000</v>
          </cell>
          <cell r="ADU25">
            <v>22000</v>
          </cell>
          <cell r="ADV25">
            <v>88000</v>
          </cell>
          <cell r="ADW25">
            <v>0</v>
          </cell>
          <cell r="ADX25">
            <v>0</v>
          </cell>
          <cell r="ADY25">
            <v>0</v>
          </cell>
          <cell r="ADZ25">
            <v>0</v>
          </cell>
          <cell r="AEA25">
            <v>0</v>
          </cell>
          <cell r="AEB25">
            <v>22000</v>
          </cell>
          <cell r="AEC25">
            <v>22000</v>
          </cell>
          <cell r="AED25">
            <v>22000</v>
          </cell>
          <cell r="AEE25">
            <v>22000</v>
          </cell>
          <cell r="AEF25">
            <v>88000</v>
          </cell>
          <cell r="AEG25">
            <v>51000</v>
          </cell>
          <cell r="AEH25">
            <v>50000</v>
          </cell>
          <cell r="AEI25">
            <v>50000</v>
          </cell>
          <cell r="AEJ25">
            <v>50000</v>
          </cell>
          <cell r="AEK25">
            <v>201000</v>
          </cell>
          <cell r="AEL25">
            <v>0</v>
          </cell>
          <cell r="AEM25">
            <v>0</v>
          </cell>
          <cell r="AEN25">
            <v>0</v>
          </cell>
          <cell r="AEO25">
            <v>0</v>
          </cell>
          <cell r="AEP25">
            <v>0</v>
          </cell>
          <cell r="AEQ25">
            <v>51000</v>
          </cell>
          <cell r="AER25">
            <v>50000</v>
          </cell>
          <cell r="AES25">
            <v>50000</v>
          </cell>
          <cell r="AET25">
            <v>50000</v>
          </cell>
          <cell r="AEU25">
            <v>201000</v>
          </cell>
          <cell r="AEV25">
            <v>51000</v>
          </cell>
          <cell r="AEW25">
            <v>50000</v>
          </cell>
          <cell r="AEX25">
            <v>50000</v>
          </cell>
          <cell r="AEY25">
            <v>50000</v>
          </cell>
          <cell r="AEZ25">
            <v>201000</v>
          </cell>
          <cell r="AFA25">
            <v>0</v>
          </cell>
          <cell r="AFB25">
            <v>0</v>
          </cell>
          <cell r="AFC25">
            <v>0</v>
          </cell>
          <cell r="AFD25">
            <v>0</v>
          </cell>
          <cell r="AFE25">
            <v>0</v>
          </cell>
          <cell r="AFF25">
            <v>51000</v>
          </cell>
          <cell r="AFG25">
            <v>50000</v>
          </cell>
          <cell r="AFH25">
            <v>50000</v>
          </cell>
          <cell r="AFI25">
            <v>50000</v>
          </cell>
          <cell r="AFJ25">
            <v>201000</v>
          </cell>
          <cell r="AFK25">
            <v>35000</v>
          </cell>
          <cell r="AFL25">
            <v>35000</v>
          </cell>
          <cell r="AFM25">
            <v>35000</v>
          </cell>
          <cell r="AFN25">
            <v>35000</v>
          </cell>
          <cell r="AFO25">
            <v>140000</v>
          </cell>
          <cell r="AFP25">
            <v>0</v>
          </cell>
          <cell r="AFQ25">
            <v>0</v>
          </cell>
          <cell r="AFR25">
            <v>0</v>
          </cell>
          <cell r="AFS25">
            <v>0</v>
          </cell>
          <cell r="AFT25">
            <v>0</v>
          </cell>
          <cell r="AFU25">
            <v>35000</v>
          </cell>
          <cell r="AFV25">
            <v>35000</v>
          </cell>
          <cell r="AFW25">
            <v>35000</v>
          </cell>
          <cell r="AFX25">
            <v>35000</v>
          </cell>
          <cell r="AFY25">
            <v>140000</v>
          </cell>
          <cell r="AFZ25">
            <v>35000</v>
          </cell>
          <cell r="AGA25">
            <v>35000</v>
          </cell>
          <cell r="AGB25">
            <v>35000</v>
          </cell>
          <cell r="AGC25">
            <v>35000</v>
          </cell>
          <cell r="AGD25">
            <v>140000</v>
          </cell>
          <cell r="AGE25">
            <v>0</v>
          </cell>
          <cell r="AGF25">
            <v>0</v>
          </cell>
          <cell r="AGG25">
            <v>0</v>
          </cell>
          <cell r="AGH25">
            <v>0</v>
          </cell>
          <cell r="AGI25">
            <v>0</v>
          </cell>
          <cell r="AGJ25">
            <v>35000</v>
          </cell>
          <cell r="AGK25">
            <v>35000</v>
          </cell>
          <cell r="AGL25">
            <v>35000</v>
          </cell>
          <cell r="AGM25">
            <v>35000</v>
          </cell>
          <cell r="AGN25">
            <v>140000</v>
          </cell>
          <cell r="AGO25">
            <v>30000</v>
          </cell>
          <cell r="AGP25">
            <v>30000</v>
          </cell>
          <cell r="AGQ25">
            <v>30000</v>
          </cell>
          <cell r="AGR25">
            <v>30000</v>
          </cell>
          <cell r="AGS25">
            <v>120000</v>
          </cell>
          <cell r="AGT25">
            <v>0</v>
          </cell>
          <cell r="AGU25">
            <v>0</v>
          </cell>
          <cell r="AGV25">
            <v>0</v>
          </cell>
          <cell r="AGW25">
            <v>0</v>
          </cell>
          <cell r="AGX25">
            <v>0</v>
          </cell>
          <cell r="AGY25">
            <v>30000</v>
          </cell>
          <cell r="AGZ25">
            <v>30000</v>
          </cell>
          <cell r="AHA25">
            <v>30000</v>
          </cell>
          <cell r="AHB25">
            <v>30000</v>
          </cell>
          <cell r="AHC25">
            <v>120000</v>
          </cell>
          <cell r="AHD25">
            <v>30000</v>
          </cell>
          <cell r="AHE25">
            <v>30000</v>
          </cell>
          <cell r="AHF25">
            <v>30000</v>
          </cell>
          <cell r="AHG25">
            <v>30000</v>
          </cell>
          <cell r="AHH25">
            <v>120000</v>
          </cell>
          <cell r="AHI25">
            <v>0</v>
          </cell>
          <cell r="AHJ25">
            <v>0</v>
          </cell>
          <cell r="AHK25">
            <v>0</v>
          </cell>
          <cell r="AHL25">
            <v>0</v>
          </cell>
          <cell r="AHM25">
            <v>0</v>
          </cell>
          <cell r="AHN25">
            <v>30000</v>
          </cell>
          <cell r="AHO25">
            <v>30000</v>
          </cell>
          <cell r="AHP25">
            <v>30000</v>
          </cell>
          <cell r="AHQ25">
            <v>30000</v>
          </cell>
          <cell r="AHR25">
            <v>120000</v>
          </cell>
          <cell r="AHS25">
            <v>25000</v>
          </cell>
          <cell r="AHT25">
            <v>25000</v>
          </cell>
          <cell r="AHU25">
            <v>25000</v>
          </cell>
          <cell r="AHV25">
            <v>25000</v>
          </cell>
          <cell r="AHW25">
            <v>100000</v>
          </cell>
          <cell r="AHX25">
            <v>0</v>
          </cell>
          <cell r="AHY25">
            <v>0</v>
          </cell>
          <cell r="AHZ25">
            <v>0</v>
          </cell>
          <cell r="AIA25">
            <v>0</v>
          </cell>
          <cell r="AIB25">
            <v>0</v>
          </cell>
          <cell r="AIC25">
            <v>25000</v>
          </cell>
          <cell r="AID25">
            <v>25000</v>
          </cell>
          <cell r="AIE25">
            <v>25000</v>
          </cell>
          <cell r="AIF25">
            <v>25000</v>
          </cell>
          <cell r="AIG25">
            <v>100000</v>
          </cell>
          <cell r="AIH25">
            <v>25000</v>
          </cell>
          <cell r="AII25">
            <v>25000</v>
          </cell>
          <cell r="AIJ25">
            <v>25000</v>
          </cell>
          <cell r="AIK25">
            <v>25000</v>
          </cell>
          <cell r="AIL25">
            <v>100000</v>
          </cell>
          <cell r="AIM25">
            <v>0</v>
          </cell>
          <cell r="AIN25">
            <v>0</v>
          </cell>
          <cell r="AIO25">
            <v>0</v>
          </cell>
          <cell r="AIP25">
            <v>0</v>
          </cell>
          <cell r="AIQ25">
            <v>0</v>
          </cell>
          <cell r="AIR25">
            <v>25000</v>
          </cell>
          <cell r="AIS25">
            <v>25000</v>
          </cell>
          <cell r="AIT25">
            <v>25000</v>
          </cell>
          <cell r="AIU25">
            <v>25000</v>
          </cell>
          <cell r="AIV25">
            <v>100000</v>
          </cell>
          <cell r="AIW25">
            <v>15000</v>
          </cell>
          <cell r="AIX25">
            <v>15000</v>
          </cell>
          <cell r="AIY25">
            <v>15000</v>
          </cell>
          <cell r="AIZ25">
            <v>15000</v>
          </cell>
          <cell r="AJA25">
            <v>60000</v>
          </cell>
          <cell r="AJB25">
            <v>0</v>
          </cell>
          <cell r="AJC25">
            <v>0</v>
          </cell>
          <cell r="AJD25">
            <v>0</v>
          </cell>
          <cell r="AJE25">
            <v>0</v>
          </cell>
          <cell r="AJF25">
            <v>0</v>
          </cell>
          <cell r="AJG25">
            <v>15000</v>
          </cell>
          <cell r="AJH25">
            <v>15000</v>
          </cell>
          <cell r="AJI25">
            <v>15000</v>
          </cell>
          <cell r="AJJ25">
            <v>15000</v>
          </cell>
          <cell r="AJK25">
            <v>60000</v>
          </cell>
          <cell r="AJL25">
            <v>15000</v>
          </cell>
          <cell r="AJM25">
            <v>15000</v>
          </cell>
          <cell r="AJN25">
            <v>15000</v>
          </cell>
          <cell r="AJO25">
            <v>15000</v>
          </cell>
          <cell r="AJP25">
            <v>60000</v>
          </cell>
          <cell r="AJQ25">
            <v>0</v>
          </cell>
          <cell r="AJR25">
            <v>0</v>
          </cell>
          <cell r="AJS25">
            <v>0</v>
          </cell>
          <cell r="AJT25">
            <v>0</v>
          </cell>
          <cell r="AJU25">
            <v>0</v>
          </cell>
          <cell r="AJV25">
            <v>15000</v>
          </cell>
          <cell r="AJW25">
            <v>15000</v>
          </cell>
          <cell r="AJX25">
            <v>15000</v>
          </cell>
          <cell r="AJY25">
            <v>15000</v>
          </cell>
          <cell r="AJZ25">
            <v>60000</v>
          </cell>
          <cell r="AKA25">
            <v>10000</v>
          </cell>
          <cell r="AKB25">
            <v>10000</v>
          </cell>
          <cell r="AKC25">
            <v>10000</v>
          </cell>
          <cell r="AKD25">
            <v>10000</v>
          </cell>
          <cell r="AKE25">
            <v>40000</v>
          </cell>
          <cell r="AKF25">
            <v>0</v>
          </cell>
          <cell r="AKG25">
            <v>0</v>
          </cell>
          <cell r="AKH25">
            <v>0</v>
          </cell>
          <cell r="AKI25">
            <v>0</v>
          </cell>
          <cell r="AKJ25">
            <v>0</v>
          </cell>
          <cell r="AKK25">
            <v>10000</v>
          </cell>
          <cell r="AKL25">
            <v>10000</v>
          </cell>
          <cell r="AKM25">
            <v>10000</v>
          </cell>
          <cell r="AKN25">
            <v>10000</v>
          </cell>
          <cell r="AKO25">
            <v>40000</v>
          </cell>
          <cell r="AKP25">
            <v>10000</v>
          </cell>
          <cell r="AKQ25">
            <v>10000</v>
          </cell>
          <cell r="AKR25">
            <v>10000</v>
          </cell>
          <cell r="AKS25">
            <v>10000</v>
          </cell>
          <cell r="AKT25">
            <v>40000</v>
          </cell>
          <cell r="AKU25">
            <v>0</v>
          </cell>
          <cell r="AKV25">
            <v>0</v>
          </cell>
          <cell r="AKW25">
            <v>0</v>
          </cell>
          <cell r="AKX25">
            <v>0</v>
          </cell>
          <cell r="AKY25">
            <v>0</v>
          </cell>
          <cell r="AKZ25">
            <v>10000</v>
          </cell>
          <cell r="ALA25">
            <v>10000</v>
          </cell>
          <cell r="ALB25">
            <v>10000</v>
          </cell>
          <cell r="ALC25">
            <v>10000</v>
          </cell>
          <cell r="ALD25">
            <v>40000</v>
          </cell>
          <cell r="ALE25">
            <v>5100</v>
          </cell>
          <cell r="ALF25">
            <v>5400</v>
          </cell>
          <cell r="ALG25">
            <v>5400</v>
          </cell>
          <cell r="ALH25">
            <v>5400</v>
          </cell>
          <cell r="ALI25">
            <v>21300</v>
          </cell>
          <cell r="ALO25">
            <v>5100</v>
          </cell>
          <cell r="ALP25">
            <v>5400</v>
          </cell>
          <cell r="ALQ25">
            <v>5400</v>
          </cell>
          <cell r="ALR25">
            <v>5400</v>
          </cell>
          <cell r="ALS25">
            <v>21300</v>
          </cell>
          <cell r="ALT25">
            <v>5100</v>
          </cell>
          <cell r="ALU25">
            <v>5400</v>
          </cell>
          <cell r="ALV25">
            <v>5400</v>
          </cell>
          <cell r="ALW25">
            <v>5400</v>
          </cell>
          <cell r="ALX25">
            <v>21300</v>
          </cell>
          <cell r="ALY25">
            <v>0</v>
          </cell>
          <cell r="ALZ25">
            <v>0</v>
          </cell>
          <cell r="AMA25">
            <v>0</v>
          </cell>
          <cell r="AMB25">
            <v>0</v>
          </cell>
          <cell r="AMC25">
            <v>0</v>
          </cell>
          <cell r="AMD25">
            <v>5100</v>
          </cell>
          <cell r="AME25">
            <v>5400</v>
          </cell>
          <cell r="AMF25">
            <v>5400</v>
          </cell>
          <cell r="AMG25">
            <v>5400</v>
          </cell>
          <cell r="AMH25">
            <v>21300</v>
          </cell>
          <cell r="AMX25">
            <v>0</v>
          </cell>
          <cell r="AMY25">
            <v>0</v>
          </cell>
          <cell r="AMZ25">
            <v>0</v>
          </cell>
          <cell r="ANA25">
            <v>0</v>
          </cell>
          <cell r="ANB25">
            <v>0</v>
          </cell>
          <cell r="ANC25">
            <v>0</v>
          </cell>
          <cell r="AND25">
            <v>0</v>
          </cell>
          <cell r="ANE25">
            <v>0</v>
          </cell>
          <cell r="ANF25">
            <v>0</v>
          </cell>
          <cell r="ANG25">
            <v>0</v>
          </cell>
          <cell r="ANH25">
            <v>0</v>
          </cell>
          <cell r="ANI25">
            <v>0</v>
          </cell>
          <cell r="ANJ25">
            <v>0</v>
          </cell>
          <cell r="ANK25">
            <v>0</v>
          </cell>
          <cell r="ANL25">
            <v>0</v>
          </cell>
          <cell r="AOB25">
            <v>0</v>
          </cell>
          <cell r="AOC25">
            <v>0</v>
          </cell>
          <cell r="AOD25">
            <v>0</v>
          </cell>
          <cell r="AOE25">
            <v>0</v>
          </cell>
          <cell r="AOF25">
            <v>0</v>
          </cell>
          <cell r="AOG25">
            <v>0</v>
          </cell>
          <cell r="AOH25">
            <v>0</v>
          </cell>
          <cell r="AOI25">
            <v>0</v>
          </cell>
          <cell r="AOJ25">
            <v>0</v>
          </cell>
          <cell r="AOK25">
            <v>0</v>
          </cell>
          <cell r="AOL25">
            <v>0</v>
          </cell>
          <cell r="AOM25">
            <v>0</v>
          </cell>
          <cell r="AON25">
            <v>0</v>
          </cell>
          <cell r="AOO25">
            <v>0</v>
          </cell>
          <cell r="AOP25">
            <v>0</v>
          </cell>
          <cell r="APF25">
            <v>0</v>
          </cell>
          <cell r="APG25">
            <v>0</v>
          </cell>
          <cell r="APH25">
            <v>0</v>
          </cell>
          <cell r="API25">
            <v>0</v>
          </cell>
          <cell r="APJ25">
            <v>0</v>
          </cell>
          <cell r="APK25">
            <v>0</v>
          </cell>
          <cell r="APL25">
            <v>0</v>
          </cell>
          <cell r="APM25">
            <v>0</v>
          </cell>
          <cell r="APN25">
            <v>0</v>
          </cell>
          <cell r="APO25">
            <v>0</v>
          </cell>
          <cell r="APP25">
            <v>0</v>
          </cell>
          <cell r="APQ25">
            <v>0</v>
          </cell>
          <cell r="APR25">
            <v>0</v>
          </cell>
          <cell r="APS25">
            <v>0</v>
          </cell>
          <cell r="APT25">
            <v>0</v>
          </cell>
          <cell r="AQJ25">
            <v>0</v>
          </cell>
          <cell r="AQK25">
            <v>0</v>
          </cell>
          <cell r="AQL25">
            <v>0</v>
          </cell>
          <cell r="AQM25">
            <v>0</v>
          </cell>
          <cell r="AQN25">
            <v>0</v>
          </cell>
          <cell r="AQO25">
            <v>0</v>
          </cell>
          <cell r="AQP25">
            <v>0</v>
          </cell>
          <cell r="AQQ25">
            <v>0</v>
          </cell>
          <cell r="AQR25">
            <v>0</v>
          </cell>
          <cell r="AQS25">
            <v>0</v>
          </cell>
          <cell r="AQT25">
            <v>0</v>
          </cell>
          <cell r="AQU25">
            <v>0</v>
          </cell>
          <cell r="AQV25">
            <v>0</v>
          </cell>
          <cell r="AQW25">
            <v>0</v>
          </cell>
          <cell r="AQX25">
            <v>0</v>
          </cell>
          <cell r="ARN25">
            <v>0</v>
          </cell>
          <cell r="ARO25">
            <v>0</v>
          </cell>
          <cell r="ARP25">
            <v>0</v>
          </cell>
          <cell r="ARQ25">
            <v>0</v>
          </cell>
          <cell r="ARR25">
            <v>0</v>
          </cell>
          <cell r="ARS25">
            <v>0</v>
          </cell>
          <cell r="ART25">
            <v>0</v>
          </cell>
          <cell r="ARU25">
            <v>0</v>
          </cell>
          <cell r="ARV25">
            <v>0</v>
          </cell>
          <cell r="ARW25">
            <v>0</v>
          </cell>
          <cell r="ARX25">
            <v>0</v>
          </cell>
          <cell r="ARY25">
            <v>0</v>
          </cell>
          <cell r="ARZ25">
            <v>0</v>
          </cell>
          <cell r="ASA25">
            <v>0</v>
          </cell>
          <cell r="ASB25">
            <v>0</v>
          </cell>
          <cell r="ASR25">
            <v>0</v>
          </cell>
          <cell r="ASS25">
            <v>0</v>
          </cell>
          <cell r="AST25">
            <v>0</v>
          </cell>
          <cell r="ASU25">
            <v>0</v>
          </cell>
          <cell r="ASV25">
            <v>0</v>
          </cell>
          <cell r="ASW25">
            <v>0</v>
          </cell>
          <cell r="ASX25">
            <v>0</v>
          </cell>
          <cell r="ASY25">
            <v>0</v>
          </cell>
          <cell r="ASZ25">
            <v>0</v>
          </cell>
          <cell r="ATA25">
            <v>0</v>
          </cell>
          <cell r="ATB25">
            <v>0</v>
          </cell>
          <cell r="ATC25">
            <v>0</v>
          </cell>
          <cell r="ATD25">
            <v>0</v>
          </cell>
          <cell r="ATE25">
            <v>0</v>
          </cell>
          <cell r="ATF25">
            <v>0</v>
          </cell>
          <cell r="ATV25">
            <v>0</v>
          </cell>
          <cell r="ATW25">
            <v>0</v>
          </cell>
          <cell r="ATX25">
            <v>0</v>
          </cell>
          <cell r="ATY25">
            <v>0</v>
          </cell>
          <cell r="ATZ25">
            <v>0</v>
          </cell>
          <cell r="AUA25">
            <v>0</v>
          </cell>
          <cell r="AUB25">
            <v>0</v>
          </cell>
          <cell r="AUC25">
            <v>0</v>
          </cell>
          <cell r="AUD25">
            <v>0</v>
          </cell>
          <cell r="AUE25">
            <v>0</v>
          </cell>
          <cell r="AUF25">
            <v>0</v>
          </cell>
          <cell r="AUG25">
            <v>0</v>
          </cell>
          <cell r="AUH25">
            <v>0</v>
          </cell>
          <cell r="AUI25">
            <v>0</v>
          </cell>
          <cell r="AUJ25">
            <v>0</v>
          </cell>
          <cell r="AUZ25">
            <v>0</v>
          </cell>
          <cell r="AVA25">
            <v>0</v>
          </cell>
          <cell r="AVB25">
            <v>0</v>
          </cell>
          <cell r="AVC25">
            <v>0</v>
          </cell>
          <cell r="AVD25">
            <v>0</v>
          </cell>
          <cell r="AVE25">
            <v>0</v>
          </cell>
          <cell r="AVF25">
            <v>0</v>
          </cell>
          <cell r="AVG25">
            <v>0</v>
          </cell>
          <cell r="AVH25">
            <v>0</v>
          </cell>
          <cell r="AVI25">
            <v>0</v>
          </cell>
          <cell r="AVJ25">
            <v>0</v>
          </cell>
          <cell r="AVK25">
            <v>0</v>
          </cell>
          <cell r="AVL25">
            <v>0</v>
          </cell>
          <cell r="AVM25">
            <v>0</v>
          </cell>
          <cell r="AVN25">
            <v>0</v>
          </cell>
          <cell r="AWH25">
            <v>0</v>
          </cell>
          <cell r="AWM25">
            <v>0</v>
          </cell>
          <cell r="AWN25">
            <v>0</v>
          </cell>
          <cell r="AWO25">
            <v>0</v>
          </cell>
          <cell r="AWP25">
            <v>0</v>
          </cell>
          <cell r="AWQ25">
            <v>0</v>
          </cell>
          <cell r="AWR25">
            <v>0</v>
          </cell>
          <cell r="AXL25">
            <v>0</v>
          </cell>
          <cell r="AXQ25">
            <v>0</v>
          </cell>
          <cell r="AXR25">
            <v>0</v>
          </cell>
          <cell r="AXS25">
            <v>0</v>
          </cell>
          <cell r="AXT25">
            <v>0</v>
          </cell>
          <cell r="AXU25">
            <v>0</v>
          </cell>
          <cell r="AXV25">
            <v>0</v>
          </cell>
          <cell r="AXW25">
            <v>1183700</v>
          </cell>
          <cell r="AXX25">
            <v>1256400</v>
          </cell>
          <cell r="AXY25">
            <v>1258400</v>
          </cell>
          <cell r="AXZ25">
            <v>1278400</v>
          </cell>
          <cell r="AYA25">
            <v>4976900</v>
          </cell>
          <cell r="AYB25">
            <v>0</v>
          </cell>
          <cell r="AYC25">
            <v>0</v>
          </cell>
          <cell r="AYD25">
            <v>0</v>
          </cell>
          <cell r="AYE25">
            <v>0</v>
          </cell>
          <cell r="AYF25">
            <v>0</v>
          </cell>
          <cell r="AYG25">
            <v>1183700</v>
          </cell>
          <cell r="AYH25">
            <v>1256400</v>
          </cell>
          <cell r="AYI25">
            <v>1258400</v>
          </cell>
          <cell r="AYJ25">
            <v>1278400</v>
          </cell>
          <cell r="AYK25">
            <v>4976900</v>
          </cell>
          <cell r="AYL25">
            <v>1183700</v>
          </cell>
          <cell r="AYM25">
            <v>1256400</v>
          </cell>
          <cell r="AYN25">
            <v>1258400</v>
          </cell>
          <cell r="AYO25">
            <v>1278400</v>
          </cell>
          <cell r="AYP25">
            <v>4976900</v>
          </cell>
          <cell r="AYQ25">
            <v>0</v>
          </cell>
          <cell r="AYR25">
            <v>0</v>
          </cell>
          <cell r="AYS25">
            <v>0</v>
          </cell>
          <cell r="AYT25">
            <v>0</v>
          </cell>
          <cell r="AYU25">
            <v>0</v>
          </cell>
          <cell r="AYV25">
            <v>1183700</v>
          </cell>
          <cell r="AYW25">
            <v>1256400</v>
          </cell>
          <cell r="AYX25">
            <v>1258400</v>
          </cell>
          <cell r="AYY25">
            <v>1278400</v>
          </cell>
          <cell r="AYZ25">
            <v>4976900</v>
          </cell>
          <cell r="AZA25">
            <v>30000</v>
          </cell>
          <cell r="AZB25">
            <v>30000</v>
          </cell>
          <cell r="AZC25">
            <v>30000</v>
          </cell>
          <cell r="AZD25">
            <v>30000</v>
          </cell>
          <cell r="AZE25">
            <v>120000</v>
          </cell>
          <cell r="AZG25">
            <v>0</v>
          </cell>
          <cell r="AZH25">
            <v>0</v>
          </cell>
          <cell r="AZI25">
            <v>0</v>
          </cell>
          <cell r="AZJ25">
            <v>0</v>
          </cell>
          <cell r="AZK25">
            <v>30000</v>
          </cell>
          <cell r="AZL25">
            <v>30000</v>
          </cell>
          <cell r="AZM25">
            <v>30000</v>
          </cell>
          <cell r="AZN25">
            <v>30000</v>
          </cell>
          <cell r="AZO25">
            <v>120000</v>
          </cell>
          <cell r="AZP25">
            <v>30000</v>
          </cell>
          <cell r="AZQ25">
            <v>30000</v>
          </cell>
          <cell r="AZR25">
            <v>30000</v>
          </cell>
          <cell r="AZS25">
            <v>30000</v>
          </cell>
          <cell r="AZT25">
            <v>120000</v>
          </cell>
          <cell r="AZU25">
            <v>0</v>
          </cell>
          <cell r="AZV25">
            <v>0</v>
          </cell>
          <cell r="AZW25">
            <v>0</v>
          </cell>
          <cell r="AZX25">
            <v>0</v>
          </cell>
          <cell r="AZY25">
            <v>0</v>
          </cell>
          <cell r="AZZ25">
            <v>30000</v>
          </cell>
          <cell r="BAA25">
            <v>30000</v>
          </cell>
          <cell r="BAB25">
            <v>30000</v>
          </cell>
          <cell r="BAC25">
            <v>30000</v>
          </cell>
          <cell r="BAD25">
            <v>120000</v>
          </cell>
          <cell r="BAE25">
            <v>117000</v>
          </cell>
          <cell r="BAF25">
            <v>117000</v>
          </cell>
          <cell r="BAG25">
            <v>117000</v>
          </cell>
          <cell r="BAH25">
            <v>117000</v>
          </cell>
          <cell r="BAI25">
            <v>468000</v>
          </cell>
          <cell r="BAK25">
            <v>0</v>
          </cell>
          <cell r="BAL25">
            <v>0</v>
          </cell>
          <cell r="BAM25">
            <v>0</v>
          </cell>
          <cell r="BAN25">
            <v>0</v>
          </cell>
          <cell r="BAO25">
            <v>117000</v>
          </cell>
          <cell r="BAP25">
            <v>117000</v>
          </cell>
          <cell r="BAQ25">
            <v>117000</v>
          </cell>
          <cell r="BAR25">
            <v>117000</v>
          </cell>
          <cell r="BAS25">
            <v>468000</v>
          </cell>
          <cell r="BAT25">
            <v>117000</v>
          </cell>
          <cell r="BAU25">
            <v>117000</v>
          </cell>
          <cell r="BAV25">
            <v>117000</v>
          </cell>
          <cell r="BAW25">
            <v>117000</v>
          </cell>
          <cell r="BAX25">
            <v>468000</v>
          </cell>
          <cell r="BAY25">
            <v>0</v>
          </cell>
          <cell r="BAZ25">
            <v>0</v>
          </cell>
          <cell r="BBA25">
            <v>0</v>
          </cell>
          <cell r="BBB25">
            <v>0</v>
          </cell>
          <cell r="BBC25">
            <v>0</v>
          </cell>
          <cell r="BBD25">
            <v>117000</v>
          </cell>
          <cell r="BBE25">
            <v>117000</v>
          </cell>
          <cell r="BBF25">
            <v>117000</v>
          </cell>
          <cell r="BBG25">
            <v>117000</v>
          </cell>
          <cell r="BBH25">
            <v>468000</v>
          </cell>
          <cell r="BBI25">
            <v>0</v>
          </cell>
          <cell r="BBJ25">
            <v>0</v>
          </cell>
          <cell r="BBK25">
            <v>0</v>
          </cell>
          <cell r="BBL25">
            <v>0</v>
          </cell>
          <cell r="BBM25">
            <v>0</v>
          </cell>
          <cell r="BBO25">
            <v>0</v>
          </cell>
          <cell r="BBP25">
            <v>0</v>
          </cell>
          <cell r="BBQ25">
            <v>0</v>
          </cell>
          <cell r="BBR25">
            <v>0</v>
          </cell>
          <cell r="BBS25">
            <v>0</v>
          </cell>
          <cell r="BBT25">
            <v>0</v>
          </cell>
          <cell r="BBU25">
            <v>0</v>
          </cell>
          <cell r="BBV25">
            <v>0</v>
          </cell>
          <cell r="BBW25">
            <v>0</v>
          </cell>
          <cell r="BBX25">
            <v>0</v>
          </cell>
          <cell r="BBY25">
            <v>0</v>
          </cell>
          <cell r="BBZ25">
            <v>0</v>
          </cell>
          <cell r="BCA25">
            <v>0</v>
          </cell>
          <cell r="BCB25">
            <v>0</v>
          </cell>
          <cell r="BCC25">
            <v>0</v>
          </cell>
          <cell r="BCD25">
            <v>0</v>
          </cell>
          <cell r="BCE25">
            <v>0</v>
          </cell>
          <cell r="BCF25">
            <v>0</v>
          </cell>
          <cell r="BCG25">
            <v>0</v>
          </cell>
          <cell r="BCH25">
            <v>0</v>
          </cell>
          <cell r="BCI25">
            <v>0</v>
          </cell>
          <cell r="BCJ25">
            <v>0</v>
          </cell>
          <cell r="BCK25">
            <v>0</v>
          </cell>
          <cell r="BCL25">
            <v>0</v>
          </cell>
          <cell r="BCM25">
            <v>55000</v>
          </cell>
          <cell r="BCN25">
            <v>27000</v>
          </cell>
          <cell r="BCO25">
            <v>25000</v>
          </cell>
          <cell r="BCP25">
            <v>25000</v>
          </cell>
          <cell r="BCQ25">
            <v>132000</v>
          </cell>
          <cell r="BCS25">
            <v>0</v>
          </cell>
          <cell r="BCT25">
            <v>0</v>
          </cell>
          <cell r="BCU25">
            <v>0</v>
          </cell>
          <cell r="BCV25">
            <v>0</v>
          </cell>
          <cell r="BCW25">
            <v>55000</v>
          </cell>
          <cell r="BCX25">
            <v>27000</v>
          </cell>
          <cell r="BCY25">
            <v>25000</v>
          </cell>
          <cell r="BCZ25">
            <v>25000</v>
          </cell>
          <cell r="BDA25">
            <v>132000</v>
          </cell>
          <cell r="BDB25">
            <v>55000</v>
          </cell>
          <cell r="BDC25">
            <v>27000</v>
          </cell>
          <cell r="BDD25">
            <v>25000</v>
          </cell>
          <cell r="BDE25">
            <v>25000</v>
          </cell>
          <cell r="BDF25">
            <v>132000</v>
          </cell>
          <cell r="BDG25">
            <v>0</v>
          </cell>
          <cell r="BDH25">
            <v>0</v>
          </cell>
          <cell r="BDI25">
            <v>0</v>
          </cell>
          <cell r="BDJ25">
            <v>0</v>
          </cell>
          <cell r="BDK25">
            <v>0</v>
          </cell>
          <cell r="BDL25">
            <v>55000</v>
          </cell>
          <cell r="BDM25">
            <v>27000</v>
          </cell>
          <cell r="BDN25">
            <v>25000</v>
          </cell>
          <cell r="BDO25">
            <v>25000</v>
          </cell>
          <cell r="BDP25">
            <v>132000</v>
          </cell>
          <cell r="BDQ25">
            <v>459000</v>
          </cell>
          <cell r="BDR25">
            <v>458300</v>
          </cell>
          <cell r="BDS25">
            <v>458300</v>
          </cell>
          <cell r="BDT25">
            <v>458300</v>
          </cell>
          <cell r="BDU25">
            <v>1833900</v>
          </cell>
          <cell r="BDV25">
            <v>0</v>
          </cell>
          <cell r="BDW25">
            <v>0</v>
          </cell>
          <cell r="BDX25">
            <v>0</v>
          </cell>
          <cell r="BDY25">
            <v>0</v>
          </cell>
          <cell r="BDZ25">
            <v>0</v>
          </cell>
          <cell r="BEA25">
            <v>459000</v>
          </cell>
          <cell r="BEB25">
            <v>458300</v>
          </cell>
          <cell r="BEC25">
            <v>458300</v>
          </cell>
          <cell r="BED25">
            <v>458300</v>
          </cell>
          <cell r="BEE25">
            <v>1833900</v>
          </cell>
          <cell r="BEF25">
            <v>459000</v>
          </cell>
          <cell r="BEG25">
            <v>458300</v>
          </cell>
          <cell r="BEH25">
            <v>458300</v>
          </cell>
          <cell r="BEI25">
            <v>458300</v>
          </cell>
          <cell r="BEJ25">
            <v>1833900</v>
          </cell>
          <cell r="BEK25">
            <v>0</v>
          </cell>
          <cell r="BEL25">
            <v>0</v>
          </cell>
          <cell r="BEM25">
            <v>0</v>
          </cell>
          <cell r="BEN25">
            <v>0</v>
          </cell>
          <cell r="BEO25">
            <v>0</v>
          </cell>
          <cell r="BEP25">
            <v>459000</v>
          </cell>
          <cell r="BEQ25">
            <v>458300</v>
          </cell>
          <cell r="BER25">
            <v>458300</v>
          </cell>
          <cell r="BES25">
            <v>458300</v>
          </cell>
          <cell r="BET25">
            <v>1833900</v>
          </cell>
          <cell r="BEU25">
            <v>1844700</v>
          </cell>
          <cell r="BEV25">
            <v>1888700</v>
          </cell>
          <cell r="BEW25">
            <v>1888700</v>
          </cell>
          <cell r="BEX25">
            <v>1908700</v>
          </cell>
          <cell r="BEY25">
            <v>7530800</v>
          </cell>
          <cell r="BEZ25">
            <v>0</v>
          </cell>
          <cell r="BFA25">
            <v>0</v>
          </cell>
          <cell r="BFB25">
            <v>0</v>
          </cell>
          <cell r="BFC25">
            <v>0</v>
          </cell>
          <cell r="BFD25">
            <v>0</v>
          </cell>
          <cell r="BFE25">
            <v>1844700</v>
          </cell>
          <cell r="BFF25">
            <v>1888700</v>
          </cell>
          <cell r="BFG25">
            <v>1888700</v>
          </cell>
          <cell r="BFH25">
            <v>1908700</v>
          </cell>
          <cell r="BFI25">
            <v>7530800</v>
          </cell>
          <cell r="BFJ25">
            <v>1844700</v>
          </cell>
          <cell r="BFK25">
            <v>1888700</v>
          </cell>
          <cell r="BFL25">
            <v>1888700</v>
          </cell>
          <cell r="BFM25">
            <v>1908700</v>
          </cell>
          <cell r="BFN25">
            <v>7530800</v>
          </cell>
          <cell r="BFO25">
            <v>0</v>
          </cell>
          <cell r="BFP25">
            <v>0</v>
          </cell>
          <cell r="BFQ25">
            <v>0</v>
          </cell>
          <cell r="BFR25">
            <v>0</v>
          </cell>
          <cell r="BFS25">
            <v>0</v>
          </cell>
          <cell r="BFT25">
            <v>1844700</v>
          </cell>
          <cell r="BFU25">
            <v>1888700</v>
          </cell>
          <cell r="BFV25">
            <v>1888700</v>
          </cell>
          <cell r="BFW25">
            <v>1908700</v>
          </cell>
          <cell r="BFX25">
            <v>7530800</v>
          </cell>
          <cell r="BFY25">
            <v>0</v>
          </cell>
          <cell r="BFZ25">
            <v>0</v>
          </cell>
        </row>
        <row r="26">
          <cell r="B26" t="str">
            <v>办公费</v>
          </cell>
          <cell r="C26">
            <v>687630.38</v>
          </cell>
          <cell r="D26">
            <v>1289306.96</v>
          </cell>
          <cell r="E26">
            <v>1289306.96</v>
          </cell>
          <cell r="F26">
            <v>1289306.96</v>
          </cell>
          <cell r="G26">
            <v>4555551.26</v>
          </cell>
          <cell r="H26">
            <v>112369.62</v>
          </cell>
          <cell r="I26">
            <v>210693.04</v>
          </cell>
          <cell r="J26">
            <v>210693.04</v>
          </cell>
          <cell r="K26">
            <v>210693.04</v>
          </cell>
          <cell r="L26">
            <v>744448.74000000011</v>
          </cell>
          <cell r="M26">
            <v>800000</v>
          </cell>
          <cell r="N26">
            <v>1500000</v>
          </cell>
          <cell r="O26">
            <v>1500000</v>
          </cell>
          <cell r="P26">
            <v>1500000</v>
          </cell>
          <cell r="Q26">
            <v>5300000</v>
          </cell>
          <cell r="R26">
            <v>687630.38</v>
          </cell>
          <cell r="S26">
            <v>1289306.96</v>
          </cell>
          <cell r="T26">
            <v>1289306.96</v>
          </cell>
          <cell r="U26">
            <v>1289306.96</v>
          </cell>
          <cell r="V26">
            <v>4555551.26</v>
          </cell>
          <cell r="W26">
            <v>112369.62</v>
          </cell>
          <cell r="X26">
            <v>210693.04</v>
          </cell>
          <cell r="Y26">
            <v>210693.04</v>
          </cell>
          <cell r="Z26">
            <v>210693.04</v>
          </cell>
          <cell r="AA26">
            <v>744448.74000000011</v>
          </cell>
          <cell r="AB26">
            <v>800000</v>
          </cell>
          <cell r="AC26">
            <v>1500000</v>
          </cell>
          <cell r="AD26">
            <v>1500000</v>
          </cell>
          <cell r="AE26">
            <v>1500000</v>
          </cell>
          <cell r="AF26">
            <v>5300000</v>
          </cell>
          <cell r="AG26">
            <v>75649.3</v>
          </cell>
          <cell r="AH26">
            <v>113473.95</v>
          </cell>
          <cell r="AI26">
            <v>113473.95</v>
          </cell>
          <cell r="AJ26">
            <v>90779.16</v>
          </cell>
          <cell r="AK26">
            <v>393376.36</v>
          </cell>
          <cell r="AL26">
            <v>24350.7</v>
          </cell>
          <cell r="AM26">
            <v>36526.050000000003</v>
          </cell>
          <cell r="AN26">
            <v>36526.050000000003</v>
          </cell>
          <cell r="AO26">
            <v>29220.84</v>
          </cell>
          <cell r="AP26">
            <v>126623.64</v>
          </cell>
          <cell r="AQ26">
            <v>100000</v>
          </cell>
          <cell r="AR26">
            <v>150000</v>
          </cell>
          <cell r="AS26">
            <v>150000</v>
          </cell>
          <cell r="AT26">
            <v>120000</v>
          </cell>
          <cell r="AU26">
            <v>520000</v>
          </cell>
          <cell r="AV26">
            <v>75649.3</v>
          </cell>
          <cell r="AW26">
            <v>113473.95</v>
          </cell>
          <cell r="AX26">
            <v>113473.95</v>
          </cell>
          <cell r="AY26">
            <v>90779.16</v>
          </cell>
          <cell r="AZ26">
            <v>393376.36</v>
          </cell>
          <cell r="BA26">
            <v>24350.7</v>
          </cell>
          <cell r="BB26">
            <v>36526.050000000003</v>
          </cell>
          <cell r="BC26">
            <v>36526.050000000003</v>
          </cell>
          <cell r="BD26">
            <v>29220.84</v>
          </cell>
          <cell r="BE26">
            <v>126623.64</v>
          </cell>
          <cell r="BF26">
            <v>100000</v>
          </cell>
          <cell r="BG26">
            <v>150000</v>
          </cell>
          <cell r="BH26">
            <v>150000</v>
          </cell>
          <cell r="BI26">
            <v>120000</v>
          </cell>
          <cell r="BJ26">
            <v>520000</v>
          </cell>
          <cell r="BK26">
            <v>55958.07</v>
          </cell>
          <cell r="BL26">
            <v>104921.37</v>
          </cell>
          <cell r="BM26">
            <v>139895.16</v>
          </cell>
          <cell r="BN26">
            <v>104921.37</v>
          </cell>
          <cell r="BO26">
            <v>405695.97</v>
          </cell>
          <cell r="BP26">
            <v>24041.93</v>
          </cell>
          <cell r="BQ26">
            <v>45078.63</v>
          </cell>
          <cell r="BR26">
            <v>60104.84</v>
          </cell>
          <cell r="BS26">
            <v>45078.63</v>
          </cell>
          <cell r="BT26">
            <v>174304.03</v>
          </cell>
          <cell r="BU26">
            <v>80000</v>
          </cell>
          <cell r="BV26">
            <v>150000</v>
          </cell>
          <cell r="BW26">
            <v>200000</v>
          </cell>
          <cell r="BX26">
            <v>150000</v>
          </cell>
          <cell r="BY26">
            <v>580000</v>
          </cell>
          <cell r="BZ26">
            <v>55958.07</v>
          </cell>
          <cell r="CA26">
            <v>104921.37</v>
          </cell>
          <cell r="CB26">
            <v>139895.16</v>
          </cell>
          <cell r="CC26">
            <v>104921.37</v>
          </cell>
          <cell r="CD26">
            <v>405695.97</v>
          </cell>
          <cell r="CE26">
            <v>24041.93</v>
          </cell>
          <cell r="CF26">
            <v>45078.63</v>
          </cell>
          <cell r="CG26">
            <v>60104.84</v>
          </cell>
          <cell r="CH26">
            <v>45078.63</v>
          </cell>
          <cell r="CI26">
            <v>174304.03</v>
          </cell>
          <cell r="CJ26">
            <v>80000</v>
          </cell>
          <cell r="CK26">
            <v>150000</v>
          </cell>
          <cell r="CL26">
            <v>200000</v>
          </cell>
          <cell r="CM26">
            <v>150000</v>
          </cell>
          <cell r="CN26">
            <v>580000</v>
          </cell>
          <cell r="CO26">
            <v>37407.86</v>
          </cell>
          <cell r="CP26">
            <v>59852.57</v>
          </cell>
          <cell r="CQ26">
            <v>59852.57</v>
          </cell>
          <cell r="CR26">
            <v>67334.14</v>
          </cell>
          <cell r="CS26">
            <v>224447.14</v>
          </cell>
          <cell r="CT26">
            <v>12592.14</v>
          </cell>
          <cell r="CU26">
            <v>20147.43</v>
          </cell>
          <cell r="CV26">
            <v>20147.43</v>
          </cell>
          <cell r="CW26">
            <v>22665.86</v>
          </cell>
          <cell r="CX26">
            <v>75552.86</v>
          </cell>
          <cell r="CY26">
            <v>50000</v>
          </cell>
          <cell r="CZ26">
            <v>80000</v>
          </cell>
          <cell r="DA26">
            <v>80000</v>
          </cell>
          <cell r="DB26">
            <v>90000</v>
          </cell>
          <cell r="DC26">
            <v>300000</v>
          </cell>
          <cell r="DD26">
            <v>37407.86</v>
          </cell>
          <cell r="DE26">
            <v>59852.57</v>
          </cell>
          <cell r="DF26">
            <v>59852.57</v>
          </cell>
          <cell r="DG26">
            <v>67334.14</v>
          </cell>
          <cell r="DH26">
            <v>224447.14</v>
          </cell>
          <cell r="DI26">
            <v>12592.14</v>
          </cell>
          <cell r="DJ26">
            <v>20147.43</v>
          </cell>
          <cell r="DK26">
            <v>20147.43</v>
          </cell>
          <cell r="DL26">
            <v>22665.86</v>
          </cell>
          <cell r="DM26">
            <v>75552.86</v>
          </cell>
          <cell r="DN26">
            <v>50000</v>
          </cell>
          <cell r="DO26">
            <v>80000</v>
          </cell>
          <cell r="DP26">
            <v>80000</v>
          </cell>
          <cell r="DQ26">
            <v>90000</v>
          </cell>
          <cell r="DR26">
            <v>300000</v>
          </cell>
          <cell r="DS26">
            <v>107924.33</v>
          </cell>
          <cell r="DT26">
            <v>143899.1</v>
          </cell>
          <cell r="DU26">
            <v>143899.1</v>
          </cell>
          <cell r="DV26">
            <v>136704.15</v>
          </cell>
          <cell r="DW26">
            <v>532426.68000000005</v>
          </cell>
          <cell r="DX26">
            <v>42075.67</v>
          </cell>
          <cell r="DY26">
            <v>56100.9</v>
          </cell>
          <cell r="DZ26">
            <v>56100.9</v>
          </cell>
          <cell r="EA26">
            <v>53295.85</v>
          </cell>
          <cell r="EB26">
            <v>207573.32</v>
          </cell>
          <cell r="EC26">
            <v>150000</v>
          </cell>
          <cell r="ED26">
            <v>200000</v>
          </cell>
          <cell r="EE26">
            <v>200000</v>
          </cell>
          <cell r="EF26">
            <v>190000</v>
          </cell>
          <cell r="EG26">
            <v>740000</v>
          </cell>
          <cell r="EH26">
            <v>107924.33</v>
          </cell>
          <cell r="EI26">
            <v>143899.1</v>
          </cell>
          <cell r="EJ26">
            <v>143899.1</v>
          </cell>
          <cell r="EK26">
            <v>136704.15</v>
          </cell>
          <cell r="EL26">
            <v>532426.68000000005</v>
          </cell>
          <cell r="EM26">
            <v>42075.67</v>
          </cell>
          <cell r="EN26">
            <v>56100.9</v>
          </cell>
          <cell r="EO26">
            <v>56100.9</v>
          </cell>
          <cell r="EP26">
            <v>53295.85</v>
          </cell>
          <cell r="EQ26">
            <v>207573.32</v>
          </cell>
          <cell r="ER26">
            <v>150000</v>
          </cell>
          <cell r="ES26">
            <v>200000</v>
          </cell>
          <cell r="ET26">
            <v>200000</v>
          </cell>
          <cell r="EU26">
            <v>190000</v>
          </cell>
          <cell r="EV26">
            <v>740000</v>
          </cell>
          <cell r="EW26">
            <v>32263.82</v>
          </cell>
          <cell r="EX26">
            <v>96791.46</v>
          </cell>
          <cell r="EY26">
            <v>96791.46</v>
          </cell>
          <cell r="EZ26">
            <v>96791.46</v>
          </cell>
          <cell r="FA26">
            <v>322638.2</v>
          </cell>
          <cell r="FB26">
            <v>7736.18</v>
          </cell>
          <cell r="FC26">
            <v>23208.54</v>
          </cell>
          <cell r="FD26">
            <v>23208.54</v>
          </cell>
          <cell r="FE26">
            <v>23208.54</v>
          </cell>
          <cell r="FF26">
            <v>77361.8</v>
          </cell>
          <cell r="FG26">
            <v>40000</v>
          </cell>
          <cell r="FH26">
            <v>120000</v>
          </cell>
          <cell r="FI26">
            <v>120000</v>
          </cell>
          <cell r="FJ26">
            <v>120000</v>
          </cell>
          <cell r="FK26">
            <v>400000</v>
          </cell>
          <cell r="FL26">
            <v>32263.82</v>
          </cell>
          <cell r="FM26">
            <v>96791.46</v>
          </cell>
          <cell r="FN26">
            <v>96791.46</v>
          </cell>
          <cell r="FO26">
            <v>96791.46</v>
          </cell>
          <cell r="FP26">
            <v>322638.2</v>
          </cell>
          <cell r="FQ26">
            <v>7736.18</v>
          </cell>
          <cell r="FR26">
            <v>23208.54</v>
          </cell>
          <cell r="FS26">
            <v>23208.54</v>
          </cell>
          <cell r="FT26">
            <v>23208.54</v>
          </cell>
          <cell r="FU26">
            <v>77361.8</v>
          </cell>
          <cell r="FV26">
            <v>40000</v>
          </cell>
          <cell r="FW26">
            <v>120000</v>
          </cell>
          <cell r="FX26">
            <v>120000</v>
          </cell>
          <cell r="FY26">
            <v>120000</v>
          </cell>
          <cell r="FZ26">
            <v>400000</v>
          </cell>
          <cell r="GA26">
            <v>470.92</v>
          </cell>
          <cell r="GB26">
            <v>470.92</v>
          </cell>
          <cell r="GC26">
            <v>470.92</v>
          </cell>
          <cell r="GD26">
            <v>470.92</v>
          </cell>
          <cell r="GE26">
            <v>1883.68</v>
          </cell>
          <cell r="GF26">
            <v>9529.08</v>
          </cell>
          <cell r="GG26">
            <v>9529.08</v>
          </cell>
          <cell r="GH26">
            <v>9529.08</v>
          </cell>
          <cell r="GI26">
            <v>9529.08</v>
          </cell>
          <cell r="GJ26">
            <v>38116.32</v>
          </cell>
          <cell r="GK26">
            <v>10000</v>
          </cell>
          <cell r="GL26">
            <v>10000</v>
          </cell>
          <cell r="GM26">
            <v>10000</v>
          </cell>
          <cell r="GN26">
            <v>10000</v>
          </cell>
          <cell r="GO26">
            <v>40000</v>
          </cell>
          <cell r="GP26">
            <v>470.92</v>
          </cell>
          <cell r="GQ26">
            <v>470.92</v>
          </cell>
          <cell r="GR26">
            <v>470.92</v>
          </cell>
          <cell r="GS26">
            <v>470.92</v>
          </cell>
          <cell r="GT26">
            <v>1883.68</v>
          </cell>
          <cell r="GU26">
            <v>9529.08</v>
          </cell>
          <cell r="GV26">
            <v>9529.08</v>
          </cell>
          <cell r="GW26">
            <v>9529.08</v>
          </cell>
          <cell r="GX26">
            <v>9529.08</v>
          </cell>
          <cell r="GY26">
            <v>38116.32</v>
          </cell>
          <cell r="GZ26">
            <v>10000</v>
          </cell>
          <cell r="HA26">
            <v>10000</v>
          </cell>
          <cell r="HB26">
            <v>10000</v>
          </cell>
          <cell r="HC26">
            <v>10000</v>
          </cell>
          <cell r="HD26">
            <v>40000</v>
          </cell>
          <cell r="HE26">
            <v>50013.77</v>
          </cell>
          <cell r="HF26">
            <v>62517.21</v>
          </cell>
          <cell r="HG26">
            <v>62517.21</v>
          </cell>
          <cell r="HH26">
            <v>62517.21</v>
          </cell>
          <cell r="HI26">
            <v>237565.4</v>
          </cell>
          <cell r="HJ26">
            <v>29986.23</v>
          </cell>
          <cell r="HK26">
            <v>37482.79</v>
          </cell>
          <cell r="HL26">
            <v>37482.79</v>
          </cell>
          <cell r="HM26">
            <v>37482.79</v>
          </cell>
          <cell r="HN26">
            <v>142434.6</v>
          </cell>
          <cell r="HO26">
            <v>80000</v>
          </cell>
          <cell r="HP26">
            <v>100000</v>
          </cell>
          <cell r="HQ26">
            <v>100000</v>
          </cell>
          <cell r="HR26">
            <v>100000</v>
          </cell>
          <cell r="HS26">
            <v>380000</v>
          </cell>
          <cell r="HT26">
            <v>50013.77</v>
          </cell>
          <cell r="HU26">
            <v>62517.21</v>
          </cell>
          <cell r="HV26">
            <v>62517.21</v>
          </cell>
          <cell r="HW26">
            <v>62517.21</v>
          </cell>
          <cell r="HX26">
            <v>237565.4</v>
          </cell>
          <cell r="HY26">
            <v>29986.23</v>
          </cell>
          <cell r="HZ26">
            <v>37482.79</v>
          </cell>
          <cell r="IA26">
            <v>37482.79</v>
          </cell>
          <cell r="IB26">
            <v>37482.79</v>
          </cell>
          <cell r="IC26">
            <v>142434.6</v>
          </cell>
          <cell r="ID26">
            <v>80000</v>
          </cell>
          <cell r="IE26">
            <v>100000</v>
          </cell>
          <cell r="IF26">
            <v>100000</v>
          </cell>
          <cell r="IG26">
            <v>100000</v>
          </cell>
          <cell r="IH26">
            <v>380000</v>
          </cell>
          <cell r="II26">
            <v>37601.31</v>
          </cell>
          <cell r="IJ26">
            <v>50135.08</v>
          </cell>
          <cell r="IK26">
            <v>50135.08</v>
          </cell>
          <cell r="IL26">
            <v>50135.08</v>
          </cell>
          <cell r="IM26">
            <v>188006.55</v>
          </cell>
          <cell r="IN26">
            <v>22398.69</v>
          </cell>
          <cell r="IO26">
            <v>29864.92</v>
          </cell>
          <cell r="IP26">
            <v>29864.92</v>
          </cell>
          <cell r="IQ26">
            <v>29864.92</v>
          </cell>
          <cell r="IR26">
            <v>111993.45</v>
          </cell>
          <cell r="IS26">
            <v>60000</v>
          </cell>
          <cell r="IT26">
            <v>80000</v>
          </cell>
          <cell r="IU26">
            <v>80000</v>
          </cell>
          <cell r="IV26">
            <v>80000</v>
          </cell>
          <cell r="IW26">
            <v>300000</v>
          </cell>
          <cell r="IX26">
            <v>37601.31</v>
          </cell>
          <cell r="IY26">
            <v>50135.08</v>
          </cell>
          <cell r="IZ26">
            <v>50135.08</v>
          </cell>
          <cell r="JA26">
            <v>50135.08</v>
          </cell>
          <cell r="JB26">
            <v>188006.55</v>
          </cell>
          <cell r="JC26">
            <v>22398.69</v>
          </cell>
          <cell r="JD26">
            <v>29864.92</v>
          </cell>
          <cell r="JE26">
            <v>29864.92</v>
          </cell>
          <cell r="JF26">
            <v>29864.92</v>
          </cell>
          <cell r="JG26">
            <v>111993.45</v>
          </cell>
          <cell r="JH26">
            <v>60000</v>
          </cell>
          <cell r="JI26">
            <v>80000</v>
          </cell>
          <cell r="JJ26">
            <v>80000</v>
          </cell>
          <cell r="JK26">
            <v>80000</v>
          </cell>
          <cell r="JL26">
            <v>300000</v>
          </cell>
          <cell r="JM26">
            <v>28576.73</v>
          </cell>
          <cell r="JN26">
            <v>42865.1</v>
          </cell>
          <cell r="JO26">
            <v>42865.1</v>
          </cell>
          <cell r="JP26">
            <v>42865.1</v>
          </cell>
          <cell r="JQ26">
            <v>157172.03</v>
          </cell>
          <cell r="JR26">
            <v>11423.27</v>
          </cell>
          <cell r="JS26">
            <v>17134.900000000001</v>
          </cell>
          <cell r="JT26">
            <v>17134.900000000001</v>
          </cell>
          <cell r="JU26">
            <v>17134.900000000001</v>
          </cell>
          <cell r="JV26">
            <v>62827.970000000008</v>
          </cell>
          <cell r="JW26">
            <v>40000</v>
          </cell>
          <cell r="JX26">
            <v>60000</v>
          </cell>
          <cell r="JY26">
            <v>60000</v>
          </cell>
          <cell r="JZ26">
            <v>60000</v>
          </cell>
          <cell r="KA26">
            <v>220000</v>
          </cell>
          <cell r="KB26">
            <v>28576.73</v>
          </cell>
          <cell r="KC26">
            <v>42865.1</v>
          </cell>
          <cell r="KD26">
            <v>42865.1</v>
          </cell>
          <cell r="KE26">
            <v>42865.1</v>
          </cell>
          <cell r="KF26">
            <v>157172.03</v>
          </cell>
          <cell r="KG26">
            <v>11423.27</v>
          </cell>
          <cell r="KH26">
            <v>17134.900000000001</v>
          </cell>
          <cell r="KI26">
            <v>17134.900000000001</v>
          </cell>
          <cell r="KJ26">
            <v>17134.900000000001</v>
          </cell>
          <cell r="KK26">
            <v>62827.970000000008</v>
          </cell>
          <cell r="KL26">
            <v>40000</v>
          </cell>
          <cell r="KM26">
            <v>60000</v>
          </cell>
          <cell r="KN26">
            <v>60000</v>
          </cell>
          <cell r="KO26">
            <v>60000</v>
          </cell>
          <cell r="KP26">
            <v>220000</v>
          </cell>
          <cell r="KQ26">
            <v>20000</v>
          </cell>
          <cell r="KR26">
            <v>21000</v>
          </cell>
          <cell r="KS26">
            <v>21000</v>
          </cell>
          <cell r="KT26">
            <v>20000</v>
          </cell>
          <cell r="KU26">
            <v>82000</v>
          </cell>
          <cell r="KV26">
            <v>0</v>
          </cell>
          <cell r="KW26">
            <v>0</v>
          </cell>
          <cell r="KX26">
            <v>0</v>
          </cell>
          <cell r="KY26">
            <v>0</v>
          </cell>
          <cell r="KZ26">
            <v>0</v>
          </cell>
          <cell r="LA26">
            <v>20000</v>
          </cell>
          <cell r="LB26">
            <v>21000</v>
          </cell>
          <cell r="LC26">
            <v>21000</v>
          </cell>
          <cell r="LD26">
            <v>20000</v>
          </cell>
          <cell r="LE26">
            <v>82000</v>
          </cell>
          <cell r="LF26">
            <v>20000</v>
          </cell>
          <cell r="LG26">
            <v>21000</v>
          </cell>
          <cell r="LH26">
            <v>21000</v>
          </cell>
          <cell r="LI26">
            <v>20000</v>
          </cell>
          <cell r="LJ26">
            <v>82000</v>
          </cell>
          <cell r="LK26">
            <v>0</v>
          </cell>
          <cell r="LL26">
            <v>0</v>
          </cell>
          <cell r="LM26">
            <v>0</v>
          </cell>
          <cell r="LN26">
            <v>0</v>
          </cell>
          <cell r="LO26">
            <v>0</v>
          </cell>
          <cell r="LP26">
            <v>20000</v>
          </cell>
          <cell r="LQ26">
            <v>21000</v>
          </cell>
          <cell r="LR26">
            <v>21000</v>
          </cell>
          <cell r="LS26">
            <v>20000</v>
          </cell>
          <cell r="LT26">
            <v>82000</v>
          </cell>
          <cell r="LU26">
            <v>30000</v>
          </cell>
          <cell r="LV26">
            <v>30000</v>
          </cell>
          <cell r="LW26">
            <v>30000</v>
          </cell>
          <cell r="LX26">
            <v>30000</v>
          </cell>
          <cell r="LY26">
            <v>120000</v>
          </cell>
          <cell r="LZ26">
            <v>0</v>
          </cell>
          <cell r="MA26">
            <v>0</v>
          </cell>
          <cell r="MB26">
            <v>0</v>
          </cell>
          <cell r="MC26">
            <v>0</v>
          </cell>
          <cell r="MD26">
            <v>0</v>
          </cell>
          <cell r="ME26">
            <v>30000</v>
          </cell>
          <cell r="MF26">
            <v>30000</v>
          </cell>
          <cell r="MG26">
            <v>30000</v>
          </cell>
          <cell r="MH26">
            <v>30000</v>
          </cell>
          <cell r="MI26">
            <v>120000</v>
          </cell>
          <cell r="MJ26">
            <v>30000</v>
          </cell>
          <cell r="MK26">
            <v>30000</v>
          </cell>
          <cell r="ML26">
            <v>30000</v>
          </cell>
          <cell r="MM26">
            <v>30000</v>
          </cell>
          <cell r="MN26">
            <v>120000</v>
          </cell>
          <cell r="MO26">
            <v>0</v>
          </cell>
          <cell r="MP26">
            <v>0</v>
          </cell>
          <cell r="MQ26">
            <v>0</v>
          </cell>
          <cell r="MR26">
            <v>0</v>
          </cell>
          <cell r="MS26">
            <v>0</v>
          </cell>
          <cell r="MT26">
            <v>30000</v>
          </cell>
          <cell r="MU26">
            <v>30000</v>
          </cell>
          <cell r="MV26">
            <v>30000</v>
          </cell>
          <cell r="MW26">
            <v>30000</v>
          </cell>
          <cell r="MX26">
            <v>120000</v>
          </cell>
          <cell r="MY26">
            <v>69229.070000000007</v>
          </cell>
          <cell r="MZ26">
            <v>83074.89</v>
          </cell>
          <cell r="NA26">
            <v>83074.89</v>
          </cell>
          <cell r="NB26">
            <v>103843.61</v>
          </cell>
          <cell r="NC26">
            <v>339222.46</v>
          </cell>
          <cell r="ND26">
            <v>30770.93</v>
          </cell>
          <cell r="NE26">
            <v>36925.11</v>
          </cell>
          <cell r="NF26">
            <v>36925.11</v>
          </cell>
          <cell r="NG26">
            <v>46156.39</v>
          </cell>
          <cell r="NH26">
            <v>150777.54</v>
          </cell>
          <cell r="NI26">
            <v>100000</v>
          </cell>
          <cell r="NJ26">
            <v>120000</v>
          </cell>
          <cell r="NK26">
            <v>120000</v>
          </cell>
          <cell r="NL26">
            <v>150000</v>
          </cell>
          <cell r="NM26">
            <v>490000</v>
          </cell>
          <cell r="NN26">
            <v>69229.070000000007</v>
          </cell>
          <cell r="NO26">
            <v>83074.89</v>
          </cell>
          <cell r="NP26">
            <v>83074.89</v>
          </cell>
          <cell r="NQ26">
            <v>103843.61</v>
          </cell>
          <cell r="NR26">
            <v>339222.46</v>
          </cell>
          <cell r="NS26">
            <v>30770.93</v>
          </cell>
          <cell r="NT26">
            <v>36925.11</v>
          </cell>
          <cell r="NU26">
            <v>36925.11</v>
          </cell>
          <cell r="NV26">
            <v>46156.39</v>
          </cell>
          <cell r="NW26">
            <v>150777.54</v>
          </cell>
          <cell r="NX26">
            <v>100000</v>
          </cell>
          <cell r="NY26">
            <v>120000</v>
          </cell>
          <cell r="NZ26">
            <v>120000</v>
          </cell>
          <cell r="OA26">
            <v>150000</v>
          </cell>
          <cell r="OB26">
            <v>490000</v>
          </cell>
          <cell r="OC26">
            <v>32948.699999999997</v>
          </cell>
          <cell r="OD26">
            <v>52717.93</v>
          </cell>
          <cell r="OE26">
            <v>52717.93</v>
          </cell>
          <cell r="OF26">
            <v>52717.93</v>
          </cell>
          <cell r="OG26">
            <v>191102.49</v>
          </cell>
          <cell r="OH26">
            <v>17051.3</v>
          </cell>
          <cell r="OI26">
            <v>27282.07</v>
          </cell>
          <cell r="OJ26">
            <v>27282.07</v>
          </cell>
          <cell r="OK26">
            <v>27282.07</v>
          </cell>
          <cell r="OL26">
            <v>98897.510000000009</v>
          </cell>
          <cell r="OM26">
            <v>50000</v>
          </cell>
          <cell r="ON26">
            <v>80000</v>
          </cell>
          <cell r="OO26">
            <v>80000</v>
          </cell>
          <cell r="OP26">
            <v>80000</v>
          </cell>
          <cell r="OQ26">
            <v>290000</v>
          </cell>
          <cell r="OR26">
            <v>32948.699999999997</v>
          </cell>
          <cell r="OS26">
            <v>52717.93</v>
          </cell>
          <cell r="OT26">
            <v>52717.93</v>
          </cell>
          <cell r="OU26">
            <v>52717.93</v>
          </cell>
          <cell r="OV26">
            <v>191102.49</v>
          </cell>
          <cell r="OW26">
            <v>17051.3</v>
          </cell>
          <cell r="OX26">
            <v>27282.07</v>
          </cell>
          <cell r="OY26">
            <v>27282.07</v>
          </cell>
          <cell r="OZ26">
            <v>27282.07</v>
          </cell>
          <cell r="PA26">
            <v>98897.510000000009</v>
          </cell>
          <cell r="PB26">
            <v>50000</v>
          </cell>
          <cell r="PC26">
            <v>80000</v>
          </cell>
          <cell r="PD26">
            <v>80000</v>
          </cell>
          <cell r="PE26">
            <v>80000</v>
          </cell>
          <cell r="PF26">
            <v>290000</v>
          </cell>
          <cell r="PG26">
            <v>20815.009999999998</v>
          </cell>
          <cell r="PH26">
            <v>55506.7</v>
          </cell>
          <cell r="PI26">
            <v>55506.7</v>
          </cell>
          <cell r="PJ26">
            <v>55506.7</v>
          </cell>
          <cell r="PK26">
            <v>187335.11</v>
          </cell>
          <cell r="PL26">
            <v>9184.99</v>
          </cell>
          <cell r="PM26">
            <v>24493.3</v>
          </cell>
          <cell r="PN26">
            <v>24493.3</v>
          </cell>
          <cell r="PO26">
            <v>24493.3</v>
          </cell>
          <cell r="PP26">
            <v>82664.89</v>
          </cell>
          <cell r="PQ26">
            <v>30000</v>
          </cell>
          <cell r="PR26">
            <v>80000</v>
          </cell>
          <cell r="PS26">
            <v>80000</v>
          </cell>
          <cell r="PT26">
            <v>80000</v>
          </cell>
          <cell r="PU26">
            <v>270000</v>
          </cell>
          <cell r="PV26">
            <v>20815.009999999998</v>
          </cell>
          <cell r="PW26">
            <v>55506.7</v>
          </cell>
          <cell r="PX26">
            <v>55506.7</v>
          </cell>
          <cell r="PY26">
            <v>55506.7</v>
          </cell>
          <cell r="PZ26">
            <v>187335.11</v>
          </cell>
          <cell r="QA26">
            <v>9184.99</v>
          </cell>
          <cell r="QB26">
            <v>24493.3</v>
          </cell>
          <cell r="QC26">
            <v>24493.3</v>
          </cell>
          <cell r="QD26">
            <v>24493.3</v>
          </cell>
          <cell r="QE26">
            <v>82664.89</v>
          </cell>
          <cell r="QF26">
            <v>30000</v>
          </cell>
          <cell r="QG26">
            <v>80000</v>
          </cell>
          <cell r="QH26">
            <v>80000</v>
          </cell>
          <cell r="QI26">
            <v>80000</v>
          </cell>
          <cell r="QJ26">
            <v>270000</v>
          </cell>
          <cell r="QK26">
            <v>13744.16</v>
          </cell>
          <cell r="QL26">
            <v>13744.16</v>
          </cell>
          <cell r="QM26">
            <v>13744.16</v>
          </cell>
          <cell r="QN26">
            <v>23744.16</v>
          </cell>
          <cell r="QO26">
            <v>64976.639999999999</v>
          </cell>
          <cell r="QP26">
            <v>16255.84</v>
          </cell>
          <cell r="QQ26">
            <v>16255.84</v>
          </cell>
          <cell r="QR26">
            <v>16255.84</v>
          </cell>
          <cell r="QS26">
            <v>16255.84</v>
          </cell>
          <cell r="QT26">
            <v>65023.360000000001</v>
          </cell>
          <cell r="QU26">
            <v>30000</v>
          </cell>
          <cell r="QV26">
            <v>30000</v>
          </cell>
          <cell r="QW26">
            <v>30000</v>
          </cell>
          <cell r="QX26">
            <v>40000</v>
          </cell>
          <cell r="QY26">
            <v>130000</v>
          </cell>
          <cell r="QZ26">
            <v>13744.16</v>
          </cell>
          <cell r="RA26">
            <v>13744.16</v>
          </cell>
          <cell r="RB26">
            <v>13744.16</v>
          </cell>
          <cell r="RC26">
            <v>23744.16</v>
          </cell>
          <cell r="RD26">
            <v>64976.639999999999</v>
          </cell>
          <cell r="RE26">
            <v>16255.84</v>
          </cell>
          <cell r="RF26">
            <v>16255.84</v>
          </cell>
          <cell r="RG26">
            <v>16255.84</v>
          </cell>
          <cell r="RH26">
            <v>16255.84</v>
          </cell>
          <cell r="RI26">
            <v>65023.360000000001</v>
          </cell>
          <cell r="RJ26">
            <v>30000</v>
          </cell>
          <cell r="RK26">
            <v>30000</v>
          </cell>
          <cell r="RL26">
            <v>30000</v>
          </cell>
          <cell r="RM26">
            <v>40000</v>
          </cell>
          <cell r="RN26">
            <v>130000</v>
          </cell>
          <cell r="RO26">
            <v>50000</v>
          </cell>
          <cell r="RP26">
            <v>200000</v>
          </cell>
          <cell r="RQ26">
            <v>200000</v>
          </cell>
          <cell r="RR26">
            <v>150000</v>
          </cell>
          <cell r="RS26">
            <v>600000</v>
          </cell>
          <cell r="RT26">
            <v>23866</v>
          </cell>
          <cell r="RU26">
            <v>28639.200000000001</v>
          </cell>
          <cell r="RV26">
            <v>33412.400000000001</v>
          </cell>
          <cell r="RW26">
            <v>33412.400000000001</v>
          </cell>
          <cell r="RX26">
            <v>119330</v>
          </cell>
          <cell r="RY26">
            <v>73866</v>
          </cell>
          <cell r="RZ26">
            <v>228639.2</v>
          </cell>
          <cell r="SA26">
            <v>233412.4</v>
          </cell>
          <cell r="SB26">
            <v>183412.4</v>
          </cell>
          <cell r="SC26">
            <v>719330</v>
          </cell>
          <cell r="SD26">
            <v>50000</v>
          </cell>
          <cell r="SE26">
            <v>200000</v>
          </cell>
          <cell r="SF26">
            <v>200000</v>
          </cell>
          <cell r="SG26">
            <v>150000</v>
          </cell>
          <cell r="SH26">
            <v>600000</v>
          </cell>
          <cell r="SI26">
            <v>23866</v>
          </cell>
          <cell r="SJ26">
            <v>28639.200000000001</v>
          </cell>
          <cell r="SK26">
            <v>33412.400000000001</v>
          </cell>
          <cell r="SL26">
            <v>33412.400000000001</v>
          </cell>
          <cell r="SM26">
            <v>119330</v>
          </cell>
          <cell r="SN26">
            <v>73866</v>
          </cell>
          <cell r="SO26">
            <v>228639.2</v>
          </cell>
          <cell r="SP26">
            <v>233412.4</v>
          </cell>
          <cell r="SQ26">
            <v>183412.4</v>
          </cell>
          <cell r="SR26">
            <v>719330</v>
          </cell>
          <cell r="SS26">
            <v>21932.65</v>
          </cell>
          <cell r="ST26">
            <v>58487.08</v>
          </cell>
          <cell r="SU26">
            <v>73108.84</v>
          </cell>
          <cell r="SV26">
            <v>133108.84</v>
          </cell>
          <cell r="SW26">
            <v>286637.41000000003</v>
          </cell>
          <cell r="SX26">
            <v>8067.35</v>
          </cell>
          <cell r="SY26">
            <v>21512.92</v>
          </cell>
          <cell r="SZ26">
            <v>26891.16</v>
          </cell>
          <cell r="TA26">
            <v>26891.16</v>
          </cell>
          <cell r="TB26">
            <v>83362.59</v>
          </cell>
          <cell r="TC26">
            <v>30000</v>
          </cell>
          <cell r="TD26">
            <v>80000</v>
          </cell>
          <cell r="TE26">
            <v>100000</v>
          </cell>
          <cell r="TF26">
            <v>160000</v>
          </cell>
          <cell r="TG26">
            <v>370000</v>
          </cell>
          <cell r="TH26">
            <v>21932.65</v>
          </cell>
          <cell r="TI26">
            <v>58487.08</v>
          </cell>
          <cell r="TJ26">
            <v>73108.84</v>
          </cell>
          <cell r="TK26">
            <v>133108.84</v>
          </cell>
          <cell r="TL26">
            <v>286637.41000000003</v>
          </cell>
          <cell r="TM26">
            <v>8067.35</v>
          </cell>
          <cell r="TN26">
            <v>21512.92</v>
          </cell>
          <cell r="TO26">
            <v>26891.16</v>
          </cell>
          <cell r="TP26">
            <v>26891.16</v>
          </cell>
          <cell r="TQ26">
            <v>83362.59</v>
          </cell>
          <cell r="TR26">
            <v>30000</v>
          </cell>
          <cell r="TS26">
            <v>80000</v>
          </cell>
          <cell r="TT26">
            <v>100000</v>
          </cell>
          <cell r="TU26">
            <v>160000</v>
          </cell>
          <cell r="TV26">
            <v>370000</v>
          </cell>
          <cell r="TW26">
            <v>20000</v>
          </cell>
          <cell r="TX26">
            <v>30000</v>
          </cell>
          <cell r="TY26">
            <v>30000</v>
          </cell>
          <cell r="TZ26">
            <v>30000</v>
          </cell>
          <cell r="UA26">
            <v>110000</v>
          </cell>
          <cell r="UB26">
            <v>0</v>
          </cell>
          <cell r="UC26">
            <v>0</v>
          </cell>
          <cell r="UD26">
            <v>0</v>
          </cell>
          <cell r="UE26">
            <v>0</v>
          </cell>
          <cell r="UF26">
            <v>0</v>
          </cell>
          <cell r="UG26">
            <v>20000</v>
          </cell>
          <cell r="UH26">
            <v>30000</v>
          </cell>
          <cell r="UI26">
            <v>30000</v>
          </cell>
          <cell r="UJ26">
            <v>30000</v>
          </cell>
          <cell r="UK26">
            <v>110000</v>
          </cell>
          <cell r="UL26">
            <v>20000</v>
          </cell>
          <cell r="UM26">
            <v>30000</v>
          </cell>
          <cell r="UN26">
            <v>30000</v>
          </cell>
          <cell r="UO26">
            <v>30000</v>
          </cell>
          <cell r="UP26">
            <v>110000</v>
          </cell>
          <cell r="UQ26">
            <v>0</v>
          </cell>
          <cell r="UR26">
            <v>0</v>
          </cell>
          <cell r="US26">
            <v>0</v>
          </cell>
          <cell r="UT26">
            <v>0</v>
          </cell>
          <cell r="UU26">
            <v>0</v>
          </cell>
          <cell r="UV26">
            <v>20000</v>
          </cell>
          <cell r="UW26">
            <v>30000</v>
          </cell>
          <cell r="UX26">
            <v>30000</v>
          </cell>
          <cell r="UY26">
            <v>30000</v>
          </cell>
          <cell r="UZ26">
            <v>110000</v>
          </cell>
          <cell r="VA26">
            <v>40000</v>
          </cell>
          <cell r="VB26">
            <v>70000</v>
          </cell>
          <cell r="VC26">
            <v>70000</v>
          </cell>
          <cell r="VD26">
            <v>70000</v>
          </cell>
          <cell r="VE26">
            <v>250000</v>
          </cell>
          <cell r="VF26">
            <v>0</v>
          </cell>
          <cell r="VG26">
            <v>0</v>
          </cell>
          <cell r="VH26">
            <v>0</v>
          </cell>
          <cell r="VI26">
            <v>0</v>
          </cell>
          <cell r="VJ26">
            <v>0</v>
          </cell>
          <cell r="VK26">
            <v>40000</v>
          </cell>
          <cell r="VL26">
            <v>70000</v>
          </cell>
          <cell r="VM26">
            <v>70000</v>
          </cell>
          <cell r="VN26">
            <v>70000</v>
          </cell>
          <cell r="VO26">
            <v>250000</v>
          </cell>
          <cell r="VP26">
            <v>40000</v>
          </cell>
          <cell r="VQ26">
            <v>70000</v>
          </cell>
          <cell r="VR26">
            <v>70000</v>
          </cell>
          <cell r="VS26">
            <v>70000</v>
          </cell>
          <cell r="VT26">
            <v>250000</v>
          </cell>
          <cell r="VU26">
            <v>0</v>
          </cell>
          <cell r="VV26">
            <v>0</v>
          </cell>
          <cell r="VW26">
            <v>0</v>
          </cell>
          <cell r="VX26">
            <v>0</v>
          </cell>
          <cell r="VY26">
            <v>0</v>
          </cell>
          <cell r="VZ26">
            <v>40000</v>
          </cell>
          <cell r="WA26">
            <v>70000</v>
          </cell>
          <cell r="WB26">
            <v>70000</v>
          </cell>
          <cell r="WC26">
            <v>70000</v>
          </cell>
          <cell r="WD26">
            <v>250000</v>
          </cell>
          <cell r="WE26">
            <v>12919.41</v>
          </cell>
          <cell r="WF26">
            <v>19379.11</v>
          </cell>
          <cell r="WG26">
            <v>19379.11</v>
          </cell>
          <cell r="WH26">
            <v>12919.41</v>
          </cell>
          <cell r="WI26">
            <v>64597.040000000008</v>
          </cell>
          <cell r="WJ26">
            <v>7080.59</v>
          </cell>
          <cell r="WK26">
            <v>10620.89</v>
          </cell>
          <cell r="WL26">
            <v>10620.89</v>
          </cell>
          <cell r="WM26">
            <v>7080.59</v>
          </cell>
          <cell r="WN26">
            <v>35402.959999999999</v>
          </cell>
          <cell r="WO26">
            <v>20000</v>
          </cell>
          <cell r="WP26">
            <v>30000</v>
          </cell>
          <cell r="WQ26">
            <v>30000</v>
          </cell>
          <cell r="WR26">
            <v>20000</v>
          </cell>
          <cell r="WS26">
            <v>100000</v>
          </cell>
          <cell r="WT26">
            <v>12919.41</v>
          </cell>
          <cell r="WU26">
            <v>19379.11</v>
          </cell>
          <cell r="WV26">
            <v>19379.11</v>
          </cell>
          <cell r="WW26">
            <v>12919.41</v>
          </cell>
          <cell r="WX26">
            <v>64597.040000000008</v>
          </cell>
          <cell r="WY26">
            <v>7080.59</v>
          </cell>
          <cell r="WZ26">
            <v>10620.89</v>
          </cell>
          <cell r="XA26">
            <v>10620.89</v>
          </cell>
          <cell r="XB26">
            <v>7080.59</v>
          </cell>
          <cell r="XC26">
            <v>35402.959999999999</v>
          </cell>
          <cell r="XD26">
            <v>20000</v>
          </cell>
          <cell r="XE26">
            <v>30000</v>
          </cell>
          <cell r="XF26">
            <v>30000</v>
          </cell>
          <cell r="XG26">
            <v>20000</v>
          </cell>
          <cell r="XH26">
            <v>100000</v>
          </cell>
          <cell r="XI26">
            <v>7621.9</v>
          </cell>
          <cell r="XJ26">
            <v>7621.9</v>
          </cell>
          <cell r="XK26">
            <v>7621.9</v>
          </cell>
          <cell r="XL26">
            <v>7621.9</v>
          </cell>
          <cell r="XM26">
            <v>30487.599999999999</v>
          </cell>
          <cell r="XN26">
            <v>7378.1</v>
          </cell>
          <cell r="XO26">
            <v>7378.1</v>
          </cell>
          <cell r="XP26">
            <v>7378.1</v>
          </cell>
          <cell r="XQ26">
            <v>7378.1</v>
          </cell>
          <cell r="XR26">
            <v>29512.400000000001</v>
          </cell>
          <cell r="XS26">
            <v>15000</v>
          </cell>
          <cell r="XT26">
            <v>15000</v>
          </cell>
          <cell r="XU26">
            <v>15000</v>
          </cell>
          <cell r="XV26">
            <v>15000</v>
          </cell>
          <cell r="XW26">
            <v>60000</v>
          </cell>
          <cell r="XX26">
            <v>7621.9</v>
          </cell>
          <cell r="XY26">
            <v>7621.9</v>
          </cell>
          <cell r="XZ26">
            <v>7621.9</v>
          </cell>
          <cell r="YA26">
            <v>7621.9</v>
          </cell>
          <cell r="YB26">
            <v>30487.599999999999</v>
          </cell>
          <cell r="YC26">
            <v>7378.1</v>
          </cell>
          <cell r="YD26">
            <v>7378.1</v>
          </cell>
          <cell r="YE26">
            <v>7378.1</v>
          </cell>
          <cell r="YF26">
            <v>7378.1</v>
          </cell>
          <cell r="YG26">
            <v>29512.400000000001</v>
          </cell>
          <cell r="YH26">
            <v>15000</v>
          </cell>
          <cell r="YI26">
            <v>15000</v>
          </cell>
          <cell r="YJ26">
            <v>15000</v>
          </cell>
          <cell r="YK26">
            <v>15000</v>
          </cell>
          <cell r="YL26">
            <v>60000</v>
          </cell>
          <cell r="YM26">
            <v>10000</v>
          </cell>
          <cell r="YN26">
            <v>10000</v>
          </cell>
          <cell r="YO26">
            <v>10000</v>
          </cell>
          <cell r="YP26">
            <v>10000</v>
          </cell>
          <cell r="YQ26">
            <v>40000</v>
          </cell>
          <cell r="YR26">
            <v>0</v>
          </cell>
          <cell r="YS26">
            <v>0</v>
          </cell>
          <cell r="YT26">
            <v>0</v>
          </cell>
          <cell r="YU26">
            <v>0</v>
          </cell>
          <cell r="YV26">
            <v>0</v>
          </cell>
          <cell r="YW26">
            <v>10000</v>
          </cell>
          <cell r="YX26">
            <v>10000</v>
          </cell>
          <cell r="YY26">
            <v>10000</v>
          </cell>
          <cell r="YZ26">
            <v>10000</v>
          </cell>
          <cell r="ZA26">
            <v>40000</v>
          </cell>
          <cell r="ZB26">
            <v>10000</v>
          </cell>
          <cell r="ZC26">
            <v>10000</v>
          </cell>
          <cell r="ZD26">
            <v>10000</v>
          </cell>
          <cell r="ZE26">
            <v>10000</v>
          </cell>
          <cell r="ZF26">
            <v>40000</v>
          </cell>
          <cell r="ZG26">
            <v>0</v>
          </cell>
          <cell r="ZH26">
            <v>0</v>
          </cell>
          <cell r="ZI26">
            <v>0</v>
          </cell>
          <cell r="ZJ26">
            <v>0</v>
          </cell>
          <cell r="ZK26">
            <v>0</v>
          </cell>
          <cell r="ZL26">
            <v>10000</v>
          </cell>
          <cell r="ZM26">
            <v>10000</v>
          </cell>
          <cell r="ZN26">
            <v>10000</v>
          </cell>
          <cell r="ZO26">
            <v>10000</v>
          </cell>
          <cell r="ZP26">
            <v>40000</v>
          </cell>
          <cell r="ZQ26">
            <v>20000</v>
          </cell>
          <cell r="ZR26">
            <v>20000</v>
          </cell>
          <cell r="ZS26">
            <v>20000</v>
          </cell>
          <cell r="ZT26">
            <v>20000</v>
          </cell>
          <cell r="ZU26">
            <v>80000</v>
          </cell>
          <cell r="ZV26">
            <v>0</v>
          </cell>
          <cell r="ZW26">
            <v>0</v>
          </cell>
          <cell r="ZX26">
            <v>0</v>
          </cell>
          <cell r="ZY26">
            <v>0</v>
          </cell>
          <cell r="ZZ26">
            <v>0</v>
          </cell>
          <cell r="AAA26">
            <v>20000</v>
          </cell>
          <cell r="AAB26">
            <v>20000</v>
          </cell>
          <cell r="AAC26">
            <v>20000</v>
          </cell>
          <cell r="AAD26">
            <v>20000</v>
          </cell>
          <cell r="AAE26">
            <v>80000</v>
          </cell>
          <cell r="AAF26">
            <v>20000</v>
          </cell>
          <cell r="AAG26">
            <v>20000</v>
          </cell>
          <cell r="AAH26">
            <v>20000</v>
          </cell>
          <cell r="AAI26">
            <v>20000</v>
          </cell>
          <cell r="AAJ26">
            <v>80000</v>
          </cell>
          <cell r="AAK26">
            <v>0</v>
          </cell>
          <cell r="AAL26">
            <v>0</v>
          </cell>
          <cell r="AAM26">
            <v>0</v>
          </cell>
          <cell r="AAN26">
            <v>0</v>
          </cell>
          <cell r="AAO26">
            <v>0</v>
          </cell>
          <cell r="AAP26">
            <v>20000</v>
          </cell>
          <cell r="AAQ26">
            <v>20000</v>
          </cell>
          <cell r="AAR26">
            <v>20000</v>
          </cell>
          <cell r="AAS26">
            <v>20000</v>
          </cell>
          <cell r="AAT26">
            <v>80000</v>
          </cell>
          <cell r="AAU26">
            <v>2751.62</v>
          </cell>
          <cell r="AAV26">
            <v>2751.62</v>
          </cell>
          <cell r="AAW26">
            <v>2751.62</v>
          </cell>
          <cell r="AAX26">
            <v>2751.62</v>
          </cell>
          <cell r="AAY26">
            <v>11006.48</v>
          </cell>
          <cell r="AAZ26">
            <v>7248.38</v>
          </cell>
          <cell r="ABA26">
            <v>7248.38</v>
          </cell>
          <cell r="ABB26">
            <v>7248.38</v>
          </cell>
          <cell r="ABC26">
            <v>7248.38</v>
          </cell>
          <cell r="ABD26">
            <v>28993.52</v>
          </cell>
          <cell r="ABE26">
            <v>10000</v>
          </cell>
          <cell r="ABF26">
            <v>10000</v>
          </cell>
          <cell r="ABG26">
            <v>10000</v>
          </cell>
          <cell r="ABH26">
            <v>10000</v>
          </cell>
          <cell r="ABI26">
            <v>40000</v>
          </cell>
          <cell r="ABJ26">
            <v>2751.62</v>
          </cell>
          <cell r="ABK26">
            <v>2751.62</v>
          </cell>
          <cell r="ABL26">
            <v>2751.62</v>
          </cell>
          <cell r="ABM26">
            <v>2751.62</v>
          </cell>
          <cell r="ABN26">
            <v>11006.48</v>
          </cell>
          <cell r="ABO26">
            <v>7248.38</v>
          </cell>
          <cell r="ABP26">
            <v>7248.38</v>
          </cell>
          <cell r="ABQ26">
            <v>7248.38</v>
          </cell>
          <cell r="ABR26">
            <v>7248.38</v>
          </cell>
          <cell r="ABS26">
            <v>28993.52</v>
          </cell>
          <cell r="ABT26">
            <v>10000</v>
          </cell>
          <cell r="ABU26">
            <v>10000</v>
          </cell>
          <cell r="ABV26">
            <v>10000</v>
          </cell>
          <cell r="ABW26">
            <v>10000</v>
          </cell>
          <cell r="ABX26">
            <v>40000</v>
          </cell>
          <cell r="ABY26">
            <v>13091.62</v>
          </cell>
          <cell r="ABZ26">
            <v>30547.11</v>
          </cell>
          <cell r="ACA26">
            <v>30547.11</v>
          </cell>
          <cell r="ACB26">
            <v>26183.24</v>
          </cell>
          <cell r="ACC26">
            <v>100369.08</v>
          </cell>
          <cell r="ACD26">
            <v>16908.38</v>
          </cell>
          <cell r="ACE26">
            <v>39452.89</v>
          </cell>
          <cell r="ACF26">
            <v>39452.89</v>
          </cell>
          <cell r="ACG26">
            <v>33816.76</v>
          </cell>
          <cell r="ACH26">
            <v>129630.92000000001</v>
          </cell>
          <cell r="ACI26">
            <v>30000</v>
          </cell>
          <cell r="ACJ26">
            <v>70000</v>
          </cell>
          <cell r="ACK26">
            <v>70000</v>
          </cell>
          <cell r="ACL26">
            <v>60000</v>
          </cell>
          <cell r="ACM26">
            <v>230000</v>
          </cell>
          <cell r="ACN26">
            <v>13091.62</v>
          </cell>
          <cell r="ACO26">
            <v>30547.11</v>
          </cell>
          <cell r="ACP26">
            <v>30547.11</v>
          </cell>
          <cell r="ACQ26">
            <v>26183.24</v>
          </cell>
          <cell r="ACR26">
            <v>100369.08</v>
          </cell>
          <cell r="ACS26">
            <v>16908.38</v>
          </cell>
          <cell r="ACT26">
            <v>39452.89</v>
          </cell>
          <cell r="ACU26">
            <v>39452.89</v>
          </cell>
          <cell r="ACV26">
            <v>33816.76</v>
          </cell>
          <cell r="ACW26">
            <v>129630.92000000001</v>
          </cell>
          <cell r="ACX26">
            <v>30000</v>
          </cell>
          <cell r="ACY26">
            <v>70000</v>
          </cell>
          <cell r="ACZ26">
            <v>70000</v>
          </cell>
          <cell r="ADA26">
            <v>60000</v>
          </cell>
          <cell r="ADB26">
            <v>230000</v>
          </cell>
          <cell r="ADC26">
            <v>10000</v>
          </cell>
          <cell r="ADD26">
            <v>10000</v>
          </cell>
          <cell r="ADE26">
            <v>10000</v>
          </cell>
          <cell r="ADF26">
            <v>10000</v>
          </cell>
          <cell r="ADG26">
            <v>40000</v>
          </cell>
          <cell r="ADH26">
            <v>0</v>
          </cell>
          <cell r="ADI26">
            <v>0</v>
          </cell>
          <cell r="ADJ26">
            <v>0</v>
          </cell>
          <cell r="ADK26">
            <v>0</v>
          </cell>
          <cell r="ADL26">
            <v>0</v>
          </cell>
          <cell r="ADM26">
            <v>10000</v>
          </cell>
          <cell r="ADN26">
            <v>10000</v>
          </cell>
          <cell r="ADO26">
            <v>10000</v>
          </cell>
          <cell r="ADP26">
            <v>10000</v>
          </cell>
          <cell r="ADQ26">
            <v>40000</v>
          </cell>
          <cell r="ADR26">
            <v>10000</v>
          </cell>
          <cell r="ADS26">
            <v>10000</v>
          </cell>
          <cell r="ADT26">
            <v>10000</v>
          </cell>
          <cell r="ADU26">
            <v>10000</v>
          </cell>
          <cell r="ADV26">
            <v>40000</v>
          </cell>
          <cell r="ADW26">
            <v>0</v>
          </cell>
          <cell r="ADX26">
            <v>0</v>
          </cell>
          <cell r="ADY26">
            <v>0</v>
          </cell>
          <cell r="ADZ26">
            <v>0</v>
          </cell>
          <cell r="AEA26">
            <v>0</v>
          </cell>
          <cell r="AEB26">
            <v>10000</v>
          </cell>
          <cell r="AEC26">
            <v>10000</v>
          </cell>
          <cell r="AED26">
            <v>10000</v>
          </cell>
          <cell r="AEE26">
            <v>10000</v>
          </cell>
          <cell r="AEF26">
            <v>40000</v>
          </cell>
          <cell r="AEG26">
            <v>20000</v>
          </cell>
          <cell r="AEH26">
            <v>12000</v>
          </cell>
          <cell r="AEI26">
            <v>12000</v>
          </cell>
          <cell r="AEJ26">
            <v>20000</v>
          </cell>
          <cell r="AEK26">
            <v>64000</v>
          </cell>
          <cell r="AEL26">
            <v>0</v>
          </cell>
          <cell r="AEM26">
            <v>0</v>
          </cell>
          <cell r="AEN26">
            <v>0</v>
          </cell>
          <cell r="AEO26">
            <v>0</v>
          </cell>
          <cell r="AEP26">
            <v>0</v>
          </cell>
          <cell r="AEQ26">
            <v>20000</v>
          </cell>
          <cell r="AER26">
            <v>12000</v>
          </cell>
          <cell r="AES26">
            <v>12000</v>
          </cell>
          <cell r="AET26">
            <v>20000</v>
          </cell>
          <cell r="AEU26">
            <v>64000</v>
          </cell>
          <cell r="AEV26">
            <v>20000</v>
          </cell>
          <cell r="AEW26">
            <v>12000</v>
          </cell>
          <cell r="AEX26">
            <v>12000</v>
          </cell>
          <cell r="AEY26">
            <v>20000</v>
          </cell>
          <cell r="AEZ26">
            <v>64000</v>
          </cell>
          <cell r="AFA26">
            <v>0</v>
          </cell>
          <cell r="AFB26">
            <v>0</v>
          </cell>
          <cell r="AFC26">
            <v>0</v>
          </cell>
          <cell r="AFD26">
            <v>0</v>
          </cell>
          <cell r="AFE26">
            <v>0</v>
          </cell>
          <cell r="AFF26">
            <v>20000</v>
          </cell>
          <cell r="AFG26">
            <v>12000</v>
          </cell>
          <cell r="AFH26">
            <v>12000</v>
          </cell>
          <cell r="AFI26">
            <v>20000</v>
          </cell>
          <cell r="AFJ26">
            <v>64000</v>
          </cell>
          <cell r="AFK26">
            <v>20000</v>
          </cell>
          <cell r="AFL26">
            <v>12000</v>
          </cell>
          <cell r="AFM26">
            <v>12000</v>
          </cell>
          <cell r="AFN26">
            <v>20000</v>
          </cell>
          <cell r="AFO26">
            <v>64000</v>
          </cell>
          <cell r="AFP26">
            <v>0</v>
          </cell>
          <cell r="AFQ26">
            <v>0</v>
          </cell>
          <cell r="AFR26">
            <v>0</v>
          </cell>
          <cell r="AFS26">
            <v>0</v>
          </cell>
          <cell r="AFT26">
            <v>0</v>
          </cell>
          <cell r="AFU26">
            <v>20000</v>
          </cell>
          <cell r="AFV26">
            <v>12000</v>
          </cell>
          <cell r="AFW26">
            <v>12000</v>
          </cell>
          <cell r="AFX26">
            <v>20000</v>
          </cell>
          <cell r="AFY26">
            <v>64000</v>
          </cell>
          <cell r="AFZ26">
            <v>20000</v>
          </cell>
          <cell r="AGA26">
            <v>12000</v>
          </cell>
          <cell r="AGB26">
            <v>12000</v>
          </cell>
          <cell r="AGC26">
            <v>20000</v>
          </cell>
          <cell r="AGD26">
            <v>64000</v>
          </cell>
          <cell r="AGE26">
            <v>0</v>
          </cell>
          <cell r="AGF26">
            <v>0</v>
          </cell>
          <cell r="AGG26">
            <v>0</v>
          </cell>
          <cell r="AGH26">
            <v>0</v>
          </cell>
          <cell r="AGI26">
            <v>0</v>
          </cell>
          <cell r="AGJ26">
            <v>20000</v>
          </cell>
          <cell r="AGK26">
            <v>12000</v>
          </cell>
          <cell r="AGL26">
            <v>12000</v>
          </cell>
          <cell r="AGM26">
            <v>20000</v>
          </cell>
          <cell r="AGN26">
            <v>64000</v>
          </cell>
          <cell r="AGO26">
            <v>39006.75</v>
          </cell>
          <cell r="AGP26">
            <v>117020.25</v>
          </cell>
          <cell r="AGQ26">
            <v>156027</v>
          </cell>
          <cell r="AGR26">
            <v>156027</v>
          </cell>
          <cell r="AGS26">
            <v>468081</v>
          </cell>
          <cell r="AGT26">
            <v>10993.25</v>
          </cell>
          <cell r="AGU26">
            <v>32979.75</v>
          </cell>
          <cell r="AGV26">
            <v>43973</v>
          </cell>
          <cell r="AGW26">
            <v>43973</v>
          </cell>
          <cell r="AGX26">
            <v>131919</v>
          </cell>
          <cell r="AGY26">
            <v>50000</v>
          </cell>
          <cell r="AGZ26">
            <v>150000</v>
          </cell>
          <cell r="AHA26">
            <v>200000</v>
          </cell>
          <cell r="AHB26">
            <v>200000</v>
          </cell>
          <cell r="AHC26">
            <v>600000</v>
          </cell>
          <cell r="AHD26">
            <v>39006.75</v>
          </cell>
          <cell r="AHE26">
            <v>117020.25</v>
          </cell>
          <cell r="AHF26">
            <v>156027</v>
          </cell>
          <cell r="AHG26">
            <v>156027</v>
          </cell>
          <cell r="AHH26">
            <v>468081</v>
          </cell>
          <cell r="AHI26">
            <v>10993.25</v>
          </cell>
          <cell r="AHJ26">
            <v>32979.75</v>
          </cell>
          <cell r="AHK26">
            <v>43973</v>
          </cell>
          <cell r="AHL26">
            <v>43973</v>
          </cell>
          <cell r="AHM26">
            <v>131919</v>
          </cell>
          <cell r="AHN26">
            <v>50000</v>
          </cell>
          <cell r="AHO26">
            <v>150000</v>
          </cell>
          <cell r="AHP26">
            <v>200000</v>
          </cell>
          <cell r="AHQ26">
            <v>200000</v>
          </cell>
          <cell r="AHR26">
            <v>600000</v>
          </cell>
          <cell r="AHS26">
            <v>3379.3</v>
          </cell>
          <cell r="AHT26">
            <v>3379.3</v>
          </cell>
          <cell r="AHU26">
            <v>3379.3</v>
          </cell>
          <cell r="AHV26">
            <v>3379.3</v>
          </cell>
          <cell r="AHW26">
            <v>13517.2</v>
          </cell>
          <cell r="AHX26">
            <v>6620.7</v>
          </cell>
          <cell r="AHY26">
            <v>6620.7</v>
          </cell>
          <cell r="AHZ26">
            <v>6620.7</v>
          </cell>
          <cell r="AIA26">
            <v>6620.7</v>
          </cell>
          <cell r="AIB26">
            <v>26482.799999999999</v>
          </cell>
          <cell r="AIC26">
            <v>10000</v>
          </cell>
          <cell r="AID26">
            <v>10000</v>
          </cell>
          <cell r="AIE26">
            <v>10000</v>
          </cell>
          <cell r="AIF26">
            <v>10000</v>
          </cell>
          <cell r="AIG26">
            <v>40000</v>
          </cell>
          <cell r="AIH26">
            <v>3379.3</v>
          </cell>
          <cell r="AII26">
            <v>3379.3</v>
          </cell>
          <cell r="AIJ26">
            <v>3379.3</v>
          </cell>
          <cell r="AIK26">
            <v>3379.3</v>
          </cell>
          <cell r="AIL26">
            <v>13517.2</v>
          </cell>
          <cell r="AIM26">
            <v>6620.7</v>
          </cell>
          <cell r="AIN26">
            <v>6620.7</v>
          </cell>
          <cell r="AIO26">
            <v>6620.7</v>
          </cell>
          <cell r="AIP26">
            <v>6620.7</v>
          </cell>
          <cell r="AIQ26">
            <v>26482.799999999999</v>
          </cell>
          <cell r="AIR26">
            <v>10000</v>
          </cell>
          <cell r="AIS26">
            <v>10000</v>
          </cell>
          <cell r="AIT26">
            <v>10000</v>
          </cell>
          <cell r="AIU26">
            <v>10000</v>
          </cell>
          <cell r="AIV26">
            <v>40000</v>
          </cell>
          <cell r="AIW26">
            <v>10000</v>
          </cell>
          <cell r="AIX26">
            <v>10000</v>
          </cell>
          <cell r="AIY26">
            <v>10000</v>
          </cell>
          <cell r="AIZ26">
            <v>10000</v>
          </cell>
          <cell r="AJA26">
            <v>40000</v>
          </cell>
          <cell r="AJB26">
            <v>0</v>
          </cell>
          <cell r="AJC26">
            <v>0</v>
          </cell>
          <cell r="AJD26">
            <v>0</v>
          </cell>
          <cell r="AJE26">
            <v>0</v>
          </cell>
          <cell r="AJF26">
            <v>0</v>
          </cell>
          <cell r="AJG26">
            <v>10000</v>
          </cell>
          <cell r="AJH26">
            <v>10000</v>
          </cell>
          <cell r="AJI26">
            <v>10000</v>
          </cell>
          <cell r="AJJ26">
            <v>10000</v>
          </cell>
          <cell r="AJK26">
            <v>40000</v>
          </cell>
          <cell r="AJL26">
            <v>10000</v>
          </cell>
          <cell r="AJM26">
            <v>10000</v>
          </cell>
          <cell r="AJN26">
            <v>10000</v>
          </cell>
          <cell r="AJO26">
            <v>10000</v>
          </cell>
          <cell r="AJP26">
            <v>40000</v>
          </cell>
          <cell r="AJQ26">
            <v>0</v>
          </cell>
          <cell r="AJR26">
            <v>0</v>
          </cell>
          <cell r="AJS26">
            <v>0</v>
          </cell>
          <cell r="AJT26">
            <v>0</v>
          </cell>
          <cell r="AJU26">
            <v>0</v>
          </cell>
          <cell r="AJV26">
            <v>10000</v>
          </cell>
          <cell r="AJW26">
            <v>10000</v>
          </cell>
          <cell r="AJX26">
            <v>10000</v>
          </cell>
          <cell r="AJY26">
            <v>10000</v>
          </cell>
          <cell r="AJZ26">
            <v>40000</v>
          </cell>
          <cell r="AKA26">
            <v>10000</v>
          </cell>
          <cell r="AKB26">
            <v>10000</v>
          </cell>
          <cell r="AKC26">
            <v>10000</v>
          </cell>
          <cell r="AKD26">
            <v>10000</v>
          </cell>
          <cell r="AKE26">
            <v>40000</v>
          </cell>
          <cell r="AKF26">
            <v>0</v>
          </cell>
          <cell r="AKG26">
            <v>0</v>
          </cell>
          <cell r="AKH26">
            <v>0</v>
          </cell>
          <cell r="AKI26">
            <v>0</v>
          </cell>
          <cell r="AKJ26">
            <v>0</v>
          </cell>
          <cell r="AKK26">
            <v>10000</v>
          </cell>
          <cell r="AKL26">
            <v>10000</v>
          </cell>
          <cell r="AKM26">
            <v>10000</v>
          </cell>
          <cell r="AKN26">
            <v>10000</v>
          </cell>
          <cell r="AKO26">
            <v>40000</v>
          </cell>
          <cell r="AKP26">
            <v>10000</v>
          </cell>
          <cell r="AKQ26">
            <v>10000</v>
          </cell>
          <cell r="AKR26">
            <v>10000</v>
          </cell>
          <cell r="AKS26">
            <v>10000</v>
          </cell>
          <cell r="AKT26">
            <v>40000</v>
          </cell>
          <cell r="AKU26">
            <v>0</v>
          </cell>
          <cell r="AKV26">
            <v>0</v>
          </cell>
          <cell r="AKW26">
            <v>0</v>
          </cell>
          <cell r="AKX26">
            <v>0</v>
          </cell>
          <cell r="AKY26">
            <v>0</v>
          </cell>
          <cell r="AKZ26">
            <v>10000</v>
          </cell>
          <cell r="ALA26">
            <v>10000</v>
          </cell>
          <cell r="ALB26">
            <v>10000</v>
          </cell>
          <cell r="ALC26">
            <v>10000</v>
          </cell>
          <cell r="ALD26">
            <v>40000</v>
          </cell>
          <cell r="ALE26">
            <v>10500</v>
          </cell>
          <cell r="ALF26">
            <v>10500</v>
          </cell>
          <cell r="ALG26">
            <v>10500</v>
          </cell>
          <cell r="ALH26">
            <v>10500</v>
          </cell>
          <cell r="ALI26">
            <v>42000</v>
          </cell>
          <cell r="ALO26">
            <v>10500</v>
          </cell>
          <cell r="ALP26">
            <v>10500</v>
          </cell>
          <cell r="ALQ26">
            <v>10500</v>
          </cell>
          <cell r="ALR26">
            <v>10500</v>
          </cell>
          <cell r="ALS26">
            <v>42000</v>
          </cell>
          <cell r="ALT26">
            <v>10500</v>
          </cell>
          <cell r="ALU26">
            <v>10500</v>
          </cell>
          <cell r="ALV26">
            <v>10500</v>
          </cell>
          <cell r="ALW26">
            <v>10500</v>
          </cell>
          <cell r="ALX26">
            <v>42000</v>
          </cell>
          <cell r="ALY26">
            <v>0</v>
          </cell>
          <cell r="ALZ26">
            <v>0</v>
          </cell>
          <cell r="AMA26">
            <v>0</v>
          </cell>
          <cell r="AMB26">
            <v>0</v>
          </cell>
          <cell r="AMC26">
            <v>0</v>
          </cell>
          <cell r="AMD26">
            <v>10500</v>
          </cell>
          <cell r="AME26">
            <v>10500</v>
          </cell>
          <cell r="AMF26">
            <v>10500</v>
          </cell>
          <cell r="AMG26">
            <v>10500</v>
          </cell>
          <cell r="AMH26">
            <v>42000</v>
          </cell>
          <cell r="AMX26">
            <v>0</v>
          </cell>
          <cell r="AMY26">
            <v>0</v>
          </cell>
          <cell r="AMZ26">
            <v>0</v>
          </cell>
          <cell r="ANA26">
            <v>0</v>
          </cell>
          <cell r="ANB26">
            <v>0</v>
          </cell>
          <cell r="ANC26">
            <v>0</v>
          </cell>
          <cell r="AND26">
            <v>0</v>
          </cell>
          <cell r="ANE26">
            <v>0</v>
          </cell>
          <cell r="ANF26">
            <v>0</v>
          </cell>
          <cell r="ANG26">
            <v>0</v>
          </cell>
          <cell r="ANH26">
            <v>0</v>
          </cell>
          <cell r="ANI26">
            <v>0</v>
          </cell>
          <cell r="ANJ26">
            <v>0</v>
          </cell>
          <cell r="ANK26">
            <v>0</v>
          </cell>
          <cell r="ANL26">
            <v>0</v>
          </cell>
          <cell r="AOB26">
            <v>0</v>
          </cell>
          <cell r="AOC26">
            <v>0</v>
          </cell>
          <cell r="AOD26">
            <v>0</v>
          </cell>
          <cell r="AOE26">
            <v>0</v>
          </cell>
          <cell r="AOF26">
            <v>0</v>
          </cell>
          <cell r="AOG26">
            <v>0</v>
          </cell>
          <cell r="AOH26">
            <v>0</v>
          </cell>
          <cell r="AOI26">
            <v>0</v>
          </cell>
          <cell r="AOJ26">
            <v>0</v>
          </cell>
          <cell r="AOK26">
            <v>0</v>
          </cell>
          <cell r="AOL26">
            <v>0</v>
          </cell>
          <cell r="AOM26">
            <v>0</v>
          </cell>
          <cell r="AON26">
            <v>0</v>
          </cell>
          <cell r="AOO26">
            <v>0</v>
          </cell>
          <cell r="AOP26">
            <v>0</v>
          </cell>
          <cell r="APF26">
            <v>0</v>
          </cell>
          <cell r="APG26">
            <v>0</v>
          </cell>
          <cell r="APH26">
            <v>0</v>
          </cell>
          <cell r="API26">
            <v>0</v>
          </cell>
          <cell r="APJ26">
            <v>0</v>
          </cell>
          <cell r="APK26">
            <v>0</v>
          </cell>
          <cell r="APL26">
            <v>0</v>
          </cell>
          <cell r="APM26">
            <v>0</v>
          </cell>
          <cell r="APN26">
            <v>0</v>
          </cell>
          <cell r="APO26">
            <v>0</v>
          </cell>
          <cell r="APP26">
            <v>0</v>
          </cell>
          <cell r="APQ26">
            <v>0</v>
          </cell>
          <cell r="APR26">
            <v>0</v>
          </cell>
          <cell r="APS26">
            <v>0</v>
          </cell>
          <cell r="APT26">
            <v>0</v>
          </cell>
          <cell r="AQJ26">
            <v>0</v>
          </cell>
          <cell r="AQK26">
            <v>0</v>
          </cell>
          <cell r="AQL26">
            <v>0</v>
          </cell>
          <cell r="AQM26">
            <v>0</v>
          </cell>
          <cell r="AQN26">
            <v>0</v>
          </cell>
          <cell r="AQO26">
            <v>0</v>
          </cell>
          <cell r="AQP26">
            <v>0</v>
          </cell>
          <cell r="AQQ26">
            <v>0</v>
          </cell>
          <cell r="AQR26">
            <v>0</v>
          </cell>
          <cell r="AQS26">
            <v>0</v>
          </cell>
          <cell r="AQT26">
            <v>0</v>
          </cell>
          <cell r="AQU26">
            <v>0</v>
          </cell>
          <cell r="AQV26">
            <v>0</v>
          </cell>
          <cell r="AQW26">
            <v>0</v>
          </cell>
          <cell r="AQX26">
            <v>0</v>
          </cell>
          <cell r="ARN26">
            <v>0</v>
          </cell>
          <cell r="ARO26">
            <v>0</v>
          </cell>
          <cell r="ARP26">
            <v>0</v>
          </cell>
          <cell r="ARQ26">
            <v>0</v>
          </cell>
          <cell r="ARR26">
            <v>0</v>
          </cell>
          <cell r="ARS26">
            <v>0</v>
          </cell>
          <cell r="ART26">
            <v>0</v>
          </cell>
          <cell r="ARU26">
            <v>0</v>
          </cell>
          <cell r="ARV26">
            <v>0</v>
          </cell>
          <cell r="ARW26">
            <v>0</v>
          </cell>
          <cell r="ARX26">
            <v>0</v>
          </cell>
          <cell r="ARY26">
            <v>0</v>
          </cell>
          <cell r="ARZ26">
            <v>0</v>
          </cell>
          <cell r="ASA26">
            <v>0</v>
          </cell>
          <cell r="ASB26">
            <v>0</v>
          </cell>
          <cell r="ASR26">
            <v>0</v>
          </cell>
          <cell r="ASS26">
            <v>0</v>
          </cell>
          <cell r="AST26">
            <v>0</v>
          </cell>
          <cell r="ASU26">
            <v>0</v>
          </cell>
          <cell r="ASV26">
            <v>0</v>
          </cell>
          <cell r="ASW26">
            <v>0</v>
          </cell>
          <cell r="ASX26">
            <v>0</v>
          </cell>
          <cell r="ASY26">
            <v>0</v>
          </cell>
          <cell r="ASZ26">
            <v>0</v>
          </cell>
          <cell r="ATA26">
            <v>0</v>
          </cell>
          <cell r="ATB26">
            <v>0</v>
          </cell>
          <cell r="ATC26">
            <v>0</v>
          </cell>
          <cell r="ATD26">
            <v>0</v>
          </cell>
          <cell r="ATE26">
            <v>0</v>
          </cell>
          <cell r="ATF26">
            <v>0</v>
          </cell>
          <cell r="ATV26">
            <v>0</v>
          </cell>
          <cell r="ATW26">
            <v>0</v>
          </cell>
          <cell r="ATX26">
            <v>0</v>
          </cell>
          <cell r="ATY26">
            <v>0</v>
          </cell>
          <cell r="ATZ26">
            <v>0</v>
          </cell>
          <cell r="AUA26">
            <v>0</v>
          </cell>
          <cell r="AUB26">
            <v>0</v>
          </cell>
          <cell r="AUC26">
            <v>0</v>
          </cell>
          <cell r="AUD26">
            <v>0</v>
          </cell>
          <cell r="AUE26">
            <v>0</v>
          </cell>
          <cell r="AUF26">
            <v>0</v>
          </cell>
          <cell r="AUG26">
            <v>0</v>
          </cell>
          <cell r="AUH26">
            <v>0</v>
          </cell>
          <cell r="AUI26">
            <v>0</v>
          </cell>
          <cell r="AUJ26">
            <v>0</v>
          </cell>
          <cell r="AUZ26">
            <v>0</v>
          </cell>
          <cell r="AVA26">
            <v>0</v>
          </cell>
          <cell r="AVB26">
            <v>0</v>
          </cell>
          <cell r="AVC26">
            <v>0</v>
          </cell>
          <cell r="AVD26">
            <v>0</v>
          </cell>
          <cell r="AVE26">
            <v>0</v>
          </cell>
          <cell r="AVF26">
            <v>0</v>
          </cell>
          <cell r="AVG26">
            <v>0</v>
          </cell>
          <cell r="AVH26">
            <v>0</v>
          </cell>
          <cell r="AVI26">
            <v>0</v>
          </cell>
          <cell r="AVJ26">
            <v>0</v>
          </cell>
          <cell r="AVK26">
            <v>0</v>
          </cell>
          <cell r="AVL26">
            <v>0</v>
          </cell>
          <cell r="AVM26">
            <v>0</v>
          </cell>
          <cell r="AVN26">
            <v>0</v>
          </cell>
          <cell r="AWH26">
            <v>0</v>
          </cell>
          <cell r="AWM26">
            <v>0</v>
          </cell>
          <cell r="AWN26">
            <v>0</v>
          </cell>
          <cell r="AWO26">
            <v>0</v>
          </cell>
          <cell r="AWP26">
            <v>0</v>
          </cell>
          <cell r="AWQ26">
            <v>0</v>
          </cell>
          <cell r="AWR26">
            <v>0</v>
          </cell>
          <cell r="AXL26">
            <v>0</v>
          </cell>
          <cell r="AXQ26">
            <v>0</v>
          </cell>
          <cell r="AXR26">
            <v>0</v>
          </cell>
          <cell r="AXS26">
            <v>0</v>
          </cell>
          <cell r="AXT26">
            <v>0</v>
          </cell>
          <cell r="AXU26">
            <v>0</v>
          </cell>
          <cell r="AXV26">
            <v>0</v>
          </cell>
          <cell r="AXW26">
            <v>1621436.68</v>
          </cell>
          <cell r="AXX26">
            <v>2853963.77</v>
          </cell>
          <cell r="AXY26">
            <v>2942566.07</v>
          </cell>
          <cell r="AXZ26">
            <v>2930129.2600000002</v>
          </cell>
          <cell r="AYA26">
            <v>10348095.779999999</v>
          </cell>
          <cell r="AYB26">
            <v>457929.32</v>
          </cell>
          <cell r="AYC26">
            <v>745175.42999999993</v>
          </cell>
          <cell r="AYD26">
            <v>781346.33000000007</v>
          </cell>
          <cell r="AYE26">
            <v>758783.1399999999</v>
          </cell>
          <cell r="AYF26">
            <v>2743234.2199999997</v>
          </cell>
          <cell r="AYG26">
            <v>2079366</v>
          </cell>
          <cell r="AYH26">
            <v>3599139.2</v>
          </cell>
          <cell r="AYI26">
            <v>3723912.4</v>
          </cell>
          <cell r="AYJ26">
            <v>3688912.4</v>
          </cell>
          <cell r="AYK26">
            <v>13091330</v>
          </cell>
          <cell r="AYL26">
            <v>1621436.68</v>
          </cell>
          <cell r="AYM26">
            <v>2853963.77</v>
          </cell>
          <cell r="AYN26">
            <v>2942566.07</v>
          </cell>
          <cell r="AYO26">
            <v>2930129.2600000002</v>
          </cell>
          <cell r="AYP26">
            <v>10348095.779999997</v>
          </cell>
          <cell r="AYQ26">
            <v>457929.32</v>
          </cell>
          <cell r="AYR26">
            <v>745175.42999999993</v>
          </cell>
          <cell r="AYS26">
            <v>781346.33000000007</v>
          </cell>
          <cell r="AYT26">
            <v>758783.1399999999</v>
          </cell>
          <cell r="AYU26">
            <v>2743234.2199999997</v>
          </cell>
          <cell r="AYV26">
            <v>2079366</v>
          </cell>
          <cell r="AYW26">
            <v>3599139.2</v>
          </cell>
          <cell r="AYX26">
            <v>3723912.4</v>
          </cell>
          <cell r="AYY26">
            <v>3688912.4</v>
          </cell>
          <cell r="AYZ26">
            <v>13091330</v>
          </cell>
          <cell r="AZA26">
            <v>2500</v>
          </cell>
          <cell r="AZB26">
            <v>2500</v>
          </cell>
          <cell r="AZC26">
            <v>2500</v>
          </cell>
          <cell r="AZD26">
            <v>2500</v>
          </cell>
          <cell r="AZE26">
            <v>10000</v>
          </cell>
          <cell r="AZG26">
            <v>0</v>
          </cell>
          <cell r="AZH26">
            <v>0</v>
          </cell>
          <cell r="AZI26">
            <v>0</v>
          </cell>
          <cell r="AZJ26">
            <v>0</v>
          </cell>
          <cell r="AZK26">
            <v>2500</v>
          </cell>
          <cell r="AZL26">
            <v>2500</v>
          </cell>
          <cell r="AZM26">
            <v>2500</v>
          </cell>
          <cell r="AZN26">
            <v>2500</v>
          </cell>
          <cell r="AZO26">
            <v>10000</v>
          </cell>
          <cell r="AZP26">
            <v>2500</v>
          </cell>
          <cell r="AZQ26">
            <v>2500</v>
          </cell>
          <cell r="AZR26">
            <v>2500</v>
          </cell>
          <cell r="AZS26">
            <v>2500</v>
          </cell>
          <cell r="AZT26">
            <v>10000</v>
          </cell>
          <cell r="AZU26">
            <v>0</v>
          </cell>
          <cell r="AZV26">
            <v>0</v>
          </cell>
          <cell r="AZW26">
            <v>0</v>
          </cell>
          <cell r="AZX26">
            <v>0</v>
          </cell>
          <cell r="AZY26">
            <v>0</v>
          </cell>
          <cell r="AZZ26">
            <v>2500</v>
          </cell>
          <cell r="BAA26">
            <v>2500</v>
          </cell>
          <cell r="BAB26">
            <v>2500</v>
          </cell>
          <cell r="BAC26">
            <v>2500</v>
          </cell>
          <cell r="BAD26">
            <v>10000</v>
          </cell>
          <cell r="BAE26">
            <v>43000</v>
          </cell>
          <cell r="BAF26">
            <v>43000</v>
          </cell>
          <cell r="BAG26">
            <v>43000</v>
          </cell>
          <cell r="BAH26">
            <v>43000</v>
          </cell>
          <cell r="BAI26">
            <v>172000</v>
          </cell>
          <cell r="BAK26">
            <v>0</v>
          </cell>
          <cell r="BAL26">
            <v>0</v>
          </cell>
          <cell r="BAM26">
            <v>0</v>
          </cell>
          <cell r="BAN26">
            <v>0</v>
          </cell>
          <cell r="BAO26">
            <v>43000</v>
          </cell>
          <cell r="BAP26">
            <v>43000</v>
          </cell>
          <cell r="BAQ26">
            <v>43000</v>
          </cell>
          <cell r="BAR26">
            <v>43000</v>
          </cell>
          <cell r="BAS26">
            <v>172000</v>
          </cell>
          <cell r="BAT26">
            <v>43000</v>
          </cell>
          <cell r="BAU26">
            <v>43000</v>
          </cell>
          <cell r="BAV26">
            <v>43000</v>
          </cell>
          <cell r="BAW26">
            <v>43000</v>
          </cell>
          <cell r="BAX26">
            <v>172000</v>
          </cell>
          <cell r="BAY26">
            <v>0</v>
          </cell>
          <cell r="BAZ26">
            <v>0</v>
          </cell>
          <cell r="BBA26">
            <v>0</v>
          </cell>
          <cell r="BBB26">
            <v>0</v>
          </cell>
          <cell r="BBC26">
            <v>0</v>
          </cell>
          <cell r="BBD26">
            <v>43000</v>
          </cell>
          <cell r="BBE26">
            <v>43000</v>
          </cell>
          <cell r="BBF26">
            <v>43000</v>
          </cell>
          <cell r="BBG26">
            <v>43000</v>
          </cell>
          <cell r="BBH26">
            <v>172000</v>
          </cell>
          <cell r="BBI26">
            <v>0</v>
          </cell>
          <cell r="BBJ26">
            <v>0</v>
          </cell>
          <cell r="BBK26">
            <v>0</v>
          </cell>
          <cell r="BBL26">
            <v>0</v>
          </cell>
          <cell r="BBM26">
            <v>0</v>
          </cell>
          <cell r="BBO26">
            <v>0</v>
          </cell>
          <cell r="BBP26">
            <v>0</v>
          </cell>
          <cell r="BBQ26">
            <v>0</v>
          </cell>
          <cell r="BBR26">
            <v>0</v>
          </cell>
          <cell r="BBS26">
            <v>0</v>
          </cell>
          <cell r="BBT26">
            <v>0</v>
          </cell>
          <cell r="BBU26">
            <v>0</v>
          </cell>
          <cell r="BBV26">
            <v>0</v>
          </cell>
          <cell r="BBW26">
            <v>0</v>
          </cell>
          <cell r="BBX26">
            <v>0</v>
          </cell>
          <cell r="BBY26">
            <v>0</v>
          </cell>
          <cell r="BBZ26">
            <v>0</v>
          </cell>
          <cell r="BCA26">
            <v>0</v>
          </cell>
          <cell r="BCB26">
            <v>0</v>
          </cell>
          <cell r="BCC26">
            <v>0</v>
          </cell>
          <cell r="BCD26">
            <v>0</v>
          </cell>
          <cell r="BCE26">
            <v>0</v>
          </cell>
          <cell r="BCF26">
            <v>0</v>
          </cell>
          <cell r="BCG26">
            <v>0</v>
          </cell>
          <cell r="BCH26">
            <v>0</v>
          </cell>
          <cell r="BCI26">
            <v>0</v>
          </cell>
          <cell r="BCJ26">
            <v>0</v>
          </cell>
          <cell r="BCK26">
            <v>0</v>
          </cell>
          <cell r="BCL26">
            <v>0</v>
          </cell>
          <cell r="BCM26">
            <v>48000</v>
          </cell>
          <cell r="BCN26">
            <v>48000</v>
          </cell>
          <cell r="BCO26">
            <v>48000</v>
          </cell>
          <cell r="BCP26">
            <v>48000</v>
          </cell>
          <cell r="BCQ26">
            <v>192000</v>
          </cell>
          <cell r="BCS26">
            <v>0</v>
          </cell>
          <cell r="BCT26">
            <v>0</v>
          </cell>
          <cell r="BCU26">
            <v>0</v>
          </cell>
          <cell r="BCV26">
            <v>0</v>
          </cell>
          <cell r="BCW26">
            <v>48000</v>
          </cell>
          <cell r="BCX26">
            <v>48000</v>
          </cell>
          <cell r="BCY26">
            <v>48000</v>
          </cell>
          <cell r="BCZ26">
            <v>48000</v>
          </cell>
          <cell r="BDA26">
            <v>192000</v>
          </cell>
          <cell r="BDB26">
            <v>48000</v>
          </cell>
          <cell r="BDC26">
            <v>48000</v>
          </cell>
          <cell r="BDD26">
            <v>48000</v>
          </cell>
          <cell r="BDE26">
            <v>48000</v>
          </cell>
          <cell r="BDF26">
            <v>192000</v>
          </cell>
          <cell r="BDG26">
            <v>0</v>
          </cell>
          <cell r="BDH26">
            <v>0</v>
          </cell>
          <cell r="BDI26">
            <v>0</v>
          </cell>
          <cell r="BDJ26">
            <v>0</v>
          </cell>
          <cell r="BDK26">
            <v>0</v>
          </cell>
          <cell r="BDL26">
            <v>48000</v>
          </cell>
          <cell r="BDM26">
            <v>48000</v>
          </cell>
          <cell r="BDN26">
            <v>48000</v>
          </cell>
          <cell r="BDO26">
            <v>48000</v>
          </cell>
          <cell r="BDP26">
            <v>192000</v>
          </cell>
          <cell r="BDQ26">
            <v>528000</v>
          </cell>
          <cell r="BDR26">
            <v>709000</v>
          </cell>
          <cell r="BDS26">
            <v>505000</v>
          </cell>
          <cell r="BDT26">
            <v>705000</v>
          </cell>
          <cell r="BDU26">
            <v>2447000</v>
          </cell>
          <cell r="BDV26">
            <v>0</v>
          </cell>
          <cell r="BDW26">
            <v>0</v>
          </cell>
          <cell r="BDX26">
            <v>0</v>
          </cell>
          <cell r="BDY26">
            <v>0</v>
          </cell>
          <cell r="BDZ26">
            <v>0</v>
          </cell>
          <cell r="BEA26">
            <v>528000</v>
          </cell>
          <cell r="BEB26">
            <v>709000</v>
          </cell>
          <cell r="BEC26">
            <v>505000</v>
          </cell>
          <cell r="BED26">
            <v>705000</v>
          </cell>
          <cell r="BEE26">
            <v>2447000</v>
          </cell>
          <cell r="BEF26">
            <v>528000</v>
          </cell>
          <cell r="BEG26">
            <v>709000</v>
          </cell>
          <cell r="BEH26">
            <v>505000</v>
          </cell>
          <cell r="BEI26">
            <v>705000</v>
          </cell>
          <cell r="BEJ26">
            <v>2447000</v>
          </cell>
          <cell r="BEK26">
            <v>0</v>
          </cell>
          <cell r="BEL26">
            <v>0</v>
          </cell>
          <cell r="BEM26">
            <v>0</v>
          </cell>
          <cell r="BEN26">
            <v>0</v>
          </cell>
          <cell r="BEO26">
            <v>0</v>
          </cell>
          <cell r="BEP26">
            <v>528000</v>
          </cell>
          <cell r="BEQ26">
            <v>709000</v>
          </cell>
          <cell r="BER26">
            <v>505000</v>
          </cell>
          <cell r="BES26">
            <v>705000</v>
          </cell>
          <cell r="BET26">
            <v>2447000</v>
          </cell>
          <cell r="BEU26">
            <v>2242936.6799999997</v>
          </cell>
          <cell r="BEV26">
            <v>3656463.77</v>
          </cell>
          <cell r="BEW26">
            <v>3541066.07</v>
          </cell>
          <cell r="BEX26">
            <v>3728629.2600000002</v>
          </cell>
          <cell r="BEY26">
            <v>13169095.779999999</v>
          </cell>
          <cell r="BEZ26">
            <v>457929.32</v>
          </cell>
          <cell r="BFA26">
            <v>745175.42999999993</v>
          </cell>
          <cell r="BFB26">
            <v>781346.33000000007</v>
          </cell>
          <cell r="BFC26">
            <v>758783.1399999999</v>
          </cell>
          <cell r="BFD26">
            <v>2743234.2199999997</v>
          </cell>
          <cell r="BFE26">
            <v>2700865.9999999995</v>
          </cell>
          <cell r="BFF26">
            <v>4401639.2</v>
          </cell>
          <cell r="BFG26">
            <v>4322412.4000000004</v>
          </cell>
          <cell r="BFH26">
            <v>4487412.4000000004</v>
          </cell>
          <cell r="BFI26">
            <v>15912330</v>
          </cell>
          <cell r="BFJ26">
            <v>2242936.6799999997</v>
          </cell>
          <cell r="BFK26">
            <v>3656463.77</v>
          </cell>
          <cell r="BFL26">
            <v>3541066.07</v>
          </cell>
          <cell r="BFM26">
            <v>3728629.2600000002</v>
          </cell>
          <cell r="BFN26">
            <v>13169095.779999999</v>
          </cell>
          <cell r="BFO26">
            <v>457929.32</v>
          </cell>
          <cell r="BFP26">
            <v>745175.42999999993</v>
          </cell>
          <cell r="BFQ26">
            <v>781346.33000000007</v>
          </cell>
          <cell r="BFR26">
            <v>758783.1399999999</v>
          </cell>
          <cell r="BFS26">
            <v>2743234.2199999997</v>
          </cell>
          <cell r="BFT26">
            <v>2700865.9999999995</v>
          </cell>
          <cell r="BFU26">
            <v>4401639.2</v>
          </cell>
          <cell r="BFV26">
            <v>4322412.4000000004</v>
          </cell>
          <cell r="BFW26">
            <v>4487412.4000000004</v>
          </cell>
          <cell r="BFX26">
            <v>15912330</v>
          </cell>
          <cell r="BFY26">
            <v>0</v>
          </cell>
          <cell r="BFZ26">
            <v>0</v>
          </cell>
        </row>
        <row r="27">
          <cell r="B27" t="str">
            <v>专业服务费用</v>
          </cell>
          <cell r="C27">
            <v>100000</v>
          </cell>
          <cell r="D27">
            <v>100000</v>
          </cell>
          <cell r="E27">
            <v>100000</v>
          </cell>
          <cell r="F27">
            <v>100000</v>
          </cell>
          <cell r="G27">
            <v>400000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100000</v>
          </cell>
          <cell r="N27">
            <v>100000</v>
          </cell>
          <cell r="O27">
            <v>100000</v>
          </cell>
          <cell r="P27">
            <v>100000</v>
          </cell>
          <cell r="Q27">
            <v>400000</v>
          </cell>
          <cell r="R27">
            <v>100000</v>
          </cell>
          <cell r="S27">
            <v>100000</v>
          </cell>
          <cell r="T27">
            <v>100000</v>
          </cell>
          <cell r="U27">
            <v>100000</v>
          </cell>
          <cell r="V27">
            <v>400000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100000</v>
          </cell>
          <cell r="AC27">
            <v>100000</v>
          </cell>
          <cell r="AD27">
            <v>100000</v>
          </cell>
          <cell r="AE27">
            <v>100000</v>
          </cell>
          <cell r="AF27">
            <v>400000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0</v>
          </cell>
          <cell r="BF27">
            <v>0</v>
          </cell>
          <cell r="BG27">
            <v>0</v>
          </cell>
          <cell r="BH27">
            <v>0</v>
          </cell>
          <cell r="BI27">
            <v>0</v>
          </cell>
          <cell r="BJ27">
            <v>0</v>
          </cell>
          <cell r="BK27">
            <v>0</v>
          </cell>
          <cell r="BL27">
            <v>0</v>
          </cell>
          <cell r="BM27">
            <v>0</v>
          </cell>
          <cell r="BN27">
            <v>0</v>
          </cell>
          <cell r="BO27">
            <v>0</v>
          </cell>
          <cell r="BP27">
            <v>0</v>
          </cell>
          <cell r="BQ27">
            <v>0</v>
          </cell>
          <cell r="BR27">
            <v>0</v>
          </cell>
          <cell r="BS27">
            <v>0</v>
          </cell>
          <cell r="BT27">
            <v>0</v>
          </cell>
          <cell r="BU27">
            <v>0</v>
          </cell>
          <cell r="BV27">
            <v>0</v>
          </cell>
          <cell r="BW27">
            <v>0</v>
          </cell>
          <cell r="BX27">
            <v>0</v>
          </cell>
          <cell r="BY27">
            <v>0</v>
          </cell>
          <cell r="BZ27">
            <v>0</v>
          </cell>
          <cell r="CA27">
            <v>0</v>
          </cell>
          <cell r="CB27">
            <v>0</v>
          </cell>
          <cell r="CC27">
            <v>0</v>
          </cell>
          <cell r="CD27">
            <v>0</v>
          </cell>
          <cell r="CE27">
            <v>0</v>
          </cell>
          <cell r="CF27">
            <v>0</v>
          </cell>
          <cell r="CG27">
            <v>0</v>
          </cell>
          <cell r="CH27">
            <v>0</v>
          </cell>
          <cell r="CI27">
            <v>0</v>
          </cell>
          <cell r="CJ27">
            <v>0</v>
          </cell>
          <cell r="CK27">
            <v>0</v>
          </cell>
          <cell r="CL27">
            <v>0</v>
          </cell>
          <cell r="CM27">
            <v>0</v>
          </cell>
          <cell r="CN27">
            <v>0</v>
          </cell>
          <cell r="CO27">
            <v>0</v>
          </cell>
          <cell r="CP27">
            <v>0</v>
          </cell>
          <cell r="CQ27">
            <v>0</v>
          </cell>
          <cell r="CR27">
            <v>0</v>
          </cell>
          <cell r="CS27">
            <v>0</v>
          </cell>
          <cell r="CT27">
            <v>0</v>
          </cell>
          <cell r="CU27">
            <v>0</v>
          </cell>
          <cell r="CV27">
            <v>0</v>
          </cell>
          <cell r="CW27">
            <v>0</v>
          </cell>
          <cell r="CX27">
            <v>0</v>
          </cell>
          <cell r="CY27">
            <v>0</v>
          </cell>
          <cell r="CZ27">
            <v>0</v>
          </cell>
          <cell r="DA27">
            <v>0</v>
          </cell>
          <cell r="DB27">
            <v>0</v>
          </cell>
          <cell r="DC27">
            <v>0</v>
          </cell>
          <cell r="DD27">
            <v>0</v>
          </cell>
          <cell r="DE27">
            <v>0</v>
          </cell>
          <cell r="DF27">
            <v>0</v>
          </cell>
          <cell r="DG27">
            <v>0</v>
          </cell>
          <cell r="DH27">
            <v>0</v>
          </cell>
          <cell r="DI27">
            <v>0</v>
          </cell>
          <cell r="DJ27">
            <v>0</v>
          </cell>
          <cell r="DK27">
            <v>0</v>
          </cell>
          <cell r="DL27">
            <v>0</v>
          </cell>
          <cell r="DM27">
            <v>0</v>
          </cell>
          <cell r="DN27">
            <v>0</v>
          </cell>
          <cell r="DO27">
            <v>0</v>
          </cell>
          <cell r="DP27">
            <v>0</v>
          </cell>
          <cell r="DQ27">
            <v>0</v>
          </cell>
          <cell r="DR27">
            <v>0</v>
          </cell>
          <cell r="DS27">
            <v>0</v>
          </cell>
          <cell r="DT27">
            <v>0</v>
          </cell>
          <cell r="DU27">
            <v>0</v>
          </cell>
          <cell r="DV27">
            <v>0</v>
          </cell>
          <cell r="DW27">
            <v>0</v>
          </cell>
          <cell r="DX27">
            <v>0</v>
          </cell>
          <cell r="DY27">
            <v>0</v>
          </cell>
          <cell r="DZ27">
            <v>0</v>
          </cell>
          <cell r="EA27">
            <v>0</v>
          </cell>
          <cell r="EB27">
            <v>0</v>
          </cell>
          <cell r="EC27">
            <v>0</v>
          </cell>
          <cell r="ED27">
            <v>0</v>
          </cell>
          <cell r="EE27">
            <v>0</v>
          </cell>
          <cell r="EF27">
            <v>0</v>
          </cell>
          <cell r="EG27">
            <v>0</v>
          </cell>
          <cell r="EH27">
            <v>0</v>
          </cell>
          <cell r="EI27">
            <v>0</v>
          </cell>
          <cell r="EJ27">
            <v>0</v>
          </cell>
          <cell r="EK27">
            <v>0</v>
          </cell>
          <cell r="EL27">
            <v>0</v>
          </cell>
          <cell r="EM27">
            <v>0</v>
          </cell>
          <cell r="EN27">
            <v>0</v>
          </cell>
          <cell r="EO27">
            <v>0</v>
          </cell>
          <cell r="EP27">
            <v>0</v>
          </cell>
          <cell r="EQ27">
            <v>0</v>
          </cell>
          <cell r="ER27">
            <v>0</v>
          </cell>
          <cell r="ES27">
            <v>0</v>
          </cell>
          <cell r="ET27">
            <v>0</v>
          </cell>
          <cell r="EU27">
            <v>0</v>
          </cell>
          <cell r="EV27">
            <v>0</v>
          </cell>
          <cell r="EW27">
            <v>0</v>
          </cell>
          <cell r="EX27">
            <v>0</v>
          </cell>
          <cell r="EY27">
            <v>0</v>
          </cell>
          <cell r="EZ27">
            <v>0</v>
          </cell>
          <cell r="FA27">
            <v>0</v>
          </cell>
          <cell r="FB27">
            <v>0</v>
          </cell>
          <cell r="FC27">
            <v>0</v>
          </cell>
          <cell r="FD27">
            <v>0</v>
          </cell>
          <cell r="FE27">
            <v>0</v>
          </cell>
          <cell r="FF27">
            <v>0</v>
          </cell>
          <cell r="FG27">
            <v>0</v>
          </cell>
          <cell r="FH27">
            <v>0</v>
          </cell>
          <cell r="FI27">
            <v>0</v>
          </cell>
          <cell r="FJ27">
            <v>0</v>
          </cell>
          <cell r="FK27">
            <v>0</v>
          </cell>
          <cell r="FL27">
            <v>0</v>
          </cell>
          <cell r="FM27">
            <v>0</v>
          </cell>
          <cell r="FN27">
            <v>0</v>
          </cell>
          <cell r="FO27">
            <v>0</v>
          </cell>
          <cell r="FP27">
            <v>0</v>
          </cell>
          <cell r="FQ27">
            <v>0</v>
          </cell>
          <cell r="FR27">
            <v>0</v>
          </cell>
          <cell r="FS27">
            <v>0</v>
          </cell>
          <cell r="FT27">
            <v>0</v>
          </cell>
          <cell r="FU27">
            <v>0</v>
          </cell>
          <cell r="FV27">
            <v>0</v>
          </cell>
          <cell r="FW27">
            <v>0</v>
          </cell>
          <cell r="FX27">
            <v>0</v>
          </cell>
          <cell r="FY27">
            <v>0</v>
          </cell>
          <cell r="FZ27">
            <v>0</v>
          </cell>
          <cell r="GA27">
            <v>0</v>
          </cell>
          <cell r="GB27">
            <v>0</v>
          </cell>
          <cell r="GC27">
            <v>0</v>
          </cell>
          <cell r="GD27">
            <v>0</v>
          </cell>
          <cell r="GE27">
            <v>0</v>
          </cell>
          <cell r="GF27">
            <v>0</v>
          </cell>
          <cell r="GG27">
            <v>0</v>
          </cell>
          <cell r="GH27">
            <v>0</v>
          </cell>
          <cell r="GI27">
            <v>0</v>
          </cell>
          <cell r="GJ27">
            <v>0</v>
          </cell>
          <cell r="GK27">
            <v>0</v>
          </cell>
          <cell r="GL27">
            <v>0</v>
          </cell>
          <cell r="GM27">
            <v>0</v>
          </cell>
          <cell r="GN27">
            <v>0</v>
          </cell>
          <cell r="GO27">
            <v>0</v>
          </cell>
          <cell r="GP27">
            <v>0</v>
          </cell>
          <cell r="GQ27">
            <v>0</v>
          </cell>
          <cell r="GR27">
            <v>0</v>
          </cell>
          <cell r="GS27">
            <v>0</v>
          </cell>
          <cell r="GT27">
            <v>0</v>
          </cell>
          <cell r="GU27">
            <v>0</v>
          </cell>
          <cell r="GV27">
            <v>0</v>
          </cell>
          <cell r="GW27">
            <v>0</v>
          </cell>
          <cell r="GX27">
            <v>0</v>
          </cell>
          <cell r="GY27">
            <v>0</v>
          </cell>
          <cell r="GZ27">
            <v>0</v>
          </cell>
          <cell r="HA27">
            <v>0</v>
          </cell>
          <cell r="HB27">
            <v>0</v>
          </cell>
          <cell r="HC27">
            <v>0</v>
          </cell>
          <cell r="HD27">
            <v>0</v>
          </cell>
          <cell r="HE27">
            <v>0</v>
          </cell>
          <cell r="HF27">
            <v>0</v>
          </cell>
          <cell r="HG27">
            <v>0</v>
          </cell>
          <cell r="HH27">
            <v>0</v>
          </cell>
          <cell r="HI27">
            <v>0</v>
          </cell>
          <cell r="HJ27">
            <v>0</v>
          </cell>
          <cell r="HK27">
            <v>0</v>
          </cell>
          <cell r="HL27">
            <v>0</v>
          </cell>
          <cell r="HM27">
            <v>0</v>
          </cell>
          <cell r="HN27">
            <v>0</v>
          </cell>
          <cell r="HO27">
            <v>0</v>
          </cell>
          <cell r="HP27">
            <v>0</v>
          </cell>
          <cell r="HQ27">
            <v>0</v>
          </cell>
          <cell r="HR27">
            <v>0</v>
          </cell>
          <cell r="HS27">
            <v>0</v>
          </cell>
          <cell r="HT27">
            <v>0</v>
          </cell>
          <cell r="HU27">
            <v>0</v>
          </cell>
          <cell r="HV27">
            <v>0</v>
          </cell>
          <cell r="HW27">
            <v>0</v>
          </cell>
          <cell r="HX27">
            <v>0</v>
          </cell>
          <cell r="HY27">
            <v>0</v>
          </cell>
          <cell r="HZ27">
            <v>0</v>
          </cell>
          <cell r="IA27">
            <v>0</v>
          </cell>
          <cell r="IB27">
            <v>0</v>
          </cell>
          <cell r="IC27">
            <v>0</v>
          </cell>
          <cell r="ID27">
            <v>0</v>
          </cell>
          <cell r="IE27">
            <v>0</v>
          </cell>
          <cell r="IF27">
            <v>0</v>
          </cell>
          <cell r="IG27">
            <v>0</v>
          </cell>
          <cell r="IH27">
            <v>0</v>
          </cell>
          <cell r="II27">
            <v>0</v>
          </cell>
          <cell r="IJ27">
            <v>0</v>
          </cell>
          <cell r="IK27">
            <v>0</v>
          </cell>
          <cell r="IL27">
            <v>0</v>
          </cell>
          <cell r="IM27">
            <v>0</v>
          </cell>
          <cell r="IN27">
            <v>0</v>
          </cell>
          <cell r="IO27">
            <v>0</v>
          </cell>
          <cell r="IP27">
            <v>0</v>
          </cell>
          <cell r="IQ27">
            <v>0</v>
          </cell>
          <cell r="IR27">
            <v>0</v>
          </cell>
          <cell r="IS27">
            <v>0</v>
          </cell>
          <cell r="IT27">
            <v>0</v>
          </cell>
          <cell r="IU27">
            <v>0</v>
          </cell>
          <cell r="IV27">
            <v>0</v>
          </cell>
          <cell r="IW27">
            <v>0</v>
          </cell>
          <cell r="IX27">
            <v>0</v>
          </cell>
          <cell r="IY27">
            <v>0</v>
          </cell>
          <cell r="IZ27">
            <v>0</v>
          </cell>
          <cell r="JA27">
            <v>0</v>
          </cell>
          <cell r="JB27">
            <v>0</v>
          </cell>
          <cell r="JC27">
            <v>0</v>
          </cell>
          <cell r="JD27">
            <v>0</v>
          </cell>
          <cell r="JE27">
            <v>0</v>
          </cell>
          <cell r="JF27">
            <v>0</v>
          </cell>
          <cell r="JG27">
            <v>0</v>
          </cell>
          <cell r="JH27">
            <v>0</v>
          </cell>
          <cell r="JI27">
            <v>0</v>
          </cell>
          <cell r="JJ27">
            <v>0</v>
          </cell>
          <cell r="JK27">
            <v>0</v>
          </cell>
          <cell r="JL27">
            <v>0</v>
          </cell>
          <cell r="JM27">
            <v>0</v>
          </cell>
          <cell r="JN27">
            <v>0</v>
          </cell>
          <cell r="JO27">
            <v>0</v>
          </cell>
          <cell r="JP27">
            <v>0</v>
          </cell>
          <cell r="JQ27">
            <v>0</v>
          </cell>
          <cell r="JR27">
            <v>0</v>
          </cell>
          <cell r="JS27">
            <v>0</v>
          </cell>
          <cell r="JT27">
            <v>0</v>
          </cell>
          <cell r="JU27">
            <v>0</v>
          </cell>
          <cell r="JV27">
            <v>0</v>
          </cell>
          <cell r="JW27">
            <v>0</v>
          </cell>
          <cell r="JX27">
            <v>0</v>
          </cell>
          <cell r="JY27">
            <v>0</v>
          </cell>
          <cell r="JZ27">
            <v>0</v>
          </cell>
          <cell r="KA27">
            <v>0</v>
          </cell>
          <cell r="KB27">
            <v>0</v>
          </cell>
          <cell r="KC27">
            <v>0</v>
          </cell>
          <cell r="KD27">
            <v>0</v>
          </cell>
          <cell r="KE27">
            <v>0</v>
          </cell>
          <cell r="KF27">
            <v>0</v>
          </cell>
          <cell r="KG27">
            <v>0</v>
          </cell>
          <cell r="KH27">
            <v>0</v>
          </cell>
          <cell r="KI27">
            <v>0</v>
          </cell>
          <cell r="KJ27">
            <v>0</v>
          </cell>
          <cell r="KK27">
            <v>0</v>
          </cell>
          <cell r="KL27">
            <v>0</v>
          </cell>
          <cell r="KM27">
            <v>0</v>
          </cell>
          <cell r="KN27">
            <v>0</v>
          </cell>
          <cell r="KO27">
            <v>0</v>
          </cell>
          <cell r="KP27">
            <v>0</v>
          </cell>
          <cell r="KQ27">
            <v>0</v>
          </cell>
          <cell r="KR27">
            <v>0</v>
          </cell>
          <cell r="KS27">
            <v>0</v>
          </cell>
          <cell r="KT27">
            <v>0</v>
          </cell>
          <cell r="KU27">
            <v>0</v>
          </cell>
          <cell r="KV27">
            <v>0</v>
          </cell>
          <cell r="KW27">
            <v>0</v>
          </cell>
          <cell r="KX27">
            <v>0</v>
          </cell>
          <cell r="KY27">
            <v>0</v>
          </cell>
          <cell r="KZ27">
            <v>0</v>
          </cell>
          <cell r="LA27">
            <v>0</v>
          </cell>
          <cell r="LB27">
            <v>0</v>
          </cell>
          <cell r="LC27">
            <v>0</v>
          </cell>
          <cell r="LD27">
            <v>0</v>
          </cell>
          <cell r="LE27">
            <v>0</v>
          </cell>
          <cell r="LF27">
            <v>0</v>
          </cell>
          <cell r="LG27">
            <v>0</v>
          </cell>
          <cell r="LH27">
            <v>0</v>
          </cell>
          <cell r="LI27">
            <v>0</v>
          </cell>
          <cell r="LJ27">
            <v>0</v>
          </cell>
          <cell r="LK27">
            <v>0</v>
          </cell>
          <cell r="LL27">
            <v>0</v>
          </cell>
          <cell r="LM27">
            <v>0</v>
          </cell>
          <cell r="LN27">
            <v>0</v>
          </cell>
          <cell r="LO27">
            <v>0</v>
          </cell>
          <cell r="LP27">
            <v>0</v>
          </cell>
          <cell r="LQ27">
            <v>0</v>
          </cell>
          <cell r="LR27">
            <v>0</v>
          </cell>
          <cell r="LS27">
            <v>0</v>
          </cell>
          <cell r="LT27">
            <v>0</v>
          </cell>
          <cell r="LU27">
            <v>0</v>
          </cell>
          <cell r="LV27">
            <v>0</v>
          </cell>
          <cell r="LW27">
            <v>0</v>
          </cell>
          <cell r="LX27">
            <v>0</v>
          </cell>
          <cell r="LY27">
            <v>0</v>
          </cell>
          <cell r="LZ27">
            <v>0</v>
          </cell>
          <cell r="MA27">
            <v>0</v>
          </cell>
          <cell r="MB27">
            <v>0</v>
          </cell>
          <cell r="MC27">
            <v>0</v>
          </cell>
          <cell r="MD27">
            <v>0</v>
          </cell>
          <cell r="ME27">
            <v>0</v>
          </cell>
          <cell r="MF27">
            <v>0</v>
          </cell>
          <cell r="MG27">
            <v>0</v>
          </cell>
          <cell r="MH27">
            <v>0</v>
          </cell>
          <cell r="MI27">
            <v>0</v>
          </cell>
          <cell r="MJ27">
            <v>0</v>
          </cell>
          <cell r="MK27">
            <v>0</v>
          </cell>
          <cell r="ML27">
            <v>0</v>
          </cell>
          <cell r="MM27">
            <v>0</v>
          </cell>
          <cell r="MN27">
            <v>0</v>
          </cell>
          <cell r="MO27">
            <v>0</v>
          </cell>
          <cell r="MP27">
            <v>0</v>
          </cell>
          <cell r="MQ27">
            <v>0</v>
          </cell>
          <cell r="MR27">
            <v>0</v>
          </cell>
          <cell r="MS27">
            <v>0</v>
          </cell>
          <cell r="MT27">
            <v>0</v>
          </cell>
          <cell r="MU27">
            <v>0</v>
          </cell>
          <cell r="MV27">
            <v>0</v>
          </cell>
          <cell r="MW27">
            <v>0</v>
          </cell>
          <cell r="MX27">
            <v>0</v>
          </cell>
          <cell r="MY27">
            <v>0</v>
          </cell>
          <cell r="MZ27">
            <v>0</v>
          </cell>
          <cell r="NA27">
            <v>0</v>
          </cell>
          <cell r="NB27">
            <v>0</v>
          </cell>
          <cell r="NC27">
            <v>0</v>
          </cell>
          <cell r="ND27">
            <v>0</v>
          </cell>
          <cell r="NE27">
            <v>0</v>
          </cell>
          <cell r="NF27">
            <v>0</v>
          </cell>
          <cell r="NG27">
            <v>0</v>
          </cell>
          <cell r="NH27">
            <v>0</v>
          </cell>
          <cell r="NI27">
            <v>0</v>
          </cell>
          <cell r="NJ27">
            <v>0</v>
          </cell>
          <cell r="NK27">
            <v>0</v>
          </cell>
          <cell r="NL27">
            <v>0</v>
          </cell>
          <cell r="NM27">
            <v>0</v>
          </cell>
          <cell r="NN27">
            <v>0</v>
          </cell>
          <cell r="NO27">
            <v>0</v>
          </cell>
          <cell r="NP27">
            <v>0</v>
          </cell>
          <cell r="NQ27">
            <v>0</v>
          </cell>
          <cell r="NR27">
            <v>0</v>
          </cell>
          <cell r="NS27">
            <v>0</v>
          </cell>
          <cell r="NT27">
            <v>0</v>
          </cell>
          <cell r="NU27">
            <v>0</v>
          </cell>
          <cell r="NV27">
            <v>0</v>
          </cell>
          <cell r="NW27">
            <v>0</v>
          </cell>
          <cell r="NX27">
            <v>0</v>
          </cell>
          <cell r="NY27">
            <v>0</v>
          </cell>
          <cell r="NZ27">
            <v>0</v>
          </cell>
          <cell r="OA27">
            <v>0</v>
          </cell>
          <cell r="OB27">
            <v>0</v>
          </cell>
          <cell r="OC27">
            <v>0</v>
          </cell>
          <cell r="OD27">
            <v>0</v>
          </cell>
          <cell r="OE27">
            <v>0</v>
          </cell>
          <cell r="OF27">
            <v>0</v>
          </cell>
          <cell r="OG27">
            <v>0</v>
          </cell>
          <cell r="OH27">
            <v>0</v>
          </cell>
          <cell r="OI27">
            <v>0</v>
          </cell>
          <cell r="OJ27">
            <v>0</v>
          </cell>
          <cell r="OK27">
            <v>0</v>
          </cell>
          <cell r="OL27">
            <v>0</v>
          </cell>
          <cell r="OM27">
            <v>0</v>
          </cell>
          <cell r="ON27">
            <v>0</v>
          </cell>
          <cell r="OO27">
            <v>0</v>
          </cell>
          <cell r="OP27">
            <v>0</v>
          </cell>
          <cell r="OQ27">
            <v>0</v>
          </cell>
          <cell r="OR27">
            <v>0</v>
          </cell>
          <cell r="OS27">
            <v>0</v>
          </cell>
          <cell r="OT27">
            <v>0</v>
          </cell>
          <cell r="OU27">
            <v>0</v>
          </cell>
          <cell r="OV27">
            <v>0</v>
          </cell>
          <cell r="OW27">
            <v>0</v>
          </cell>
          <cell r="OX27">
            <v>0</v>
          </cell>
          <cell r="OY27">
            <v>0</v>
          </cell>
          <cell r="OZ27">
            <v>0</v>
          </cell>
          <cell r="PA27">
            <v>0</v>
          </cell>
          <cell r="PB27">
            <v>0</v>
          </cell>
          <cell r="PC27">
            <v>0</v>
          </cell>
          <cell r="PD27">
            <v>0</v>
          </cell>
          <cell r="PE27">
            <v>0</v>
          </cell>
          <cell r="PF27">
            <v>0</v>
          </cell>
          <cell r="PG27">
            <v>0</v>
          </cell>
          <cell r="PH27">
            <v>0</v>
          </cell>
          <cell r="PI27">
            <v>0</v>
          </cell>
          <cell r="PJ27">
            <v>0</v>
          </cell>
          <cell r="PK27">
            <v>0</v>
          </cell>
          <cell r="PL27">
            <v>0</v>
          </cell>
          <cell r="PM27">
            <v>0</v>
          </cell>
          <cell r="PN27">
            <v>0</v>
          </cell>
          <cell r="PO27">
            <v>0</v>
          </cell>
          <cell r="PP27">
            <v>0</v>
          </cell>
          <cell r="PQ27">
            <v>0</v>
          </cell>
          <cell r="PR27">
            <v>0</v>
          </cell>
          <cell r="PS27">
            <v>0</v>
          </cell>
          <cell r="PT27">
            <v>0</v>
          </cell>
          <cell r="PU27">
            <v>0</v>
          </cell>
          <cell r="PV27">
            <v>0</v>
          </cell>
          <cell r="PW27">
            <v>0</v>
          </cell>
          <cell r="PX27">
            <v>0</v>
          </cell>
          <cell r="PY27">
            <v>0</v>
          </cell>
          <cell r="PZ27">
            <v>0</v>
          </cell>
          <cell r="QA27">
            <v>0</v>
          </cell>
          <cell r="QB27">
            <v>0</v>
          </cell>
          <cell r="QC27">
            <v>0</v>
          </cell>
          <cell r="QD27">
            <v>0</v>
          </cell>
          <cell r="QE27">
            <v>0</v>
          </cell>
          <cell r="QF27">
            <v>0</v>
          </cell>
          <cell r="QG27">
            <v>0</v>
          </cell>
          <cell r="QH27">
            <v>0</v>
          </cell>
          <cell r="QI27">
            <v>0</v>
          </cell>
          <cell r="QJ27">
            <v>0</v>
          </cell>
          <cell r="QK27">
            <v>0</v>
          </cell>
          <cell r="QL27">
            <v>0</v>
          </cell>
          <cell r="QM27">
            <v>0</v>
          </cell>
          <cell r="QN27">
            <v>5000</v>
          </cell>
          <cell r="QO27">
            <v>5000</v>
          </cell>
          <cell r="QP27">
            <v>0</v>
          </cell>
          <cell r="QQ27">
            <v>0</v>
          </cell>
          <cell r="QR27">
            <v>0</v>
          </cell>
          <cell r="QS27">
            <v>0</v>
          </cell>
          <cell r="QT27">
            <v>0</v>
          </cell>
          <cell r="QU27">
            <v>0</v>
          </cell>
          <cell r="QV27">
            <v>0</v>
          </cell>
          <cell r="QW27">
            <v>0</v>
          </cell>
          <cell r="QX27">
            <v>5000</v>
          </cell>
          <cell r="QY27">
            <v>5000</v>
          </cell>
          <cell r="QZ27">
            <v>0</v>
          </cell>
          <cell r="RA27">
            <v>0</v>
          </cell>
          <cell r="RB27">
            <v>0</v>
          </cell>
          <cell r="RC27">
            <v>5000</v>
          </cell>
          <cell r="RD27">
            <v>5000</v>
          </cell>
          <cell r="RE27">
            <v>0</v>
          </cell>
          <cell r="RF27">
            <v>0</v>
          </cell>
          <cell r="RG27">
            <v>0</v>
          </cell>
          <cell r="RH27">
            <v>0</v>
          </cell>
          <cell r="RI27">
            <v>0</v>
          </cell>
          <cell r="RJ27">
            <v>0</v>
          </cell>
          <cell r="RK27">
            <v>0</v>
          </cell>
          <cell r="RL27">
            <v>0</v>
          </cell>
          <cell r="RM27">
            <v>5000</v>
          </cell>
          <cell r="RN27">
            <v>5000</v>
          </cell>
          <cell r="RO27">
            <v>0</v>
          </cell>
          <cell r="RP27">
            <v>1000</v>
          </cell>
          <cell r="RQ27">
            <v>6000</v>
          </cell>
          <cell r="RR27">
            <v>6000</v>
          </cell>
          <cell r="RS27">
            <v>13000</v>
          </cell>
          <cell r="RT27">
            <v>0</v>
          </cell>
          <cell r="RU27">
            <v>0</v>
          </cell>
          <cell r="RV27">
            <v>0</v>
          </cell>
          <cell r="RW27">
            <v>0</v>
          </cell>
          <cell r="RX27">
            <v>0</v>
          </cell>
          <cell r="RY27">
            <v>0</v>
          </cell>
          <cell r="RZ27">
            <v>1000</v>
          </cell>
          <cell r="SA27">
            <v>6000</v>
          </cell>
          <cell r="SB27">
            <v>6000</v>
          </cell>
          <cell r="SC27">
            <v>13000</v>
          </cell>
          <cell r="SD27">
            <v>0</v>
          </cell>
          <cell r="SE27">
            <v>1000</v>
          </cell>
          <cell r="SF27">
            <v>6000</v>
          </cell>
          <cell r="SG27">
            <v>6000</v>
          </cell>
          <cell r="SH27">
            <v>13000</v>
          </cell>
          <cell r="SI27">
            <v>0</v>
          </cell>
          <cell r="SJ27">
            <v>0</v>
          </cell>
          <cell r="SK27">
            <v>0</v>
          </cell>
          <cell r="SL27">
            <v>0</v>
          </cell>
          <cell r="SM27">
            <v>0</v>
          </cell>
          <cell r="SN27">
            <v>0</v>
          </cell>
          <cell r="SO27">
            <v>1000</v>
          </cell>
          <cell r="SP27">
            <v>6000</v>
          </cell>
          <cell r="SQ27">
            <v>6000</v>
          </cell>
          <cell r="SR27">
            <v>13000</v>
          </cell>
          <cell r="SS27">
            <v>0</v>
          </cell>
          <cell r="ST27">
            <v>1000</v>
          </cell>
          <cell r="SU27">
            <v>3500</v>
          </cell>
          <cell r="SV27">
            <v>3500</v>
          </cell>
          <cell r="SW27">
            <v>8000</v>
          </cell>
          <cell r="SX27">
            <v>0</v>
          </cell>
          <cell r="SY27">
            <v>0</v>
          </cell>
          <cell r="SZ27">
            <v>0</v>
          </cell>
          <cell r="TA27">
            <v>0</v>
          </cell>
          <cell r="TB27">
            <v>0</v>
          </cell>
          <cell r="TC27">
            <v>0</v>
          </cell>
          <cell r="TD27">
            <v>1000</v>
          </cell>
          <cell r="TE27">
            <v>3500</v>
          </cell>
          <cell r="TF27">
            <v>3500</v>
          </cell>
          <cell r="TG27">
            <v>8000</v>
          </cell>
          <cell r="TH27">
            <v>0</v>
          </cell>
          <cell r="TI27">
            <v>1000</v>
          </cell>
          <cell r="TJ27">
            <v>3500</v>
          </cell>
          <cell r="TK27">
            <v>3500</v>
          </cell>
          <cell r="TL27">
            <v>8000</v>
          </cell>
          <cell r="TM27">
            <v>0</v>
          </cell>
          <cell r="TN27">
            <v>0</v>
          </cell>
          <cell r="TO27">
            <v>0</v>
          </cell>
          <cell r="TP27">
            <v>0</v>
          </cell>
          <cell r="TQ27">
            <v>0</v>
          </cell>
          <cell r="TR27">
            <v>0</v>
          </cell>
          <cell r="TS27">
            <v>1000</v>
          </cell>
          <cell r="TT27">
            <v>3500</v>
          </cell>
          <cell r="TU27">
            <v>3500</v>
          </cell>
          <cell r="TV27">
            <v>8000</v>
          </cell>
          <cell r="TW27">
            <v>0</v>
          </cell>
          <cell r="TX27">
            <v>0</v>
          </cell>
          <cell r="TY27">
            <v>0</v>
          </cell>
          <cell r="TZ27">
            <v>0</v>
          </cell>
          <cell r="UA27">
            <v>0</v>
          </cell>
          <cell r="UB27">
            <v>0</v>
          </cell>
          <cell r="UC27">
            <v>0</v>
          </cell>
          <cell r="UD27">
            <v>0</v>
          </cell>
          <cell r="UE27">
            <v>0</v>
          </cell>
          <cell r="UF27">
            <v>0</v>
          </cell>
          <cell r="UG27">
            <v>0</v>
          </cell>
          <cell r="UH27">
            <v>0</v>
          </cell>
          <cell r="UI27">
            <v>0</v>
          </cell>
          <cell r="UJ27">
            <v>0</v>
          </cell>
          <cell r="UK27">
            <v>0</v>
          </cell>
          <cell r="UL27">
            <v>0</v>
          </cell>
          <cell r="UM27">
            <v>0</v>
          </cell>
          <cell r="UN27">
            <v>0</v>
          </cell>
          <cell r="UO27">
            <v>0</v>
          </cell>
          <cell r="UP27">
            <v>0</v>
          </cell>
          <cell r="UQ27">
            <v>0</v>
          </cell>
          <cell r="UR27">
            <v>0</v>
          </cell>
          <cell r="US27">
            <v>0</v>
          </cell>
          <cell r="UT27">
            <v>0</v>
          </cell>
          <cell r="UU27">
            <v>0</v>
          </cell>
          <cell r="UV27">
            <v>0</v>
          </cell>
          <cell r="UW27">
            <v>0</v>
          </cell>
          <cell r="UX27">
            <v>0</v>
          </cell>
          <cell r="UY27">
            <v>0</v>
          </cell>
          <cell r="UZ27">
            <v>0</v>
          </cell>
          <cell r="VA27">
            <v>0</v>
          </cell>
          <cell r="VB27">
            <v>0</v>
          </cell>
          <cell r="VC27">
            <v>0</v>
          </cell>
          <cell r="VD27">
            <v>0</v>
          </cell>
          <cell r="VE27">
            <v>0</v>
          </cell>
          <cell r="VF27">
            <v>0</v>
          </cell>
          <cell r="VG27">
            <v>0</v>
          </cell>
          <cell r="VH27">
            <v>0</v>
          </cell>
          <cell r="VI27">
            <v>0</v>
          </cell>
          <cell r="VJ27">
            <v>0</v>
          </cell>
          <cell r="VK27">
            <v>0</v>
          </cell>
          <cell r="VL27">
            <v>0</v>
          </cell>
          <cell r="VM27">
            <v>0</v>
          </cell>
          <cell r="VN27">
            <v>0</v>
          </cell>
          <cell r="VO27">
            <v>0</v>
          </cell>
          <cell r="VP27">
            <v>0</v>
          </cell>
          <cell r="VQ27">
            <v>0</v>
          </cell>
          <cell r="VR27">
            <v>0</v>
          </cell>
          <cell r="VS27">
            <v>0</v>
          </cell>
          <cell r="VT27">
            <v>0</v>
          </cell>
          <cell r="VU27">
            <v>0</v>
          </cell>
          <cell r="VV27">
            <v>0</v>
          </cell>
          <cell r="VW27">
            <v>0</v>
          </cell>
          <cell r="VX27">
            <v>0</v>
          </cell>
          <cell r="VY27">
            <v>0</v>
          </cell>
          <cell r="VZ27">
            <v>0</v>
          </cell>
          <cell r="WA27">
            <v>0</v>
          </cell>
          <cell r="WB27">
            <v>0</v>
          </cell>
          <cell r="WC27">
            <v>0</v>
          </cell>
          <cell r="WD27">
            <v>0</v>
          </cell>
          <cell r="WE27">
            <v>0</v>
          </cell>
          <cell r="WF27">
            <v>0</v>
          </cell>
          <cell r="WG27">
            <v>0</v>
          </cell>
          <cell r="WH27">
            <v>0</v>
          </cell>
          <cell r="WI27">
            <v>0</v>
          </cell>
          <cell r="WJ27">
            <v>0</v>
          </cell>
          <cell r="WK27">
            <v>0</v>
          </cell>
          <cell r="WL27">
            <v>0</v>
          </cell>
          <cell r="WM27">
            <v>0</v>
          </cell>
          <cell r="WN27">
            <v>0</v>
          </cell>
          <cell r="WO27">
            <v>0</v>
          </cell>
          <cell r="WP27">
            <v>0</v>
          </cell>
          <cell r="WQ27">
            <v>0</v>
          </cell>
          <cell r="WR27">
            <v>0</v>
          </cell>
          <cell r="WS27">
            <v>0</v>
          </cell>
          <cell r="WT27">
            <v>0</v>
          </cell>
          <cell r="WU27">
            <v>0</v>
          </cell>
          <cell r="WV27">
            <v>0</v>
          </cell>
          <cell r="WW27">
            <v>0</v>
          </cell>
          <cell r="WX27">
            <v>0</v>
          </cell>
          <cell r="WY27">
            <v>0</v>
          </cell>
          <cell r="WZ27">
            <v>0</v>
          </cell>
          <cell r="XA27">
            <v>0</v>
          </cell>
          <cell r="XB27">
            <v>0</v>
          </cell>
          <cell r="XC27">
            <v>0</v>
          </cell>
          <cell r="XD27">
            <v>0</v>
          </cell>
          <cell r="XE27">
            <v>0</v>
          </cell>
          <cell r="XF27">
            <v>0</v>
          </cell>
          <cell r="XG27">
            <v>0</v>
          </cell>
          <cell r="XH27">
            <v>0</v>
          </cell>
          <cell r="XI27">
            <v>0</v>
          </cell>
          <cell r="XJ27">
            <v>0</v>
          </cell>
          <cell r="XK27">
            <v>0</v>
          </cell>
          <cell r="XL27">
            <v>0</v>
          </cell>
          <cell r="XM27">
            <v>0</v>
          </cell>
          <cell r="XN27">
            <v>0</v>
          </cell>
          <cell r="XO27">
            <v>0</v>
          </cell>
          <cell r="XP27">
            <v>0</v>
          </cell>
          <cell r="XQ27">
            <v>0</v>
          </cell>
          <cell r="XR27">
            <v>0</v>
          </cell>
          <cell r="XS27">
            <v>0</v>
          </cell>
          <cell r="XT27">
            <v>0</v>
          </cell>
          <cell r="XU27">
            <v>0</v>
          </cell>
          <cell r="XV27">
            <v>0</v>
          </cell>
          <cell r="XW27">
            <v>0</v>
          </cell>
          <cell r="XX27">
            <v>0</v>
          </cell>
          <cell r="XY27">
            <v>0</v>
          </cell>
          <cell r="XZ27">
            <v>0</v>
          </cell>
          <cell r="YA27">
            <v>0</v>
          </cell>
          <cell r="YB27">
            <v>0</v>
          </cell>
          <cell r="YC27">
            <v>0</v>
          </cell>
          <cell r="YD27">
            <v>0</v>
          </cell>
          <cell r="YE27">
            <v>0</v>
          </cell>
          <cell r="YF27">
            <v>0</v>
          </cell>
          <cell r="YG27">
            <v>0</v>
          </cell>
          <cell r="YH27">
            <v>0</v>
          </cell>
          <cell r="YI27">
            <v>0</v>
          </cell>
          <cell r="YJ27">
            <v>0</v>
          </cell>
          <cell r="YK27">
            <v>0</v>
          </cell>
          <cell r="YL27">
            <v>0</v>
          </cell>
          <cell r="YM27">
            <v>0</v>
          </cell>
          <cell r="YN27">
            <v>0</v>
          </cell>
          <cell r="YO27">
            <v>0</v>
          </cell>
          <cell r="YP27">
            <v>0</v>
          </cell>
          <cell r="YQ27">
            <v>0</v>
          </cell>
          <cell r="YR27">
            <v>0</v>
          </cell>
          <cell r="YS27">
            <v>0</v>
          </cell>
          <cell r="YT27">
            <v>0</v>
          </cell>
          <cell r="YU27">
            <v>0</v>
          </cell>
          <cell r="YV27">
            <v>0</v>
          </cell>
          <cell r="YW27">
            <v>0</v>
          </cell>
          <cell r="YX27">
            <v>0</v>
          </cell>
          <cell r="YY27">
            <v>0</v>
          </cell>
          <cell r="YZ27">
            <v>0</v>
          </cell>
          <cell r="ZA27">
            <v>0</v>
          </cell>
          <cell r="ZB27">
            <v>0</v>
          </cell>
          <cell r="ZC27">
            <v>0</v>
          </cell>
          <cell r="ZD27">
            <v>0</v>
          </cell>
          <cell r="ZE27">
            <v>0</v>
          </cell>
          <cell r="ZF27">
            <v>0</v>
          </cell>
          <cell r="ZG27">
            <v>0</v>
          </cell>
          <cell r="ZH27">
            <v>0</v>
          </cell>
          <cell r="ZI27">
            <v>0</v>
          </cell>
          <cell r="ZJ27">
            <v>0</v>
          </cell>
          <cell r="ZK27">
            <v>0</v>
          </cell>
          <cell r="ZL27">
            <v>0</v>
          </cell>
          <cell r="ZM27">
            <v>0</v>
          </cell>
          <cell r="ZN27">
            <v>0</v>
          </cell>
          <cell r="ZO27">
            <v>0</v>
          </cell>
          <cell r="ZP27">
            <v>0</v>
          </cell>
          <cell r="ZQ27">
            <v>0</v>
          </cell>
          <cell r="ZR27">
            <v>0</v>
          </cell>
          <cell r="ZS27">
            <v>0</v>
          </cell>
          <cell r="ZT27">
            <v>0</v>
          </cell>
          <cell r="ZU27">
            <v>0</v>
          </cell>
          <cell r="ZV27">
            <v>0</v>
          </cell>
          <cell r="ZW27">
            <v>0</v>
          </cell>
          <cell r="ZX27">
            <v>0</v>
          </cell>
          <cell r="ZY27">
            <v>0</v>
          </cell>
          <cell r="ZZ27">
            <v>0</v>
          </cell>
          <cell r="AAA27">
            <v>0</v>
          </cell>
          <cell r="AAB27">
            <v>0</v>
          </cell>
          <cell r="AAC27">
            <v>0</v>
          </cell>
          <cell r="AAD27">
            <v>0</v>
          </cell>
          <cell r="AAE27">
            <v>0</v>
          </cell>
          <cell r="AAF27">
            <v>0</v>
          </cell>
          <cell r="AAG27">
            <v>0</v>
          </cell>
          <cell r="AAH27">
            <v>0</v>
          </cell>
          <cell r="AAI27">
            <v>0</v>
          </cell>
          <cell r="AAJ27">
            <v>0</v>
          </cell>
          <cell r="AAK27">
            <v>0</v>
          </cell>
          <cell r="AAL27">
            <v>0</v>
          </cell>
          <cell r="AAM27">
            <v>0</v>
          </cell>
          <cell r="AAN27">
            <v>0</v>
          </cell>
          <cell r="AAO27">
            <v>0</v>
          </cell>
          <cell r="AAP27">
            <v>0</v>
          </cell>
          <cell r="AAQ27">
            <v>0</v>
          </cell>
          <cell r="AAR27">
            <v>0</v>
          </cell>
          <cell r="AAS27">
            <v>0</v>
          </cell>
          <cell r="AAT27">
            <v>0</v>
          </cell>
          <cell r="AAU27">
            <v>0</v>
          </cell>
          <cell r="AAV27">
            <v>0</v>
          </cell>
          <cell r="AAW27">
            <v>0</v>
          </cell>
          <cell r="AAX27">
            <v>0</v>
          </cell>
          <cell r="AAY27">
            <v>0</v>
          </cell>
          <cell r="AAZ27">
            <v>0</v>
          </cell>
          <cell r="ABA27">
            <v>0</v>
          </cell>
          <cell r="ABB27">
            <v>0</v>
          </cell>
          <cell r="ABC27">
            <v>0</v>
          </cell>
          <cell r="ABD27">
            <v>0</v>
          </cell>
          <cell r="ABE27">
            <v>0</v>
          </cell>
          <cell r="ABF27">
            <v>0</v>
          </cell>
          <cell r="ABG27">
            <v>0</v>
          </cell>
          <cell r="ABH27">
            <v>0</v>
          </cell>
          <cell r="ABI27">
            <v>0</v>
          </cell>
          <cell r="ABJ27">
            <v>0</v>
          </cell>
          <cell r="ABK27">
            <v>0</v>
          </cell>
          <cell r="ABL27">
            <v>0</v>
          </cell>
          <cell r="ABM27">
            <v>0</v>
          </cell>
          <cell r="ABN27">
            <v>0</v>
          </cell>
          <cell r="ABO27">
            <v>0</v>
          </cell>
          <cell r="ABP27">
            <v>0</v>
          </cell>
          <cell r="ABQ27">
            <v>0</v>
          </cell>
          <cell r="ABR27">
            <v>0</v>
          </cell>
          <cell r="ABS27">
            <v>0</v>
          </cell>
          <cell r="ABT27">
            <v>0</v>
          </cell>
          <cell r="ABU27">
            <v>0</v>
          </cell>
          <cell r="ABV27">
            <v>0</v>
          </cell>
          <cell r="ABW27">
            <v>0</v>
          </cell>
          <cell r="ABX27">
            <v>0</v>
          </cell>
          <cell r="ABY27">
            <v>0</v>
          </cell>
          <cell r="ABZ27">
            <v>0</v>
          </cell>
          <cell r="ACA27">
            <v>0</v>
          </cell>
          <cell r="ACB27">
            <v>0</v>
          </cell>
          <cell r="ACC27">
            <v>0</v>
          </cell>
          <cell r="ACD27">
            <v>0</v>
          </cell>
          <cell r="ACE27">
            <v>0</v>
          </cell>
          <cell r="ACF27">
            <v>0</v>
          </cell>
          <cell r="ACG27">
            <v>0</v>
          </cell>
          <cell r="ACH27">
            <v>0</v>
          </cell>
          <cell r="ACI27">
            <v>0</v>
          </cell>
          <cell r="ACJ27">
            <v>0</v>
          </cell>
          <cell r="ACK27">
            <v>0</v>
          </cell>
          <cell r="ACL27">
            <v>0</v>
          </cell>
          <cell r="ACM27">
            <v>0</v>
          </cell>
          <cell r="ACN27">
            <v>0</v>
          </cell>
          <cell r="ACO27">
            <v>0</v>
          </cell>
          <cell r="ACP27">
            <v>0</v>
          </cell>
          <cell r="ACQ27">
            <v>0</v>
          </cell>
          <cell r="ACR27">
            <v>0</v>
          </cell>
          <cell r="ACS27">
            <v>0</v>
          </cell>
          <cell r="ACT27">
            <v>0</v>
          </cell>
          <cell r="ACU27">
            <v>0</v>
          </cell>
          <cell r="ACV27">
            <v>0</v>
          </cell>
          <cell r="ACW27">
            <v>0</v>
          </cell>
          <cell r="ACX27">
            <v>0</v>
          </cell>
          <cell r="ACY27">
            <v>0</v>
          </cell>
          <cell r="ACZ27">
            <v>0</v>
          </cell>
          <cell r="ADA27">
            <v>0</v>
          </cell>
          <cell r="ADB27">
            <v>0</v>
          </cell>
          <cell r="ADC27">
            <v>0</v>
          </cell>
          <cell r="ADD27">
            <v>0</v>
          </cell>
          <cell r="ADE27">
            <v>0</v>
          </cell>
          <cell r="ADF27">
            <v>0</v>
          </cell>
          <cell r="ADG27">
            <v>0</v>
          </cell>
          <cell r="ADH27">
            <v>0</v>
          </cell>
          <cell r="ADI27">
            <v>0</v>
          </cell>
          <cell r="ADJ27">
            <v>0</v>
          </cell>
          <cell r="ADK27">
            <v>0</v>
          </cell>
          <cell r="ADL27">
            <v>0</v>
          </cell>
          <cell r="ADM27">
            <v>0</v>
          </cell>
          <cell r="ADN27">
            <v>0</v>
          </cell>
          <cell r="ADO27">
            <v>0</v>
          </cell>
          <cell r="ADP27">
            <v>0</v>
          </cell>
          <cell r="ADQ27">
            <v>0</v>
          </cell>
          <cell r="ADR27">
            <v>0</v>
          </cell>
          <cell r="ADS27">
            <v>0</v>
          </cell>
          <cell r="ADT27">
            <v>0</v>
          </cell>
          <cell r="ADU27">
            <v>0</v>
          </cell>
          <cell r="ADV27">
            <v>0</v>
          </cell>
          <cell r="ADW27">
            <v>0</v>
          </cell>
          <cell r="ADX27">
            <v>0</v>
          </cell>
          <cell r="ADY27">
            <v>0</v>
          </cell>
          <cell r="ADZ27">
            <v>0</v>
          </cell>
          <cell r="AEA27">
            <v>0</v>
          </cell>
          <cell r="AEB27">
            <v>0</v>
          </cell>
          <cell r="AEC27">
            <v>0</v>
          </cell>
          <cell r="AED27">
            <v>0</v>
          </cell>
          <cell r="AEE27">
            <v>0</v>
          </cell>
          <cell r="AEF27">
            <v>0</v>
          </cell>
          <cell r="AEG27">
            <v>0</v>
          </cell>
          <cell r="AEH27">
            <v>0</v>
          </cell>
          <cell r="AEI27">
            <v>0</v>
          </cell>
          <cell r="AEJ27">
            <v>0</v>
          </cell>
          <cell r="AEK27">
            <v>0</v>
          </cell>
          <cell r="AEL27">
            <v>0</v>
          </cell>
          <cell r="AEM27">
            <v>0</v>
          </cell>
          <cell r="AEN27">
            <v>0</v>
          </cell>
          <cell r="AEO27">
            <v>0</v>
          </cell>
          <cell r="AEP27">
            <v>0</v>
          </cell>
          <cell r="AEQ27">
            <v>0</v>
          </cell>
          <cell r="AER27">
            <v>0</v>
          </cell>
          <cell r="AES27">
            <v>0</v>
          </cell>
          <cell r="AET27">
            <v>0</v>
          </cell>
          <cell r="AEU27">
            <v>0</v>
          </cell>
          <cell r="AEV27">
            <v>0</v>
          </cell>
          <cell r="AEW27">
            <v>0</v>
          </cell>
          <cell r="AEX27">
            <v>0</v>
          </cell>
          <cell r="AEY27">
            <v>0</v>
          </cell>
          <cell r="AEZ27">
            <v>0</v>
          </cell>
          <cell r="AFA27">
            <v>0</v>
          </cell>
          <cell r="AFB27">
            <v>0</v>
          </cell>
          <cell r="AFC27">
            <v>0</v>
          </cell>
          <cell r="AFD27">
            <v>0</v>
          </cell>
          <cell r="AFE27">
            <v>0</v>
          </cell>
          <cell r="AFF27">
            <v>0</v>
          </cell>
          <cell r="AFG27">
            <v>0</v>
          </cell>
          <cell r="AFH27">
            <v>0</v>
          </cell>
          <cell r="AFI27">
            <v>0</v>
          </cell>
          <cell r="AFJ27">
            <v>0</v>
          </cell>
          <cell r="AFK27">
            <v>0</v>
          </cell>
          <cell r="AFL27">
            <v>0</v>
          </cell>
          <cell r="AFM27">
            <v>0</v>
          </cell>
          <cell r="AFN27">
            <v>0</v>
          </cell>
          <cell r="AFO27">
            <v>0</v>
          </cell>
          <cell r="AFP27">
            <v>0</v>
          </cell>
          <cell r="AFQ27">
            <v>0</v>
          </cell>
          <cell r="AFR27">
            <v>0</v>
          </cell>
          <cell r="AFS27">
            <v>0</v>
          </cell>
          <cell r="AFT27">
            <v>0</v>
          </cell>
          <cell r="AFU27">
            <v>0</v>
          </cell>
          <cell r="AFV27">
            <v>0</v>
          </cell>
          <cell r="AFW27">
            <v>0</v>
          </cell>
          <cell r="AFX27">
            <v>0</v>
          </cell>
          <cell r="AFY27">
            <v>0</v>
          </cell>
          <cell r="AFZ27">
            <v>0</v>
          </cell>
          <cell r="AGA27">
            <v>0</v>
          </cell>
          <cell r="AGB27">
            <v>0</v>
          </cell>
          <cell r="AGC27">
            <v>0</v>
          </cell>
          <cell r="AGD27">
            <v>0</v>
          </cell>
          <cell r="AGE27">
            <v>0</v>
          </cell>
          <cell r="AGF27">
            <v>0</v>
          </cell>
          <cell r="AGG27">
            <v>0</v>
          </cell>
          <cell r="AGH27">
            <v>0</v>
          </cell>
          <cell r="AGI27">
            <v>0</v>
          </cell>
          <cell r="AGJ27">
            <v>0</v>
          </cell>
          <cell r="AGK27">
            <v>0</v>
          </cell>
          <cell r="AGL27">
            <v>0</v>
          </cell>
          <cell r="AGM27">
            <v>0</v>
          </cell>
          <cell r="AGN27">
            <v>0</v>
          </cell>
          <cell r="AGO27">
            <v>0</v>
          </cell>
          <cell r="AGP27">
            <v>0</v>
          </cell>
          <cell r="AGQ27">
            <v>0</v>
          </cell>
          <cell r="AGR27">
            <v>0</v>
          </cell>
          <cell r="AGS27">
            <v>0</v>
          </cell>
          <cell r="AGT27">
            <v>0</v>
          </cell>
          <cell r="AGU27">
            <v>0</v>
          </cell>
          <cell r="AGV27">
            <v>0</v>
          </cell>
          <cell r="AGW27">
            <v>0</v>
          </cell>
          <cell r="AGX27">
            <v>0</v>
          </cell>
          <cell r="AGY27">
            <v>0</v>
          </cell>
          <cell r="AGZ27">
            <v>0</v>
          </cell>
          <cell r="AHA27">
            <v>0</v>
          </cell>
          <cell r="AHB27">
            <v>0</v>
          </cell>
          <cell r="AHC27">
            <v>0</v>
          </cell>
          <cell r="AHD27">
            <v>0</v>
          </cell>
          <cell r="AHE27">
            <v>0</v>
          </cell>
          <cell r="AHF27">
            <v>0</v>
          </cell>
          <cell r="AHG27">
            <v>0</v>
          </cell>
          <cell r="AHH27">
            <v>0</v>
          </cell>
          <cell r="AHI27">
            <v>0</v>
          </cell>
          <cell r="AHJ27">
            <v>0</v>
          </cell>
          <cell r="AHK27">
            <v>0</v>
          </cell>
          <cell r="AHL27">
            <v>0</v>
          </cell>
          <cell r="AHM27">
            <v>0</v>
          </cell>
          <cell r="AHN27">
            <v>0</v>
          </cell>
          <cell r="AHO27">
            <v>0</v>
          </cell>
          <cell r="AHP27">
            <v>0</v>
          </cell>
          <cell r="AHQ27">
            <v>0</v>
          </cell>
          <cell r="AHR27">
            <v>0</v>
          </cell>
          <cell r="AHS27">
            <v>0</v>
          </cell>
          <cell r="AHT27">
            <v>0</v>
          </cell>
          <cell r="AHU27">
            <v>0</v>
          </cell>
          <cell r="AHV27">
            <v>0</v>
          </cell>
          <cell r="AHW27">
            <v>0</v>
          </cell>
          <cell r="AHX27">
            <v>0</v>
          </cell>
          <cell r="AHY27">
            <v>0</v>
          </cell>
          <cell r="AHZ27">
            <v>0</v>
          </cell>
          <cell r="AIA27">
            <v>0</v>
          </cell>
          <cell r="AIB27">
            <v>0</v>
          </cell>
          <cell r="AIC27">
            <v>0</v>
          </cell>
          <cell r="AID27">
            <v>0</v>
          </cell>
          <cell r="AIE27">
            <v>0</v>
          </cell>
          <cell r="AIF27">
            <v>0</v>
          </cell>
          <cell r="AIG27">
            <v>0</v>
          </cell>
          <cell r="AIH27">
            <v>0</v>
          </cell>
          <cell r="AII27">
            <v>0</v>
          </cell>
          <cell r="AIJ27">
            <v>0</v>
          </cell>
          <cell r="AIK27">
            <v>0</v>
          </cell>
          <cell r="AIL27">
            <v>0</v>
          </cell>
          <cell r="AIM27">
            <v>0</v>
          </cell>
          <cell r="AIN27">
            <v>0</v>
          </cell>
          <cell r="AIO27">
            <v>0</v>
          </cell>
          <cell r="AIP27">
            <v>0</v>
          </cell>
          <cell r="AIQ27">
            <v>0</v>
          </cell>
          <cell r="AIR27">
            <v>0</v>
          </cell>
          <cell r="AIS27">
            <v>0</v>
          </cell>
          <cell r="AIT27">
            <v>0</v>
          </cell>
          <cell r="AIU27">
            <v>0</v>
          </cell>
          <cell r="AIV27">
            <v>0</v>
          </cell>
          <cell r="AIW27">
            <v>0</v>
          </cell>
          <cell r="AIX27">
            <v>0</v>
          </cell>
          <cell r="AIY27">
            <v>0</v>
          </cell>
          <cell r="AIZ27">
            <v>0</v>
          </cell>
          <cell r="AJA27">
            <v>0</v>
          </cell>
          <cell r="AJB27">
            <v>0</v>
          </cell>
          <cell r="AJC27">
            <v>0</v>
          </cell>
          <cell r="AJD27">
            <v>0</v>
          </cell>
          <cell r="AJE27">
            <v>0</v>
          </cell>
          <cell r="AJF27">
            <v>0</v>
          </cell>
          <cell r="AJG27">
            <v>0</v>
          </cell>
          <cell r="AJH27">
            <v>0</v>
          </cell>
          <cell r="AJI27">
            <v>0</v>
          </cell>
          <cell r="AJJ27">
            <v>0</v>
          </cell>
          <cell r="AJK27">
            <v>0</v>
          </cell>
          <cell r="AJL27">
            <v>0</v>
          </cell>
          <cell r="AJM27">
            <v>0</v>
          </cell>
          <cell r="AJN27">
            <v>0</v>
          </cell>
          <cell r="AJO27">
            <v>0</v>
          </cell>
          <cell r="AJP27">
            <v>0</v>
          </cell>
          <cell r="AJQ27">
            <v>0</v>
          </cell>
          <cell r="AJR27">
            <v>0</v>
          </cell>
          <cell r="AJS27">
            <v>0</v>
          </cell>
          <cell r="AJT27">
            <v>0</v>
          </cell>
          <cell r="AJU27">
            <v>0</v>
          </cell>
          <cell r="AJV27">
            <v>0</v>
          </cell>
          <cell r="AJW27">
            <v>0</v>
          </cell>
          <cell r="AJX27">
            <v>0</v>
          </cell>
          <cell r="AJY27">
            <v>0</v>
          </cell>
          <cell r="AJZ27">
            <v>0</v>
          </cell>
          <cell r="AKA27">
            <v>0</v>
          </cell>
          <cell r="AKB27">
            <v>0</v>
          </cell>
          <cell r="AKC27">
            <v>0</v>
          </cell>
          <cell r="AKD27">
            <v>0</v>
          </cell>
          <cell r="AKE27">
            <v>0</v>
          </cell>
          <cell r="AKF27">
            <v>0</v>
          </cell>
          <cell r="AKG27">
            <v>0</v>
          </cell>
          <cell r="AKH27">
            <v>0</v>
          </cell>
          <cell r="AKI27">
            <v>0</v>
          </cell>
          <cell r="AKJ27">
            <v>0</v>
          </cell>
          <cell r="AKK27">
            <v>0</v>
          </cell>
          <cell r="AKL27">
            <v>0</v>
          </cell>
          <cell r="AKM27">
            <v>0</v>
          </cell>
          <cell r="AKN27">
            <v>0</v>
          </cell>
          <cell r="AKO27">
            <v>0</v>
          </cell>
          <cell r="AKP27">
            <v>0</v>
          </cell>
          <cell r="AKQ27">
            <v>0</v>
          </cell>
          <cell r="AKR27">
            <v>0</v>
          </cell>
          <cell r="AKS27">
            <v>0</v>
          </cell>
          <cell r="AKT27">
            <v>0</v>
          </cell>
          <cell r="AKU27">
            <v>0</v>
          </cell>
          <cell r="AKV27">
            <v>0</v>
          </cell>
          <cell r="AKW27">
            <v>0</v>
          </cell>
          <cell r="AKX27">
            <v>0</v>
          </cell>
          <cell r="AKY27">
            <v>0</v>
          </cell>
          <cell r="AKZ27">
            <v>0</v>
          </cell>
          <cell r="ALA27">
            <v>0</v>
          </cell>
          <cell r="ALB27">
            <v>0</v>
          </cell>
          <cell r="ALC27">
            <v>0</v>
          </cell>
          <cell r="ALD27">
            <v>0</v>
          </cell>
          <cell r="ALE27">
            <v>0</v>
          </cell>
          <cell r="ALF27">
            <v>0</v>
          </cell>
          <cell r="ALG27">
            <v>0</v>
          </cell>
          <cell r="ALH27">
            <v>0</v>
          </cell>
          <cell r="ALI27">
            <v>0</v>
          </cell>
          <cell r="ALO27">
            <v>0</v>
          </cell>
          <cell r="ALP27">
            <v>0</v>
          </cell>
          <cell r="ALQ27">
            <v>0</v>
          </cell>
          <cell r="ALR27">
            <v>0</v>
          </cell>
          <cell r="ALS27">
            <v>0</v>
          </cell>
          <cell r="ALT27">
            <v>0</v>
          </cell>
          <cell r="ALU27">
            <v>0</v>
          </cell>
          <cell r="ALV27">
            <v>0</v>
          </cell>
          <cell r="ALW27">
            <v>0</v>
          </cell>
          <cell r="ALX27">
            <v>0</v>
          </cell>
          <cell r="ALY27">
            <v>0</v>
          </cell>
          <cell r="ALZ27">
            <v>0</v>
          </cell>
          <cell r="AMA27">
            <v>0</v>
          </cell>
          <cell r="AMB27">
            <v>0</v>
          </cell>
          <cell r="AMC27">
            <v>0</v>
          </cell>
          <cell r="AMD27">
            <v>0</v>
          </cell>
          <cell r="AME27">
            <v>0</v>
          </cell>
          <cell r="AMF27">
            <v>0</v>
          </cell>
          <cell r="AMG27">
            <v>0</v>
          </cell>
          <cell r="AMH27">
            <v>0</v>
          </cell>
          <cell r="AMX27">
            <v>0</v>
          </cell>
          <cell r="AMY27">
            <v>0</v>
          </cell>
          <cell r="AMZ27">
            <v>0</v>
          </cell>
          <cell r="ANA27">
            <v>0</v>
          </cell>
          <cell r="ANB27">
            <v>0</v>
          </cell>
          <cell r="ANC27">
            <v>0</v>
          </cell>
          <cell r="AND27">
            <v>0</v>
          </cell>
          <cell r="ANE27">
            <v>0</v>
          </cell>
          <cell r="ANF27">
            <v>0</v>
          </cell>
          <cell r="ANG27">
            <v>0</v>
          </cell>
          <cell r="ANH27">
            <v>0</v>
          </cell>
          <cell r="ANI27">
            <v>0</v>
          </cell>
          <cell r="ANJ27">
            <v>0</v>
          </cell>
          <cell r="ANK27">
            <v>0</v>
          </cell>
          <cell r="ANL27">
            <v>0</v>
          </cell>
          <cell r="AOB27">
            <v>0</v>
          </cell>
          <cell r="AOC27">
            <v>0</v>
          </cell>
          <cell r="AOD27">
            <v>0</v>
          </cell>
          <cell r="AOE27">
            <v>0</v>
          </cell>
          <cell r="AOF27">
            <v>0</v>
          </cell>
          <cell r="AOG27">
            <v>0</v>
          </cell>
          <cell r="AOH27">
            <v>0</v>
          </cell>
          <cell r="AOI27">
            <v>0</v>
          </cell>
          <cell r="AOJ27">
            <v>0</v>
          </cell>
          <cell r="AOK27">
            <v>0</v>
          </cell>
          <cell r="AOL27">
            <v>0</v>
          </cell>
          <cell r="AOM27">
            <v>0</v>
          </cell>
          <cell r="AON27">
            <v>0</v>
          </cell>
          <cell r="AOO27">
            <v>0</v>
          </cell>
          <cell r="AOP27">
            <v>0</v>
          </cell>
          <cell r="APF27">
            <v>0</v>
          </cell>
          <cell r="APG27">
            <v>0</v>
          </cell>
          <cell r="APH27">
            <v>0</v>
          </cell>
          <cell r="API27">
            <v>0</v>
          </cell>
          <cell r="APJ27">
            <v>0</v>
          </cell>
          <cell r="APK27">
            <v>0</v>
          </cell>
          <cell r="APL27">
            <v>0</v>
          </cell>
          <cell r="APM27">
            <v>0</v>
          </cell>
          <cell r="APN27">
            <v>0</v>
          </cell>
          <cell r="APO27">
            <v>0</v>
          </cell>
          <cell r="APP27">
            <v>0</v>
          </cell>
          <cell r="APQ27">
            <v>0</v>
          </cell>
          <cell r="APR27">
            <v>0</v>
          </cell>
          <cell r="APS27">
            <v>0</v>
          </cell>
          <cell r="APT27">
            <v>0</v>
          </cell>
          <cell r="AQJ27">
            <v>0</v>
          </cell>
          <cell r="AQK27">
            <v>0</v>
          </cell>
          <cell r="AQL27">
            <v>0</v>
          </cell>
          <cell r="AQM27">
            <v>0</v>
          </cell>
          <cell r="AQN27">
            <v>0</v>
          </cell>
          <cell r="AQO27">
            <v>0</v>
          </cell>
          <cell r="AQP27">
            <v>0</v>
          </cell>
          <cell r="AQQ27">
            <v>0</v>
          </cell>
          <cell r="AQR27">
            <v>0</v>
          </cell>
          <cell r="AQS27">
            <v>0</v>
          </cell>
          <cell r="AQT27">
            <v>0</v>
          </cell>
          <cell r="AQU27">
            <v>0</v>
          </cell>
          <cell r="AQV27">
            <v>0</v>
          </cell>
          <cell r="AQW27">
            <v>0</v>
          </cell>
          <cell r="AQX27">
            <v>0</v>
          </cell>
          <cell r="ARN27">
            <v>0</v>
          </cell>
          <cell r="ARO27">
            <v>0</v>
          </cell>
          <cell r="ARP27">
            <v>0</v>
          </cell>
          <cell r="ARQ27">
            <v>0</v>
          </cell>
          <cell r="ARR27">
            <v>0</v>
          </cell>
          <cell r="ARS27">
            <v>0</v>
          </cell>
          <cell r="ART27">
            <v>0</v>
          </cell>
          <cell r="ARU27">
            <v>0</v>
          </cell>
          <cell r="ARV27">
            <v>0</v>
          </cell>
          <cell r="ARW27">
            <v>0</v>
          </cell>
          <cell r="ARX27">
            <v>0</v>
          </cell>
          <cell r="ARY27">
            <v>0</v>
          </cell>
          <cell r="ARZ27">
            <v>0</v>
          </cell>
          <cell r="ASA27">
            <v>0</v>
          </cell>
          <cell r="ASB27">
            <v>0</v>
          </cell>
          <cell r="ASR27">
            <v>0</v>
          </cell>
          <cell r="ASS27">
            <v>0</v>
          </cell>
          <cell r="AST27">
            <v>0</v>
          </cell>
          <cell r="ASU27">
            <v>0</v>
          </cell>
          <cell r="ASV27">
            <v>0</v>
          </cell>
          <cell r="ASW27">
            <v>0</v>
          </cell>
          <cell r="ASX27">
            <v>0</v>
          </cell>
          <cell r="ASY27">
            <v>0</v>
          </cell>
          <cell r="ASZ27">
            <v>0</v>
          </cell>
          <cell r="ATA27">
            <v>0</v>
          </cell>
          <cell r="ATB27">
            <v>0</v>
          </cell>
          <cell r="ATC27">
            <v>0</v>
          </cell>
          <cell r="ATD27">
            <v>0</v>
          </cell>
          <cell r="ATE27">
            <v>0</v>
          </cell>
          <cell r="ATF27">
            <v>0</v>
          </cell>
          <cell r="ATV27">
            <v>0</v>
          </cell>
          <cell r="ATW27">
            <v>0</v>
          </cell>
          <cell r="ATX27">
            <v>0</v>
          </cell>
          <cell r="ATY27">
            <v>0</v>
          </cell>
          <cell r="ATZ27">
            <v>0</v>
          </cell>
          <cell r="AUA27">
            <v>0</v>
          </cell>
          <cell r="AUB27">
            <v>0</v>
          </cell>
          <cell r="AUC27">
            <v>0</v>
          </cell>
          <cell r="AUD27">
            <v>0</v>
          </cell>
          <cell r="AUE27">
            <v>0</v>
          </cell>
          <cell r="AUF27">
            <v>0</v>
          </cell>
          <cell r="AUG27">
            <v>0</v>
          </cell>
          <cell r="AUH27">
            <v>0</v>
          </cell>
          <cell r="AUI27">
            <v>0</v>
          </cell>
          <cell r="AUJ27">
            <v>0</v>
          </cell>
          <cell r="AUZ27">
            <v>0</v>
          </cell>
          <cell r="AVA27">
            <v>0</v>
          </cell>
          <cell r="AVB27">
            <v>0</v>
          </cell>
          <cell r="AVC27">
            <v>0</v>
          </cell>
          <cell r="AVD27">
            <v>0</v>
          </cell>
          <cell r="AVE27">
            <v>0</v>
          </cell>
          <cell r="AVF27">
            <v>0</v>
          </cell>
          <cell r="AVG27">
            <v>0</v>
          </cell>
          <cell r="AVH27">
            <v>0</v>
          </cell>
          <cell r="AVI27">
            <v>0</v>
          </cell>
          <cell r="AVJ27">
            <v>0</v>
          </cell>
          <cell r="AVK27">
            <v>0</v>
          </cell>
          <cell r="AVL27">
            <v>0</v>
          </cell>
          <cell r="AVM27">
            <v>0</v>
          </cell>
          <cell r="AVN27">
            <v>0</v>
          </cell>
          <cell r="AWH27">
            <v>0</v>
          </cell>
          <cell r="AWM27">
            <v>0</v>
          </cell>
          <cell r="AWN27">
            <v>0</v>
          </cell>
          <cell r="AWO27">
            <v>0</v>
          </cell>
          <cell r="AWP27">
            <v>0</v>
          </cell>
          <cell r="AWQ27">
            <v>0</v>
          </cell>
          <cell r="AWR27">
            <v>0</v>
          </cell>
          <cell r="AXL27">
            <v>0</v>
          </cell>
          <cell r="AXQ27">
            <v>0</v>
          </cell>
          <cell r="AXR27">
            <v>0</v>
          </cell>
          <cell r="AXS27">
            <v>0</v>
          </cell>
          <cell r="AXT27">
            <v>0</v>
          </cell>
          <cell r="AXU27">
            <v>0</v>
          </cell>
          <cell r="AXV27">
            <v>0</v>
          </cell>
          <cell r="AXW27">
            <v>100000</v>
          </cell>
          <cell r="AXX27">
            <v>102000</v>
          </cell>
          <cell r="AXY27">
            <v>109500</v>
          </cell>
          <cell r="AXZ27">
            <v>114500</v>
          </cell>
          <cell r="AYA27">
            <v>426000</v>
          </cell>
          <cell r="AYB27">
            <v>0</v>
          </cell>
          <cell r="AYC27">
            <v>0</v>
          </cell>
          <cell r="AYD27">
            <v>0</v>
          </cell>
          <cell r="AYE27">
            <v>0</v>
          </cell>
          <cell r="AYF27">
            <v>0</v>
          </cell>
          <cell r="AYG27">
            <v>100000</v>
          </cell>
          <cell r="AYH27">
            <v>102000</v>
          </cell>
          <cell r="AYI27">
            <v>109500</v>
          </cell>
          <cell r="AYJ27">
            <v>114500</v>
          </cell>
          <cell r="AYK27">
            <v>426000</v>
          </cell>
          <cell r="AYL27">
            <v>100000</v>
          </cell>
          <cell r="AYM27">
            <v>102000</v>
          </cell>
          <cell r="AYN27">
            <v>109500</v>
          </cell>
          <cell r="AYO27">
            <v>114500</v>
          </cell>
          <cell r="AYP27">
            <v>426000</v>
          </cell>
          <cell r="AYQ27">
            <v>0</v>
          </cell>
          <cell r="AYR27">
            <v>0</v>
          </cell>
          <cell r="AYS27">
            <v>0</v>
          </cell>
          <cell r="AYT27">
            <v>0</v>
          </cell>
          <cell r="AYU27">
            <v>0</v>
          </cell>
          <cell r="AYV27">
            <v>100000</v>
          </cell>
          <cell r="AYW27">
            <v>102000</v>
          </cell>
          <cell r="AYX27">
            <v>109500</v>
          </cell>
          <cell r="AYY27">
            <v>114500</v>
          </cell>
          <cell r="AYZ27">
            <v>426000</v>
          </cell>
          <cell r="AZA27">
            <v>0</v>
          </cell>
          <cell r="AZB27">
            <v>0</v>
          </cell>
          <cell r="AZC27">
            <v>0</v>
          </cell>
          <cell r="AZD27">
            <v>0</v>
          </cell>
          <cell r="AZE27">
            <v>0</v>
          </cell>
          <cell r="AZG27">
            <v>0</v>
          </cell>
          <cell r="AZH27">
            <v>0</v>
          </cell>
          <cell r="AZI27">
            <v>0</v>
          </cell>
          <cell r="AZJ27">
            <v>0</v>
          </cell>
          <cell r="AZK27">
            <v>0</v>
          </cell>
          <cell r="AZL27">
            <v>0</v>
          </cell>
          <cell r="AZM27">
            <v>0</v>
          </cell>
          <cell r="AZN27">
            <v>0</v>
          </cell>
          <cell r="AZO27">
            <v>0</v>
          </cell>
          <cell r="AZP27">
            <v>0</v>
          </cell>
          <cell r="AZQ27">
            <v>0</v>
          </cell>
          <cell r="AZR27">
            <v>0</v>
          </cell>
          <cell r="AZS27">
            <v>0</v>
          </cell>
          <cell r="AZT27">
            <v>0</v>
          </cell>
          <cell r="AZU27">
            <v>0</v>
          </cell>
          <cell r="AZV27">
            <v>0</v>
          </cell>
          <cell r="AZW27">
            <v>0</v>
          </cell>
          <cell r="AZX27">
            <v>0</v>
          </cell>
          <cell r="AZY27">
            <v>0</v>
          </cell>
          <cell r="AZZ27">
            <v>0</v>
          </cell>
          <cell r="BAA27">
            <v>0</v>
          </cell>
          <cell r="BAB27">
            <v>0</v>
          </cell>
          <cell r="BAC27">
            <v>0</v>
          </cell>
          <cell r="BAD27">
            <v>0</v>
          </cell>
          <cell r="BAE27">
            <v>0</v>
          </cell>
          <cell r="BAF27">
            <v>0</v>
          </cell>
          <cell r="BAG27">
            <v>0</v>
          </cell>
          <cell r="BAH27">
            <v>0</v>
          </cell>
          <cell r="BAI27">
            <v>0</v>
          </cell>
          <cell r="BAK27">
            <v>0</v>
          </cell>
          <cell r="BAL27">
            <v>0</v>
          </cell>
          <cell r="BAM27">
            <v>0</v>
          </cell>
          <cell r="BAN27">
            <v>0</v>
          </cell>
          <cell r="BAO27">
            <v>0</v>
          </cell>
          <cell r="BAP27">
            <v>0</v>
          </cell>
          <cell r="BAQ27">
            <v>0</v>
          </cell>
          <cell r="BAR27">
            <v>0</v>
          </cell>
          <cell r="BAS27">
            <v>0</v>
          </cell>
          <cell r="BAT27">
            <v>0</v>
          </cell>
          <cell r="BAU27">
            <v>0</v>
          </cell>
          <cell r="BAV27">
            <v>0</v>
          </cell>
          <cell r="BAW27">
            <v>0</v>
          </cell>
          <cell r="BAX27">
            <v>0</v>
          </cell>
          <cell r="BAY27">
            <v>0</v>
          </cell>
          <cell r="BAZ27">
            <v>0</v>
          </cell>
          <cell r="BBA27">
            <v>0</v>
          </cell>
          <cell r="BBB27">
            <v>0</v>
          </cell>
          <cell r="BBC27">
            <v>0</v>
          </cell>
          <cell r="BBD27">
            <v>0</v>
          </cell>
          <cell r="BBE27">
            <v>0</v>
          </cell>
          <cell r="BBF27">
            <v>0</v>
          </cell>
          <cell r="BBG27">
            <v>0</v>
          </cell>
          <cell r="BBH27">
            <v>0</v>
          </cell>
          <cell r="BBI27">
            <v>0</v>
          </cell>
          <cell r="BBJ27">
            <v>0</v>
          </cell>
          <cell r="BBK27">
            <v>0</v>
          </cell>
          <cell r="BBL27">
            <v>0</v>
          </cell>
          <cell r="BBM27">
            <v>0</v>
          </cell>
          <cell r="BBO27">
            <v>0</v>
          </cell>
          <cell r="BBP27">
            <v>0</v>
          </cell>
          <cell r="BBQ27">
            <v>0</v>
          </cell>
          <cell r="BBR27">
            <v>0</v>
          </cell>
          <cell r="BBS27">
            <v>0</v>
          </cell>
          <cell r="BBT27">
            <v>0</v>
          </cell>
          <cell r="BBU27">
            <v>0</v>
          </cell>
          <cell r="BBV27">
            <v>0</v>
          </cell>
          <cell r="BBW27">
            <v>0</v>
          </cell>
          <cell r="BBX27">
            <v>0</v>
          </cell>
          <cell r="BBY27">
            <v>0</v>
          </cell>
          <cell r="BBZ27">
            <v>0</v>
          </cell>
          <cell r="BCA27">
            <v>0</v>
          </cell>
          <cell r="BCB27">
            <v>0</v>
          </cell>
          <cell r="BCC27">
            <v>0</v>
          </cell>
          <cell r="BCD27">
            <v>0</v>
          </cell>
          <cell r="BCE27">
            <v>0</v>
          </cell>
          <cell r="BCF27">
            <v>0</v>
          </cell>
          <cell r="BCG27">
            <v>0</v>
          </cell>
          <cell r="BCH27">
            <v>0</v>
          </cell>
          <cell r="BCI27">
            <v>0</v>
          </cell>
          <cell r="BCJ27">
            <v>0</v>
          </cell>
          <cell r="BCK27">
            <v>0</v>
          </cell>
          <cell r="BCL27">
            <v>0</v>
          </cell>
          <cell r="BCM27">
            <v>0</v>
          </cell>
          <cell r="BCN27">
            <v>0</v>
          </cell>
          <cell r="BCO27">
            <v>0</v>
          </cell>
          <cell r="BCP27">
            <v>0</v>
          </cell>
          <cell r="BCQ27">
            <v>0</v>
          </cell>
          <cell r="BCS27">
            <v>0</v>
          </cell>
          <cell r="BCT27">
            <v>0</v>
          </cell>
          <cell r="BCU27">
            <v>0</v>
          </cell>
          <cell r="BCV27">
            <v>0</v>
          </cell>
          <cell r="BCW27">
            <v>0</v>
          </cell>
          <cell r="BCX27">
            <v>0</v>
          </cell>
          <cell r="BCY27">
            <v>0</v>
          </cell>
          <cell r="BCZ27">
            <v>0</v>
          </cell>
          <cell r="BDA27">
            <v>0</v>
          </cell>
          <cell r="BDB27">
            <v>0</v>
          </cell>
          <cell r="BDC27">
            <v>0</v>
          </cell>
          <cell r="BDD27">
            <v>0</v>
          </cell>
          <cell r="BDE27">
            <v>0</v>
          </cell>
          <cell r="BDF27">
            <v>0</v>
          </cell>
          <cell r="BDG27">
            <v>0</v>
          </cell>
          <cell r="BDH27">
            <v>0</v>
          </cell>
          <cell r="BDI27">
            <v>0</v>
          </cell>
          <cell r="BDJ27">
            <v>0</v>
          </cell>
          <cell r="BDK27">
            <v>0</v>
          </cell>
          <cell r="BDL27">
            <v>0</v>
          </cell>
          <cell r="BDM27">
            <v>0</v>
          </cell>
          <cell r="BDN27">
            <v>0</v>
          </cell>
          <cell r="BDO27">
            <v>0</v>
          </cell>
          <cell r="BDP27">
            <v>0</v>
          </cell>
          <cell r="BDQ27">
            <v>1030965</v>
          </cell>
          <cell r="BDR27">
            <v>1207460</v>
          </cell>
          <cell r="BDS27">
            <v>973460</v>
          </cell>
          <cell r="BDT27">
            <v>778460</v>
          </cell>
          <cell r="BDU27">
            <v>3990345</v>
          </cell>
          <cell r="BDV27">
            <v>0</v>
          </cell>
          <cell r="BDW27">
            <v>0</v>
          </cell>
          <cell r="BDX27">
            <v>0</v>
          </cell>
          <cell r="BDY27">
            <v>0</v>
          </cell>
          <cell r="BDZ27">
            <v>0</v>
          </cell>
          <cell r="BEA27">
            <v>1030965</v>
          </cell>
          <cell r="BEB27">
            <v>1207460</v>
          </cell>
          <cell r="BEC27">
            <v>973460</v>
          </cell>
          <cell r="BED27">
            <v>778460</v>
          </cell>
          <cell r="BEE27">
            <v>3990345</v>
          </cell>
          <cell r="BEF27">
            <v>1030965</v>
          </cell>
          <cell r="BEG27">
            <v>1207460</v>
          </cell>
          <cell r="BEH27">
            <v>973460</v>
          </cell>
          <cell r="BEI27">
            <v>778460</v>
          </cell>
          <cell r="BEJ27">
            <v>3990345</v>
          </cell>
          <cell r="BEK27">
            <v>0</v>
          </cell>
          <cell r="BEL27">
            <v>0</v>
          </cell>
          <cell r="BEM27">
            <v>0</v>
          </cell>
          <cell r="BEN27">
            <v>0</v>
          </cell>
          <cell r="BEO27">
            <v>0</v>
          </cell>
          <cell r="BEP27">
            <v>1030965</v>
          </cell>
          <cell r="BEQ27">
            <v>1207460</v>
          </cell>
          <cell r="BER27">
            <v>973460</v>
          </cell>
          <cell r="BES27">
            <v>778460</v>
          </cell>
          <cell r="BET27">
            <v>3990345</v>
          </cell>
          <cell r="BEU27">
            <v>1130965</v>
          </cell>
          <cell r="BEV27">
            <v>1309460</v>
          </cell>
          <cell r="BEW27">
            <v>1082960</v>
          </cell>
          <cell r="BEX27">
            <v>892960</v>
          </cell>
          <cell r="BEY27">
            <v>4416345</v>
          </cell>
          <cell r="BEZ27">
            <v>0</v>
          </cell>
          <cell r="BFA27">
            <v>0</v>
          </cell>
          <cell r="BFB27">
            <v>0</v>
          </cell>
          <cell r="BFC27">
            <v>0</v>
          </cell>
          <cell r="BFD27">
            <v>0</v>
          </cell>
          <cell r="BFE27">
            <v>1130965</v>
          </cell>
          <cell r="BFF27">
            <v>1309460</v>
          </cell>
          <cell r="BFG27">
            <v>1082960</v>
          </cell>
          <cell r="BFH27">
            <v>892960</v>
          </cell>
          <cell r="BFI27">
            <v>4416345</v>
          </cell>
          <cell r="BFJ27">
            <v>1130965</v>
          </cell>
          <cell r="BFK27">
            <v>1309460</v>
          </cell>
          <cell r="BFL27">
            <v>1082960</v>
          </cell>
          <cell r="BFM27">
            <v>892960</v>
          </cell>
          <cell r="BFN27">
            <v>4416345</v>
          </cell>
          <cell r="BFO27">
            <v>0</v>
          </cell>
          <cell r="BFP27">
            <v>0</v>
          </cell>
          <cell r="BFQ27">
            <v>0</v>
          </cell>
          <cell r="BFR27">
            <v>0</v>
          </cell>
          <cell r="BFS27">
            <v>0</v>
          </cell>
          <cell r="BFT27">
            <v>1130965</v>
          </cell>
          <cell r="BFU27">
            <v>1309460</v>
          </cell>
          <cell r="BFV27">
            <v>1082960</v>
          </cell>
          <cell r="BFW27">
            <v>892960</v>
          </cell>
          <cell r="BFX27">
            <v>4416345</v>
          </cell>
          <cell r="BFY27">
            <v>0</v>
          </cell>
          <cell r="BFZ27">
            <v>0</v>
          </cell>
        </row>
        <row r="28">
          <cell r="B28" t="str">
            <v>内容及信息采购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>
            <v>0</v>
          </cell>
          <cell r="AV28">
            <v>0</v>
          </cell>
          <cell r="AW28">
            <v>0</v>
          </cell>
          <cell r="AX28">
            <v>0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F28">
            <v>0</v>
          </cell>
          <cell r="BG28">
            <v>0</v>
          </cell>
          <cell r="BH28">
            <v>0</v>
          </cell>
          <cell r="BI28">
            <v>0</v>
          </cell>
          <cell r="BJ28">
            <v>0</v>
          </cell>
          <cell r="BK28">
            <v>0</v>
          </cell>
          <cell r="BL28">
            <v>0</v>
          </cell>
          <cell r="BM28">
            <v>0</v>
          </cell>
          <cell r="BN28">
            <v>0</v>
          </cell>
          <cell r="BO28">
            <v>0</v>
          </cell>
          <cell r="BP28">
            <v>0</v>
          </cell>
          <cell r="BQ28">
            <v>0</v>
          </cell>
          <cell r="BR28">
            <v>0</v>
          </cell>
          <cell r="BS28">
            <v>0</v>
          </cell>
          <cell r="BT28">
            <v>0</v>
          </cell>
          <cell r="BU28">
            <v>0</v>
          </cell>
          <cell r="BV28">
            <v>0</v>
          </cell>
          <cell r="BW28">
            <v>0</v>
          </cell>
          <cell r="BX28">
            <v>0</v>
          </cell>
          <cell r="BY28">
            <v>0</v>
          </cell>
          <cell r="BZ28">
            <v>0</v>
          </cell>
          <cell r="CA28">
            <v>0</v>
          </cell>
          <cell r="CB28">
            <v>0</v>
          </cell>
          <cell r="CC28">
            <v>0</v>
          </cell>
          <cell r="CD28">
            <v>0</v>
          </cell>
          <cell r="CE28">
            <v>0</v>
          </cell>
          <cell r="CF28">
            <v>0</v>
          </cell>
          <cell r="CG28">
            <v>0</v>
          </cell>
          <cell r="CH28">
            <v>0</v>
          </cell>
          <cell r="CJ28">
            <v>0</v>
          </cell>
          <cell r="CK28">
            <v>0</v>
          </cell>
          <cell r="CL28">
            <v>0</v>
          </cell>
          <cell r="CM28">
            <v>0</v>
          </cell>
          <cell r="CN28">
            <v>0</v>
          </cell>
          <cell r="CO28">
            <v>0</v>
          </cell>
          <cell r="CP28">
            <v>0</v>
          </cell>
          <cell r="CQ28">
            <v>0</v>
          </cell>
          <cell r="CR28">
            <v>0</v>
          </cell>
          <cell r="CS28">
            <v>0</v>
          </cell>
          <cell r="CT28">
            <v>0</v>
          </cell>
          <cell r="CU28">
            <v>0</v>
          </cell>
          <cell r="CV28">
            <v>0</v>
          </cell>
          <cell r="CW28">
            <v>0</v>
          </cell>
          <cell r="CX28">
            <v>0</v>
          </cell>
          <cell r="CY28">
            <v>0</v>
          </cell>
          <cell r="CZ28">
            <v>0</v>
          </cell>
          <cell r="DA28">
            <v>0</v>
          </cell>
          <cell r="DB28">
            <v>0</v>
          </cell>
          <cell r="DC28">
            <v>0</v>
          </cell>
          <cell r="DD28">
            <v>0</v>
          </cell>
          <cell r="DE28">
            <v>0</v>
          </cell>
          <cell r="DF28">
            <v>0</v>
          </cell>
          <cell r="DG28">
            <v>0</v>
          </cell>
          <cell r="DH28">
            <v>0</v>
          </cell>
          <cell r="DI28">
            <v>0</v>
          </cell>
          <cell r="DJ28">
            <v>0</v>
          </cell>
          <cell r="DK28">
            <v>0</v>
          </cell>
          <cell r="DL28">
            <v>0</v>
          </cell>
          <cell r="DN28">
            <v>0</v>
          </cell>
          <cell r="DO28">
            <v>0</v>
          </cell>
          <cell r="DP28">
            <v>0</v>
          </cell>
          <cell r="DQ28">
            <v>0</v>
          </cell>
          <cell r="DR28">
            <v>0</v>
          </cell>
          <cell r="DS28">
            <v>0</v>
          </cell>
          <cell r="DT28">
            <v>0</v>
          </cell>
          <cell r="DU28">
            <v>0</v>
          </cell>
          <cell r="DV28">
            <v>0</v>
          </cell>
          <cell r="DW28">
            <v>0</v>
          </cell>
          <cell r="DX28">
            <v>0</v>
          </cell>
          <cell r="DY28">
            <v>0</v>
          </cell>
          <cell r="DZ28">
            <v>0</v>
          </cell>
          <cell r="EA28">
            <v>0</v>
          </cell>
          <cell r="EB28">
            <v>0</v>
          </cell>
          <cell r="EC28">
            <v>0</v>
          </cell>
          <cell r="ED28">
            <v>0</v>
          </cell>
          <cell r="EE28">
            <v>0</v>
          </cell>
          <cell r="EF28">
            <v>0</v>
          </cell>
          <cell r="EG28">
            <v>0</v>
          </cell>
          <cell r="EH28">
            <v>0</v>
          </cell>
          <cell r="EI28">
            <v>0</v>
          </cell>
          <cell r="EJ28">
            <v>0</v>
          </cell>
          <cell r="EK28">
            <v>0</v>
          </cell>
          <cell r="EL28">
            <v>0</v>
          </cell>
          <cell r="EM28">
            <v>0</v>
          </cell>
          <cell r="EN28">
            <v>0</v>
          </cell>
          <cell r="EO28">
            <v>0</v>
          </cell>
          <cell r="EP28">
            <v>0</v>
          </cell>
          <cell r="ER28">
            <v>0</v>
          </cell>
          <cell r="ES28">
            <v>0</v>
          </cell>
          <cell r="ET28">
            <v>0</v>
          </cell>
          <cell r="EU28">
            <v>0</v>
          </cell>
          <cell r="EV28">
            <v>0</v>
          </cell>
          <cell r="EW28">
            <v>0</v>
          </cell>
          <cell r="EX28">
            <v>0</v>
          </cell>
          <cell r="EY28">
            <v>0</v>
          </cell>
          <cell r="EZ28">
            <v>0</v>
          </cell>
          <cell r="FA28">
            <v>0</v>
          </cell>
          <cell r="FB28">
            <v>0</v>
          </cell>
          <cell r="FC28">
            <v>0</v>
          </cell>
          <cell r="FD28">
            <v>0</v>
          </cell>
          <cell r="FE28">
            <v>0</v>
          </cell>
          <cell r="FF28">
            <v>0</v>
          </cell>
          <cell r="FG28">
            <v>0</v>
          </cell>
          <cell r="FH28">
            <v>0</v>
          </cell>
          <cell r="FI28">
            <v>0</v>
          </cell>
          <cell r="FJ28">
            <v>0</v>
          </cell>
          <cell r="FK28">
            <v>0</v>
          </cell>
          <cell r="FL28">
            <v>0</v>
          </cell>
          <cell r="FM28">
            <v>0</v>
          </cell>
          <cell r="FN28">
            <v>0</v>
          </cell>
          <cell r="FO28">
            <v>0</v>
          </cell>
          <cell r="FP28">
            <v>0</v>
          </cell>
          <cell r="FQ28">
            <v>0</v>
          </cell>
          <cell r="FR28">
            <v>0</v>
          </cell>
          <cell r="FS28">
            <v>0</v>
          </cell>
          <cell r="FT28">
            <v>0</v>
          </cell>
          <cell r="FV28">
            <v>0</v>
          </cell>
          <cell r="FW28">
            <v>0</v>
          </cell>
          <cell r="FX28">
            <v>0</v>
          </cell>
          <cell r="FY28">
            <v>0</v>
          </cell>
          <cell r="FZ28">
            <v>0</v>
          </cell>
          <cell r="GA28">
            <v>0</v>
          </cell>
          <cell r="GB28">
            <v>0</v>
          </cell>
          <cell r="GC28">
            <v>0</v>
          </cell>
          <cell r="GD28">
            <v>0</v>
          </cell>
          <cell r="GE28">
            <v>0</v>
          </cell>
          <cell r="GF28">
            <v>0</v>
          </cell>
          <cell r="GG28">
            <v>0</v>
          </cell>
          <cell r="GH28">
            <v>0</v>
          </cell>
          <cell r="GI28">
            <v>0</v>
          </cell>
          <cell r="GJ28">
            <v>0</v>
          </cell>
          <cell r="GK28">
            <v>0</v>
          </cell>
          <cell r="GL28">
            <v>0</v>
          </cell>
          <cell r="GM28">
            <v>0</v>
          </cell>
          <cell r="GN28">
            <v>0</v>
          </cell>
          <cell r="GO28">
            <v>0</v>
          </cell>
          <cell r="GP28">
            <v>0</v>
          </cell>
          <cell r="GQ28">
            <v>0</v>
          </cell>
          <cell r="GR28">
            <v>0</v>
          </cell>
          <cell r="GS28">
            <v>0</v>
          </cell>
          <cell r="GT28">
            <v>0</v>
          </cell>
          <cell r="GU28">
            <v>0</v>
          </cell>
          <cell r="GV28">
            <v>0</v>
          </cell>
          <cell r="GW28">
            <v>0</v>
          </cell>
          <cell r="GX28">
            <v>0</v>
          </cell>
          <cell r="GZ28">
            <v>0</v>
          </cell>
          <cell r="HA28">
            <v>0</v>
          </cell>
          <cell r="HB28">
            <v>0</v>
          </cell>
          <cell r="HC28">
            <v>0</v>
          </cell>
          <cell r="HD28">
            <v>0</v>
          </cell>
          <cell r="HE28">
            <v>0</v>
          </cell>
          <cell r="HF28">
            <v>0</v>
          </cell>
          <cell r="HG28">
            <v>0</v>
          </cell>
          <cell r="HH28">
            <v>0</v>
          </cell>
          <cell r="HI28">
            <v>0</v>
          </cell>
          <cell r="HJ28">
            <v>0</v>
          </cell>
          <cell r="HK28">
            <v>0</v>
          </cell>
          <cell r="HL28">
            <v>0</v>
          </cell>
          <cell r="HM28">
            <v>0</v>
          </cell>
          <cell r="HN28">
            <v>0</v>
          </cell>
          <cell r="HO28">
            <v>0</v>
          </cell>
          <cell r="HP28">
            <v>0</v>
          </cell>
          <cell r="HQ28">
            <v>0</v>
          </cell>
          <cell r="HR28">
            <v>0</v>
          </cell>
          <cell r="HS28">
            <v>0</v>
          </cell>
          <cell r="HT28">
            <v>0</v>
          </cell>
          <cell r="HU28">
            <v>0</v>
          </cell>
          <cell r="HV28">
            <v>0</v>
          </cell>
          <cell r="HW28">
            <v>0</v>
          </cell>
          <cell r="HX28">
            <v>0</v>
          </cell>
          <cell r="HY28">
            <v>0</v>
          </cell>
          <cell r="HZ28">
            <v>0</v>
          </cell>
          <cell r="IA28">
            <v>0</v>
          </cell>
          <cell r="IB28">
            <v>0</v>
          </cell>
          <cell r="ID28">
            <v>0</v>
          </cell>
          <cell r="IE28">
            <v>0</v>
          </cell>
          <cell r="IF28">
            <v>0</v>
          </cell>
          <cell r="IG28">
            <v>0</v>
          </cell>
          <cell r="IH28">
            <v>0</v>
          </cell>
          <cell r="II28">
            <v>0</v>
          </cell>
          <cell r="IJ28">
            <v>0</v>
          </cell>
          <cell r="IK28">
            <v>0</v>
          </cell>
          <cell r="IL28">
            <v>0</v>
          </cell>
          <cell r="IM28">
            <v>0</v>
          </cell>
          <cell r="IN28">
            <v>0</v>
          </cell>
          <cell r="IO28">
            <v>0</v>
          </cell>
          <cell r="IP28">
            <v>0</v>
          </cell>
          <cell r="IQ28">
            <v>0</v>
          </cell>
          <cell r="IR28">
            <v>0</v>
          </cell>
          <cell r="IS28">
            <v>0</v>
          </cell>
          <cell r="IT28">
            <v>0</v>
          </cell>
          <cell r="IU28">
            <v>0</v>
          </cell>
          <cell r="IV28">
            <v>0</v>
          </cell>
          <cell r="IW28">
            <v>0</v>
          </cell>
          <cell r="IX28">
            <v>0</v>
          </cell>
          <cell r="IY28">
            <v>0</v>
          </cell>
          <cell r="IZ28">
            <v>0</v>
          </cell>
          <cell r="JA28">
            <v>0</v>
          </cell>
          <cell r="JB28">
            <v>0</v>
          </cell>
          <cell r="JC28">
            <v>0</v>
          </cell>
          <cell r="JD28">
            <v>0</v>
          </cell>
          <cell r="JE28">
            <v>0</v>
          </cell>
          <cell r="JF28">
            <v>0</v>
          </cell>
          <cell r="JH28">
            <v>0</v>
          </cell>
          <cell r="JI28">
            <v>0</v>
          </cell>
          <cell r="JJ28">
            <v>0</v>
          </cell>
          <cell r="JK28">
            <v>0</v>
          </cell>
          <cell r="JL28">
            <v>0</v>
          </cell>
          <cell r="JM28">
            <v>0</v>
          </cell>
          <cell r="JN28">
            <v>0</v>
          </cell>
          <cell r="JO28">
            <v>0</v>
          </cell>
          <cell r="JP28">
            <v>0</v>
          </cell>
          <cell r="JQ28">
            <v>0</v>
          </cell>
          <cell r="JR28">
            <v>0</v>
          </cell>
          <cell r="JS28">
            <v>0</v>
          </cell>
          <cell r="JT28">
            <v>0</v>
          </cell>
          <cell r="JU28">
            <v>0</v>
          </cell>
          <cell r="JV28">
            <v>0</v>
          </cell>
          <cell r="JW28">
            <v>0</v>
          </cell>
          <cell r="JX28">
            <v>0</v>
          </cell>
          <cell r="JY28">
            <v>0</v>
          </cell>
          <cell r="JZ28">
            <v>0</v>
          </cell>
          <cell r="KA28">
            <v>0</v>
          </cell>
          <cell r="KB28">
            <v>0</v>
          </cell>
          <cell r="KC28">
            <v>0</v>
          </cell>
          <cell r="KD28">
            <v>0</v>
          </cell>
          <cell r="KE28">
            <v>0</v>
          </cell>
          <cell r="KF28">
            <v>0</v>
          </cell>
          <cell r="KG28">
            <v>0</v>
          </cell>
          <cell r="KH28">
            <v>0</v>
          </cell>
          <cell r="KI28">
            <v>0</v>
          </cell>
          <cell r="KJ28">
            <v>0</v>
          </cell>
          <cell r="KL28">
            <v>0</v>
          </cell>
          <cell r="KM28">
            <v>0</v>
          </cell>
          <cell r="KN28">
            <v>0</v>
          </cell>
          <cell r="KO28">
            <v>0</v>
          </cell>
          <cell r="KP28">
            <v>0</v>
          </cell>
          <cell r="KQ28">
            <v>0</v>
          </cell>
          <cell r="KR28">
            <v>0</v>
          </cell>
          <cell r="KS28">
            <v>0</v>
          </cell>
          <cell r="KT28">
            <v>0</v>
          </cell>
          <cell r="KU28">
            <v>0</v>
          </cell>
          <cell r="KV28">
            <v>0</v>
          </cell>
          <cell r="KW28">
            <v>0</v>
          </cell>
          <cell r="KX28">
            <v>0</v>
          </cell>
          <cell r="KY28">
            <v>0</v>
          </cell>
          <cell r="KZ28">
            <v>0</v>
          </cell>
          <cell r="LA28">
            <v>0</v>
          </cell>
          <cell r="LB28">
            <v>0</v>
          </cell>
          <cell r="LC28">
            <v>0</v>
          </cell>
          <cell r="LD28">
            <v>0</v>
          </cell>
          <cell r="LE28">
            <v>0</v>
          </cell>
          <cell r="LF28">
            <v>0</v>
          </cell>
          <cell r="LG28">
            <v>0</v>
          </cell>
          <cell r="LH28">
            <v>0</v>
          </cell>
          <cell r="LI28">
            <v>0</v>
          </cell>
          <cell r="LJ28">
            <v>0</v>
          </cell>
          <cell r="LK28">
            <v>0</v>
          </cell>
          <cell r="LL28">
            <v>0</v>
          </cell>
          <cell r="LM28">
            <v>0</v>
          </cell>
          <cell r="LN28">
            <v>0</v>
          </cell>
          <cell r="LP28">
            <v>0</v>
          </cell>
          <cell r="LQ28">
            <v>0</v>
          </cell>
          <cell r="LR28">
            <v>0</v>
          </cell>
          <cell r="LS28">
            <v>0</v>
          </cell>
          <cell r="LT28">
            <v>0</v>
          </cell>
          <cell r="LU28">
            <v>0</v>
          </cell>
          <cell r="LV28">
            <v>0</v>
          </cell>
          <cell r="LW28">
            <v>0</v>
          </cell>
          <cell r="LX28">
            <v>0</v>
          </cell>
          <cell r="LY28">
            <v>0</v>
          </cell>
          <cell r="LZ28">
            <v>0</v>
          </cell>
          <cell r="MA28">
            <v>0</v>
          </cell>
          <cell r="MB28">
            <v>0</v>
          </cell>
          <cell r="MC28">
            <v>0</v>
          </cell>
          <cell r="MD28">
            <v>0</v>
          </cell>
          <cell r="ME28">
            <v>0</v>
          </cell>
          <cell r="MF28">
            <v>0</v>
          </cell>
          <cell r="MG28">
            <v>0</v>
          </cell>
          <cell r="MH28">
            <v>0</v>
          </cell>
          <cell r="MI28">
            <v>0</v>
          </cell>
          <cell r="MJ28">
            <v>0</v>
          </cell>
          <cell r="MK28">
            <v>0</v>
          </cell>
          <cell r="ML28">
            <v>0</v>
          </cell>
          <cell r="MM28">
            <v>0</v>
          </cell>
          <cell r="MN28">
            <v>0</v>
          </cell>
          <cell r="MO28">
            <v>0</v>
          </cell>
          <cell r="MP28">
            <v>0</v>
          </cell>
          <cell r="MQ28">
            <v>0</v>
          </cell>
          <cell r="MR28">
            <v>0</v>
          </cell>
          <cell r="MT28">
            <v>0</v>
          </cell>
          <cell r="MU28">
            <v>0</v>
          </cell>
          <cell r="MV28">
            <v>0</v>
          </cell>
          <cell r="MW28">
            <v>0</v>
          </cell>
          <cell r="MX28">
            <v>0</v>
          </cell>
          <cell r="MY28">
            <v>0</v>
          </cell>
          <cell r="MZ28">
            <v>0</v>
          </cell>
          <cell r="NA28">
            <v>0</v>
          </cell>
          <cell r="NB28">
            <v>0</v>
          </cell>
          <cell r="NC28">
            <v>0</v>
          </cell>
          <cell r="ND28">
            <v>0</v>
          </cell>
          <cell r="NE28">
            <v>0</v>
          </cell>
          <cell r="NF28">
            <v>0</v>
          </cell>
          <cell r="NG28">
            <v>0</v>
          </cell>
          <cell r="NH28">
            <v>0</v>
          </cell>
          <cell r="NI28">
            <v>0</v>
          </cell>
          <cell r="NJ28">
            <v>0</v>
          </cell>
          <cell r="NK28">
            <v>0</v>
          </cell>
          <cell r="NL28">
            <v>0</v>
          </cell>
          <cell r="NM28">
            <v>0</v>
          </cell>
          <cell r="NN28">
            <v>0</v>
          </cell>
          <cell r="NO28">
            <v>0</v>
          </cell>
          <cell r="NP28">
            <v>0</v>
          </cell>
          <cell r="NQ28">
            <v>0</v>
          </cell>
          <cell r="NR28">
            <v>0</v>
          </cell>
          <cell r="NS28">
            <v>0</v>
          </cell>
          <cell r="NT28">
            <v>0</v>
          </cell>
          <cell r="NU28">
            <v>0</v>
          </cell>
          <cell r="NV28">
            <v>0</v>
          </cell>
          <cell r="NX28">
            <v>0</v>
          </cell>
          <cell r="NY28">
            <v>0</v>
          </cell>
          <cell r="NZ28">
            <v>0</v>
          </cell>
          <cell r="OA28">
            <v>0</v>
          </cell>
          <cell r="OB28">
            <v>0</v>
          </cell>
          <cell r="OC28">
            <v>0</v>
          </cell>
          <cell r="OD28">
            <v>0</v>
          </cell>
          <cell r="OE28">
            <v>0</v>
          </cell>
          <cell r="OF28">
            <v>0</v>
          </cell>
          <cell r="OG28">
            <v>0</v>
          </cell>
          <cell r="OH28">
            <v>0</v>
          </cell>
          <cell r="OI28">
            <v>0</v>
          </cell>
          <cell r="OJ28">
            <v>0</v>
          </cell>
          <cell r="OK28">
            <v>0</v>
          </cell>
          <cell r="OL28">
            <v>0</v>
          </cell>
          <cell r="OM28">
            <v>0</v>
          </cell>
          <cell r="ON28">
            <v>0</v>
          </cell>
          <cell r="OO28">
            <v>0</v>
          </cell>
          <cell r="OP28">
            <v>0</v>
          </cell>
          <cell r="OQ28">
            <v>0</v>
          </cell>
          <cell r="OR28">
            <v>0</v>
          </cell>
          <cell r="OS28">
            <v>0</v>
          </cell>
          <cell r="OT28">
            <v>0</v>
          </cell>
          <cell r="OU28">
            <v>0</v>
          </cell>
          <cell r="OV28">
            <v>0</v>
          </cell>
          <cell r="OW28">
            <v>0</v>
          </cell>
          <cell r="OX28">
            <v>0</v>
          </cell>
          <cell r="OY28">
            <v>0</v>
          </cell>
          <cell r="OZ28">
            <v>0</v>
          </cell>
          <cell r="PB28">
            <v>0</v>
          </cell>
          <cell r="PC28">
            <v>0</v>
          </cell>
          <cell r="PD28">
            <v>0</v>
          </cell>
          <cell r="PE28">
            <v>0</v>
          </cell>
          <cell r="PF28">
            <v>0</v>
          </cell>
          <cell r="PG28">
            <v>0</v>
          </cell>
          <cell r="PH28">
            <v>0</v>
          </cell>
          <cell r="PI28">
            <v>0</v>
          </cell>
          <cell r="PJ28">
            <v>0</v>
          </cell>
          <cell r="PK28">
            <v>0</v>
          </cell>
          <cell r="PL28">
            <v>0</v>
          </cell>
          <cell r="PM28">
            <v>0</v>
          </cell>
          <cell r="PN28">
            <v>0</v>
          </cell>
          <cell r="PO28">
            <v>0</v>
          </cell>
          <cell r="PP28">
            <v>0</v>
          </cell>
          <cell r="PQ28">
            <v>0</v>
          </cell>
          <cell r="PR28">
            <v>0</v>
          </cell>
          <cell r="PS28">
            <v>0</v>
          </cell>
          <cell r="PT28">
            <v>0</v>
          </cell>
          <cell r="PU28">
            <v>0</v>
          </cell>
          <cell r="PV28">
            <v>0</v>
          </cell>
          <cell r="PW28">
            <v>0</v>
          </cell>
          <cell r="PX28">
            <v>0</v>
          </cell>
          <cell r="PY28">
            <v>0</v>
          </cell>
          <cell r="PZ28">
            <v>0</v>
          </cell>
          <cell r="QA28">
            <v>0</v>
          </cell>
          <cell r="QB28">
            <v>0</v>
          </cell>
          <cell r="QC28">
            <v>0</v>
          </cell>
          <cell r="QD28">
            <v>0</v>
          </cell>
          <cell r="QF28">
            <v>0</v>
          </cell>
          <cell r="QG28">
            <v>0</v>
          </cell>
          <cell r="QH28">
            <v>0</v>
          </cell>
          <cell r="QI28">
            <v>0</v>
          </cell>
          <cell r="QJ28">
            <v>0</v>
          </cell>
          <cell r="QK28">
            <v>0</v>
          </cell>
          <cell r="QL28">
            <v>0</v>
          </cell>
          <cell r="QM28">
            <v>0</v>
          </cell>
          <cell r="QN28">
            <v>0</v>
          </cell>
          <cell r="QO28">
            <v>0</v>
          </cell>
          <cell r="QP28">
            <v>0</v>
          </cell>
          <cell r="QQ28">
            <v>0</v>
          </cell>
          <cell r="QR28">
            <v>0</v>
          </cell>
          <cell r="QS28">
            <v>0</v>
          </cell>
          <cell r="QT28">
            <v>0</v>
          </cell>
          <cell r="QU28">
            <v>0</v>
          </cell>
          <cell r="QV28">
            <v>0</v>
          </cell>
          <cell r="QW28">
            <v>0</v>
          </cell>
          <cell r="QX28">
            <v>0</v>
          </cell>
          <cell r="QY28">
            <v>0</v>
          </cell>
          <cell r="QZ28">
            <v>0</v>
          </cell>
          <cell r="RA28">
            <v>0</v>
          </cell>
          <cell r="RB28">
            <v>0</v>
          </cell>
          <cell r="RC28">
            <v>0</v>
          </cell>
          <cell r="RD28">
            <v>0</v>
          </cell>
          <cell r="RE28">
            <v>0</v>
          </cell>
          <cell r="RF28">
            <v>0</v>
          </cell>
          <cell r="RG28">
            <v>0</v>
          </cell>
          <cell r="RH28">
            <v>0</v>
          </cell>
          <cell r="RJ28">
            <v>0</v>
          </cell>
          <cell r="RK28">
            <v>0</v>
          </cell>
          <cell r="RL28">
            <v>0</v>
          </cell>
          <cell r="RM28">
            <v>0</v>
          </cell>
          <cell r="RN28">
            <v>0</v>
          </cell>
          <cell r="RO28">
            <v>0</v>
          </cell>
          <cell r="RP28">
            <v>0</v>
          </cell>
          <cell r="RQ28">
            <v>0</v>
          </cell>
          <cell r="RR28">
            <v>0</v>
          </cell>
          <cell r="RS28">
            <v>0</v>
          </cell>
          <cell r="RT28">
            <v>0</v>
          </cell>
          <cell r="RU28">
            <v>0</v>
          </cell>
          <cell r="RV28">
            <v>0</v>
          </cell>
          <cell r="RW28">
            <v>0</v>
          </cell>
          <cell r="RX28">
            <v>0</v>
          </cell>
          <cell r="RY28">
            <v>0</v>
          </cell>
          <cell r="RZ28">
            <v>0</v>
          </cell>
          <cell r="SA28">
            <v>0</v>
          </cell>
          <cell r="SB28">
            <v>0</v>
          </cell>
          <cell r="SC28">
            <v>0</v>
          </cell>
          <cell r="SD28">
            <v>0</v>
          </cell>
          <cell r="SE28">
            <v>0</v>
          </cell>
          <cell r="SF28">
            <v>0</v>
          </cell>
          <cell r="SG28">
            <v>0</v>
          </cell>
          <cell r="SH28">
            <v>0</v>
          </cell>
          <cell r="SI28">
            <v>0</v>
          </cell>
          <cell r="SJ28">
            <v>0</v>
          </cell>
          <cell r="SK28">
            <v>0</v>
          </cell>
          <cell r="SL28">
            <v>0</v>
          </cell>
          <cell r="SN28">
            <v>0</v>
          </cell>
          <cell r="SO28">
            <v>0</v>
          </cell>
          <cell r="SP28">
            <v>0</v>
          </cell>
          <cell r="SQ28">
            <v>0</v>
          </cell>
          <cell r="SR28">
            <v>0</v>
          </cell>
          <cell r="SS28">
            <v>0</v>
          </cell>
          <cell r="ST28">
            <v>0</v>
          </cell>
          <cell r="SU28">
            <v>0</v>
          </cell>
          <cell r="SV28">
            <v>0</v>
          </cell>
          <cell r="SW28">
            <v>0</v>
          </cell>
          <cell r="SX28">
            <v>0</v>
          </cell>
          <cell r="SY28">
            <v>0</v>
          </cell>
          <cell r="SZ28">
            <v>0</v>
          </cell>
          <cell r="TA28">
            <v>0</v>
          </cell>
          <cell r="TB28">
            <v>0</v>
          </cell>
          <cell r="TC28">
            <v>0</v>
          </cell>
          <cell r="TD28">
            <v>0</v>
          </cell>
          <cell r="TE28">
            <v>0</v>
          </cell>
          <cell r="TF28">
            <v>0</v>
          </cell>
          <cell r="TG28">
            <v>0</v>
          </cell>
          <cell r="TH28">
            <v>0</v>
          </cell>
          <cell r="TI28">
            <v>0</v>
          </cell>
          <cell r="TJ28">
            <v>0</v>
          </cell>
          <cell r="TK28">
            <v>0</v>
          </cell>
          <cell r="TL28">
            <v>0</v>
          </cell>
          <cell r="TM28">
            <v>0</v>
          </cell>
          <cell r="TN28">
            <v>0</v>
          </cell>
          <cell r="TO28">
            <v>0</v>
          </cell>
          <cell r="TP28">
            <v>0</v>
          </cell>
          <cell r="TR28">
            <v>0</v>
          </cell>
          <cell r="TS28">
            <v>0</v>
          </cell>
          <cell r="TT28">
            <v>0</v>
          </cell>
          <cell r="TU28">
            <v>0</v>
          </cell>
          <cell r="TV28">
            <v>0</v>
          </cell>
          <cell r="TW28">
            <v>0</v>
          </cell>
          <cell r="TX28">
            <v>0</v>
          </cell>
          <cell r="TY28">
            <v>0</v>
          </cell>
          <cell r="TZ28">
            <v>0</v>
          </cell>
          <cell r="UA28">
            <v>0</v>
          </cell>
          <cell r="UB28">
            <v>0</v>
          </cell>
          <cell r="UC28">
            <v>0</v>
          </cell>
          <cell r="UD28">
            <v>0</v>
          </cell>
          <cell r="UE28">
            <v>0</v>
          </cell>
          <cell r="UF28">
            <v>0</v>
          </cell>
          <cell r="UG28">
            <v>0</v>
          </cell>
          <cell r="UH28">
            <v>0</v>
          </cell>
          <cell r="UI28">
            <v>0</v>
          </cell>
          <cell r="UJ28">
            <v>0</v>
          </cell>
          <cell r="UK28">
            <v>0</v>
          </cell>
          <cell r="UL28">
            <v>0</v>
          </cell>
          <cell r="UM28">
            <v>0</v>
          </cell>
          <cell r="UN28">
            <v>0</v>
          </cell>
          <cell r="UO28">
            <v>0</v>
          </cell>
          <cell r="UP28">
            <v>0</v>
          </cell>
          <cell r="UQ28">
            <v>0</v>
          </cell>
          <cell r="UR28">
            <v>0</v>
          </cell>
          <cell r="US28">
            <v>0</v>
          </cell>
          <cell r="UT28">
            <v>0</v>
          </cell>
          <cell r="UV28">
            <v>0</v>
          </cell>
          <cell r="UW28">
            <v>0</v>
          </cell>
          <cell r="UX28">
            <v>0</v>
          </cell>
          <cell r="UY28">
            <v>0</v>
          </cell>
          <cell r="UZ28">
            <v>0</v>
          </cell>
          <cell r="VA28">
            <v>0</v>
          </cell>
          <cell r="VB28">
            <v>0</v>
          </cell>
          <cell r="VC28">
            <v>0</v>
          </cell>
          <cell r="VD28">
            <v>0</v>
          </cell>
          <cell r="VE28">
            <v>0</v>
          </cell>
          <cell r="VF28">
            <v>0</v>
          </cell>
          <cell r="VG28">
            <v>0</v>
          </cell>
          <cell r="VH28">
            <v>0</v>
          </cell>
          <cell r="VI28">
            <v>0</v>
          </cell>
          <cell r="VJ28">
            <v>0</v>
          </cell>
          <cell r="VK28">
            <v>0</v>
          </cell>
          <cell r="VL28">
            <v>0</v>
          </cell>
          <cell r="VM28">
            <v>0</v>
          </cell>
          <cell r="VN28">
            <v>0</v>
          </cell>
          <cell r="VO28">
            <v>0</v>
          </cell>
          <cell r="VP28">
            <v>0</v>
          </cell>
          <cell r="VQ28">
            <v>0</v>
          </cell>
          <cell r="VR28">
            <v>0</v>
          </cell>
          <cell r="VS28">
            <v>0</v>
          </cell>
          <cell r="VT28">
            <v>0</v>
          </cell>
          <cell r="VU28">
            <v>0</v>
          </cell>
          <cell r="VV28">
            <v>0</v>
          </cell>
          <cell r="VW28">
            <v>0</v>
          </cell>
          <cell r="VX28">
            <v>0</v>
          </cell>
          <cell r="VZ28">
            <v>0</v>
          </cell>
          <cell r="WA28">
            <v>0</v>
          </cell>
          <cell r="WB28">
            <v>0</v>
          </cell>
          <cell r="WC28">
            <v>0</v>
          </cell>
          <cell r="WD28">
            <v>0</v>
          </cell>
          <cell r="WE28">
            <v>0</v>
          </cell>
          <cell r="WF28">
            <v>0</v>
          </cell>
          <cell r="WG28">
            <v>0</v>
          </cell>
          <cell r="WH28">
            <v>0</v>
          </cell>
          <cell r="WI28">
            <v>0</v>
          </cell>
          <cell r="WJ28">
            <v>0</v>
          </cell>
          <cell r="WK28">
            <v>0</v>
          </cell>
          <cell r="WL28">
            <v>0</v>
          </cell>
          <cell r="WM28">
            <v>0</v>
          </cell>
          <cell r="WN28">
            <v>0</v>
          </cell>
          <cell r="WO28">
            <v>0</v>
          </cell>
          <cell r="WP28">
            <v>0</v>
          </cell>
          <cell r="WQ28">
            <v>0</v>
          </cell>
          <cell r="WR28">
            <v>0</v>
          </cell>
          <cell r="WS28">
            <v>0</v>
          </cell>
          <cell r="WT28">
            <v>0</v>
          </cell>
          <cell r="WU28">
            <v>0</v>
          </cell>
          <cell r="WV28">
            <v>0</v>
          </cell>
          <cell r="WW28">
            <v>0</v>
          </cell>
          <cell r="WX28">
            <v>0</v>
          </cell>
          <cell r="WY28">
            <v>0</v>
          </cell>
          <cell r="WZ28">
            <v>0</v>
          </cell>
          <cell r="XA28">
            <v>0</v>
          </cell>
          <cell r="XB28">
            <v>0</v>
          </cell>
          <cell r="XD28">
            <v>0</v>
          </cell>
          <cell r="XE28">
            <v>0</v>
          </cell>
          <cell r="XF28">
            <v>0</v>
          </cell>
          <cell r="XG28">
            <v>0</v>
          </cell>
          <cell r="XH28">
            <v>0</v>
          </cell>
          <cell r="XI28">
            <v>0</v>
          </cell>
          <cell r="XJ28">
            <v>0</v>
          </cell>
          <cell r="XK28">
            <v>0</v>
          </cell>
          <cell r="XL28">
            <v>0</v>
          </cell>
          <cell r="XM28">
            <v>0</v>
          </cell>
          <cell r="XN28">
            <v>0</v>
          </cell>
          <cell r="XO28">
            <v>0</v>
          </cell>
          <cell r="XP28">
            <v>0</v>
          </cell>
          <cell r="XQ28">
            <v>0</v>
          </cell>
          <cell r="XR28">
            <v>0</v>
          </cell>
          <cell r="XS28">
            <v>0</v>
          </cell>
          <cell r="XT28">
            <v>0</v>
          </cell>
          <cell r="XU28">
            <v>0</v>
          </cell>
          <cell r="XV28">
            <v>0</v>
          </cell>
          <cell r="XW28">
            <v>0</v>
          </cell>
          <cell r="XX28">
            <v>0</v>
          </cell>
          <cell r="XY28">
            <v>0</v>
          </cell>
          <cell r="XZ28">
            <v>0</v>
          </cell>
          <cell r="YA28">
            <v>0</v>
          </cell>
          <cell r="YB28">
            <v>0</v>
          </cell>
          <cell r="YC28">
            <v>0</v>
          </cell>
          <cell r="YD28">
            <v>0</v>
          </cell>
          <cell r="YE28">
            <v>0</v>
          </cell>
          <cell r="YF28">
            <v>0</v>
          </cell>
          <cell r="YH28">
            <v>0</v>
          </cell>
          <cell r="YI28">
            <v>0</v>
          </cell>
          <cell r="YJ28">
            <v>0</v>
          </cell>
          <cell r="YK28">
            <v>0</v>
          </cell>
          <cell r="YL28">
            <v>0</v>
          </cell>
          <cell r="YM28">
            <v>0</v>
          </cell>
          <cell r="YN28">
            <v>0</v>
          </cell>
          <cell r="YO28">
            <v>0</v>
          </cell>
          <cell r="YP28">
            <v>0</v>
          </cell>
          <cell r="YQ28">
            <v>0</v>
          </cell>
          <cell r="YR28">
            <v>0</v>
          </cell>
          <cell r="YS28">
            <v>0</v>
          </cell>
          <cell r="YT28">
            <v>0</v>
          </cell>
          <cell r="YU28">
            <v>0</v>
          </cell>
          <cell r="YV28">
            <v>0</v>
          </cell>
          <cell r="YW28">
            <v>0</v>
          </cell>
          <cell r="YX28">
            <v>0</v>
          </cell>
          <cell r="YY28">
            <v>0</v>
          </cell>
          <cell r="YZ28">
            <v>0</v>
          </cell>
          <cell r="ZA28">
            <v>0</v>
          </cell>
          <cell r="ZB28">
            <v>0</v>
          </cell>
          <cell r="ZC28">
            <v>0</v>
          </cell>
          <cell r="ZD28">
            <v>0</v>
          </cell>
          <cell r="ZE28">
            <v>0</v>
          </cell>
          <cell r="ZF28">
            <v>0</v>
          </cell>
          <cell r="ZG28">
            <v>0</v>
          </cell>
          <cell r="ZH28">
            <v>0</v>
          </cell>
          <cell r="ZI28">
            <v>0</v>
          </cell>
          <cell r="ZJ28">
            <v>0</v>
          </cell>
          <cell r="ZL28">
            <v>0</v>
          </cell>
          <cell r="ZM28">
            <v>0</v>
          </cell>
          <cell r="ZN28">
            <v>0</v>
          </cell>
          <cell r="ZO28">
            <v>0</v>
          </cell>
          <cell r="ZP28">
            <v>0</v>
          </cell>
          <cell r="ZQ28">
            <v>0</v>
          </cell>
          <cell r="ZR28">
            <v>0</v>
          </cell>
          <cell r="ZS28">
            <v>0</v>
          </cell>
          <cell r="ZT28">
            <v>0</v>
          </cell>
          <cell r="ZU28">
            <v>0</v>
          </cell>
          <cell r="ZV28">
            <v>0</v>
          </cell>
          <cell r="ZW28">
            <v>0</v>
          </cell>
          <cell r="ZX28">
            <v>0</v>
          </cell>
          <cell r="ZY28">
            <v>0</v>
          </cell>
          <cell r="ZZ28">
            <v>0</v>
          </cell>
          <cell r="AAA28">
            <v>0</v>
          </cell>
          <cell r="AAB28">
            <v>0</v>
          </cell>
          <cell r="AAC28">
            <v>0</v>
          </cell>
          <cell r="AAD28">
            <v>0</v>
          </cell>
          <cell r="AAE28">
            <v>0</v>
          </cell>
          <cell r="AAF28">
            <v>0</v>
          </cell>
          <cell r="AAG28">
            <v>0</v>
          </cell>
          <cell r="AAH28">
            <v>0</v>
          </cell>
          <cell r="AAI28">
            <v>0</v>
          </cell>
          <cell r="AAJ28">
            <v>0</v>
          </cell>
          <cell r="AAK28">
            <v>0</v>
          </cell>
          <cell r="AAL28">
            <v>0</v>
          </cell>
          <cell r="AAM28">
            <v>0</v>
          </cell>
          <cell r="AAN28">
            <v>0</v>
          </cell>
          <cell r="AAP28">
            <v>0</v>
          </cell>
          <cell r="AAQ28">
            <v>0</v>
          </cell>
          <cell r="AAR28">
            <v>0</v>
          </cell>
          <cell r="AAS28">
            <v>0</v>
          </cell>
          <cell r="AAT28">
            <v>0</v>
          </cell>
          <cell r="AAU28">
            <v>0</v>
          </cell>
          <cell r="AAV28">
            <v>0</v>
          </cell>
          <cell r="AAW28">
            <v>0</v>
          </cell>
          <cell r="AAX28">
            <v>0</v>
          </cell>
          <cell r="AAY28">
            <v>0</v>
          </cell>
          <cell r="AAZ28">
            <v>0</v>
          </cell>
          <cell r="ABA28">
            <v>0</v>
          </cell>
          <cell r="ABB28">
            <v>0</v>
          </cell>
          <cell r="ABC28">
            <v>0</v>
          </cell>
          <cell r="ABD28">
            <v>0</v>
          </cell>
          <cell r="ABE28">
            <v>0</v>
          </cell>
          <cell r="ABF28">
            <v>0</v>
          </cell>
          <cell r="ABG28">
            <v>0</v>
          </cell>
          <cell r="ABH28">
            <v>0</v>
          </cell>
          <cell r="ABI28">
            <v>0</v>
          </cell>
          <cell r="ABJ28">
            <v>0</v>
          </cell>
          <cell r="ABK28">
            <v>0</v>
          </cell>
          <cell r="ABL28">
            <v>0</v>
          </cell>
          <cell r="ABM28">
            <v>0</v>
          </cell>
          <cell r="ABN28">
            <v>0</v>
          </cell>
          <cell r="ABO28">
            <v>0</v>
          </cell>
          <cell r="ABP28">
            <v>0</v>
          </cell>
          <cell r="ABQ28">
            <v>0</v>
          </cell>
          <cell r="ABR28">
            <v>0</v>
          </cell>
          <cell r="ABT28">
            <v>0</v>
          </cell>
          <cell r="ABU28">
            <v>0</v>
          </cell>
          <cell r="ABV28">
            <v>0</v>
          </cell>
          <cell r="ABW28">
            <v>0</v>
          </cell>
          <cell r="ABX28">
            <v>0</v>
          </cell>
          <cell r="ABY28">
            <v>0</v>
          </cell>
          <cell r="ABZ28">
            <v>0</v>
          </cell>
          <cell r="ACA28">
            <v>0</v>
          </cell>
          <cell r="ACB28">
            <v>0</v>
          </cell>
          <cell r="ACC28">
            <v>0</v>
          </cell>
          <cell r="ACD28">
            <v>0</v>
          </cell>
          <cell r="ACE28">
            <v>0</v>
          </cell>
          <cell r="ACF28">
            <v>0</v>
          </cell>
          <cell r="ACG28">
            <v>0</v>
          </cell>
          <cell r="ACH28">
            <v>0</v>
          </cell>
          <cell r="ACI28">
            <v>0</v>
          </cell>
          <cell r="ACJ28">
            <v>0</v>
          </cell>
          <cell r="ACK28">
            <v>0</v>
          </cell>
          <cell r="ACL28">
            <v>0</v>
          </cell>
          <cell r="ACM28">
            <v>0</v>
          </cell>
          <cell r="ACN28">
            <v>0</v>
          </cell>
          <cell r="ACO28">
            <v>0</v>
          </cell>
          <cell r="ACP28">
            <v>0</v>
          </cell>
          <cell r="ACQ28">
            <v>0</v>
          </cell>
          <cell r="ACR28">
            <v>0</v>
          </cell>
          <cell r="ACS28">
            <v>0</v>
          </cell>
          <cell r="ACT28">
            <v>0</v>
          </cell>
          <cell r="ACU28">
            <v>0</v>
          </cell>
          <cell r="ACV28">
            <v>0</v>
          </cell>
          <cell r="ACX28">
            <v>0</v>
          </cell>
          <cell r="ACY28">
            <v>0</v>
          </cell>
          <cell r="ACZ28">
            <v>0</v>
          </cell>
          <cell r="ADA28">
            <v>0</v>
          </cell>
          <cell r="ADB28">
            <v>0</v>
          </cell>
          <cell r="ADC28">
            <v>0</v>
          </cell>
          <cell r="ADD28">
            <v>0</v>
          </cell>
          <cell r="ADE28">
            <v>0</v>
          </cell>
          <cell r="ADF28">
            <v>0</v>
          </cell>
          <cell r="ADG28">
            <v>0</v>
          </cell>
          <cell r="ADH28">
            <v>0</v>
          </cell>
          <cell r="ADI28">
            <v>0</v>
          </cell>
          <cell r="ADJ28">
            <v>0</v>
          </cell>
          <cell r="ADK28">
            <v>0</v>
          </cell>
          <cell r="ADL28">
            <v>0</v>
          </cell>
          <cell r="ADM28">
            <v>0</v>
          </cell>
          <cell r="ADN28">
            <v>0</v>
          </cell>
          <cell r="ADO28">
            <v>0</v>
          </cell>
          <cell r="ADP28">
            <v>0</v>
          </cell>
          <cell r="ADQ28">
            <v>0</v>
          </cell>
          <cell r="ADR28">
            <v>0</v>
          </cell>
          <cell r="ADS28">
            <v>0</v>
          </cell>
          <cell r="ADT28">
            <v>0</v>
          </cell>
          <cell r="ADU28">
            <v>0</v>
          </cell>
          <cell r="ADV28">
            <v>0</v>
          </cell>
          <cell r="ADW28">
            <v>0</v>
          </cell>
          <cell r="ADX28">
            <v>0</v>
          </cell>
          <cell r="ADY28">
            <v>0</v>
          </cell>
          <cell r="ADZ28">
            <v>0</v>
          </cell>
          <cell r="AEB28">
            <v>0</v>
          </cell>
          <cell r="AEC28">
            <v>0</v>
          </cell>
          <cell r="AED28">
            <v>0</v>
          </cell>
          <cell r="AEE28">
            <v>0</v>
          </cell>
          <cell r="AEF28">
            <v>0</v>
          </cell>
          <cell r="AEG28">
            <v>0</v>
          </cell>
          <cell r="AEH28">
            <v>0</v>
          </cell>
          <cell r="AEI28">
            <v>0</v>
          </cell>
          <cell r="AEJ28">
            <v>0</v>
          </cell>
          <cell r="AEK28">
            <v>0</v>
          </cell>
          <cell r="AEL28">
            <v>0</v>
          </cell>
          <cell r="AEM28">
            <v>0</v>
          </cell>
          <cell r="AEN28">
            <v>0</v>
          </cell>
          <cell r="AEO28">
            <v>0</v>
          </cell>
          <cell r="AEP28">
            <v>0</v>
          </cell>
          <cell r="AEQ28">
            <v>0</v>
          </cell>
          <cell r="AER28">
            <v>0</v>
          </cell>
          <cell r="AES28">
            <v>0</v>
          </cell>
          <cell r="AET28">
            <v>0</v>
          </cell>
          <cell r="AEU28">
            <v>0</v>
          </cell>
          <cell r="AEV28">
            <v>0</v>
          </cell>
          <cell r="AEW28">
            <v>0</v>
          </cell>
          <cell r="AEX28">
            <v>0</v>
          </cell>
          <cell r="AEY28">
            <v>0</v>
          </cell>
          <cell r="AEZ28">
            <v>0</v>
          </cell>
          <cell r="AFA28">
            <v>0</v>
          </cell>
          <cell r="AFB28">
            <v>0</v>
          </cell>
          <cell r="AFC28">
            <v>0</v>
          </cell>
          <cell r="AFD28">
            <v>0</v>
          </cell>
          <cell r="AFF28">
            <v>0</v>
          </cell>
          <cell r="AFG28">
            <v>0</v>
          </cell>
          <cell r="AFH28">
            <v>0</v>
          </cell>
          <cell r="AFI28">
            <v>0</v>
          </cell>
          <cell r="AFJ28">
            <v>0</v>
          </cell>
          <cell r="AFK28">
            <v>0</v>
          </cell>
          <cell r="AFL28">
            <v>0</v>
          </cell>
          <cell r="AFM28">
            <v>0</v>
          </cell>
          <cell r="AFN28">
            <v>0</v>
          </cell>
          <cell r="AFO28">
            <v>0</v>
          </cell>
          <cell r="AFP28">
            <v>0</v>
          </cell>
          <cell r="AFQ28">
            <v>0</v>
          </cell>
          <cell r="AFR28">
            <v>0</v>
          </cell>
          <cell r="AFS28">
            <v>0</v>
          </cell>
          <cell r="AFT28">
            <v>0</v>
          </cell>
          <cell r="AFU28">
            <v>0</v>
          </cell>
          <cell r="AFV28">
            <v>0</v>
          </cell>
          <cell r="AFW28">
            <v>0</v>
          </cell>
          <cell r="AFX28">
            <v>0</v>
          </cell>
          <cell r="AFY28">
            <v>0</v>
          </cell>
          <cell r="AFZ28">
            <v>0</v>
          </cell>
          <cell r="AGA28">
            <v>0</v>
          </cell>
          <cell r="AGB28">
            <v>0</v>
          </cell>
          <cell r="AGC28">
            <v>0</v>
          </cell>
          <cell r="AGD28">
            <v>0</v>
          </cell>
          <cell r="AGE28">
            <v>0</v>
          </cell>
          <cell r="AGF28">
            <v>0</v>
          </cell>
          <cell r="AGG28">
            <v>0</v>
          </cell>
          <cell r="AGH28">
            <v>0</v>
          </cell>
          <cell r="AGJ28">
            <v>0</v>
          </cell>
          <cell r="AGK28">
            <v>0</v>
          </cell>
          <cell r="AGL28">
            <v>0</v>
          </cell>
          <cell r="AGM28">
            <v>0</v>
          </cell>
          <cell r="AGN28">
            <v>0</v>
          </cell>
          <cell r="AGO28">
            <v>0</v>
          </cell>
          <cell r="AGP28">
            <v>0</v>
          </cell>
          <cell r="AGQ28">
            <v>0</v>
          </cell>
          <cell r="AGR28">
            <v>0</v>
          </cell>
          <cell r="AGS28">
            <v>0</v>
          </cell>
          <cell r="AGT28">
            <v>0</v>
          </cell>
          <cell r="AGU28">
            <v>0</v>
          </cell>
          <cell r="AGV28">
            <v>0</v>
          </cell>
          <cell r="AGW28">
            <v>0</v>
          </cell>
          <cell r="AGX28">
            <v>0</v>
          </cell>
          <cell r="AGY28">
            <v>0</v>
          </cell>
          <cell r="AGZ28">
            <v>0</v>
          </cell>
          <cell r="AHA28">
            <v>0</v>
          </cell>
          <cell r="AHB28">
            <v>0</v>
          </cell>
          <cell r="AHC28">
            <v>0</v>
          </cell>
          <cell r="AHD28">
            <v>0</v>
          </cell>
          <cell r="AHE28">
            <v>0</v>
          </cell>
          <cell r="AHF28">
            <v>0</v>
          </cell>
          <cell r="AHG28">
            <v>0</v>
          </cell>
          <cell r="AHH28">
            <v>0</v>
          </cell>
          <cell r="AHI28">
            <v>0</v>
          </cell>
          <cell r="AHJ28">
            <v>0</v>
          </cell>
          <cell r="AHK28">
            <v>0</v>
          </cell>
          <cell r="AHL28">
            <v>0</v>
          </cell>
          <cell r="AHN28">
            <v>0</v>
          </cell>
          <cell r="AHO28">
            <v>0</v>
          </cell>
          <cell r="AHP28">
            <v>0</v>
          </cell>
          <cell r="AHQ28">
            <v>0</v>
          </cell>
          <cell r="AHR28">
            <v>0</v>
          </cell>
          <cell r="AHS28">
            <v>0</v>
          </cell>
          <cell r="AHT28">
            <v>0</v>
          </cell>
          <cell r="AHU28">
            <v>0</v>
          </cell>
          <cell r="AHV28">
            <v>0</v>
          </cell>
          <cell r="AHW28">
            <v>0</v>
          </cell>
          <cell r="AHX28">
            <v>0</v>
          </cell>
          <cell r="AHY28">
            <v>0</v>
          </cell>
          <cell r="AHZ28">
            <v>0</v>
          </cell>
          <cell r="AIA28">
            <v>0</v>
          </cell>
          <cell r="AIB28">
            <v>0</v>
          </cell>
          <cell r="AIC28">
            <v>0</v>
          </cell>
          <cell r="AID28">
            <v>0</v>
          </cell>
          <cell r="AIE28">
            <v>0</v>
          </cell>
          <cell r="AIF28">
            <v>0</v>
          </cell>
          <cell r="AIG28">
            <v>0</v>
          </cell>
          <cell r="AIH28">
            <v>0</v>
          </cell>
          <cell r="AII28">
            <v>0</v>
          </cell>
          <cell r="AIJ28">
            <v>0</v>
          </cell>
          <cell r="AIK28">
            <v>0</v>
          </cell>
          <cell r="AIL28">
            <v>0</v>
          </cell>
          <cell r="AIM28">
            <v>0</v>
          </cell>
          <cell r="AIN28">
            <v>0</v>
          </cell>
          <cell r="AIO28">
            <v>0</v>
          </cell>
          <cell r="AIP28">
            <v>0</v>
          </cell>
          <cell r="AIR28">
            <v>0</v>
          </cell>
          <cell r="AIS28">
            <v>0</v>
          </cell>
          <cell r="AIT28">
            <v>0</v>
          </cell>
          <cell r="AIU28">
            <v>0</v>
          </cell>
          <cell r="AIV28">
            <v>0</v>
          </cell>
          <cell r="AIW28">
            <v>0</v>
          </cell>
          <cell r="AIX28">
            <v>0</v>
          </cell>
          <cell r="AIY28">
            <v>0</v>
          </cell>
          <cell r="AIZ28">
            <v>0</v>
          </cell>
          <cell r="AJA28">
            <v>0</v>
          </cell>
          <cell r="AJB28">
            <v>0</v>
          </cell>
          <cell r="AJC28">
            <v>0</v>
          </cell>
          <cell r="AJD28">
            <v>0</v>
          </cell>
          <cell r="AJE28">
            <v>0</v>
          </cell>
          <cell r="AJF28">
            <v>0</v>
          </cell>
          <cell r="AJG28">
            <v>0</v>
          </cell>
          <cell r="AJH28">
            <v>0</v>
          </cell>
          <cell r="AJI28">
            <v>0</v>
          </cell>
          <cell r="AJJ28">
            <v>0</v>
          </cell>
          <cell r="AJK28">
            <v>0</v>
          </cell>
          <cell r="AJL28">
            <v>0</v>
          </cell>
          <cell r="AJM28">
            <v>0</v>
          </cell>
          <cell r="AJN28">
            <v>0</v>
          </cell>
          <cell r="AJO28">
            <v>0</v>
          </cell>
          <cell r="AJP28">
            <v>0</v>
          </cell>
          <cell r="AJQ28">
            <v>0</v>
          </cell>
          <cell r="AJR28">
            <v>0</v>
          </cell>
          <cell r="AJS28">
            <v>0</v>
          </cell>
          <cell r="AJT28">
            <v>0</v>
          </cell>
          <cell r="AJV28">
            <v>0</v>
          </cell>
          <cell r="AJW28">
            <v>0</v>
          </cell>
          <cell r="AJX28">
            <v>0</v>
          </cell>
          <cell r="AJY28">
            <v>0</v>
          </cell>
          <cell r="AJZ28">
            <v>0</v>
          </cell>
          <cell r="AKA28">
            <v>0</v>
          </cell>
          <cell r="AKB28">
            <v>0</v>
          </cell>
          <cell r="AKC28">
            <v>0</v>
          </cell>
          <cell r="AKD28">
            <v>0</v>
          </cell>
          <cell r="AKE28">
            <v>0</v>
          </cell>
          <cell r="AKF28">
            <v>0</v>
          </cell>
          <cell r="AKG28">
            <v>0</v>
          </cell>
          <cell r="AKH28">
            <v>0</v>
          </cell>
          <cell r="AKI28">
            <v>0</v>
          </cell>
          <cell r="AKJ28">
            <v>0</v>
          </cell>
          <cell r="AKK28">
            <v>0</v>
          </cell>
          <cell r="AKL28">
            <v>0</v>
          </cell>
          <cell r="AKM28">
            <v>0</v>
          </cell>
          <cell r="AKN28">
            <v>0</v>
          </cell>
          <cell r="AKO28">
            <v>0</v>
          </cell>
          <cell r="AKP28">
            <v>0</v>
          </cell>
          <cell r="AKQ28">
            <v>0</v>
          </cell>
          <cell r="AKR28">
            <v>0</v>
          </cell>
          <cell r="AKS28">
            <v>0</v>
          </cell>
          <cell r="AKT28">
            <v>0</v>
          </cell>
          <cell r="AKU28">
            <v>0</v>
          </cell>
          <cell r="AKV28">
            <v>0</v>
          </cell>
          <cell r="AKW28">
            <v>0</v>
          </cell>
          <cell r="AKX28">
            <v>0</v>
          </cell>
          <cell r="AKZ28">
            <v>0</v>
          </cell>
          <cell r="ALA28">
            <v>0</v>
          </cell>
          <cell r="ALB28">
            <v>0</v>
          </cell>
          <cell r="ALC28">
            <v>0</v>
          </cell>
          <cell r="ALD28">
            <v>0</v>
          </cell>
          <cell r="ALE28">
            <v>0</v>
          </cell>
          <cell r="ALF28">
            <v>0</v>
          </cell>
          <cell r="ALG28">
            <v>0</v>
          </cell>
          <cell r="ALH28">
            <v>0</v>
          </cell>
          <cell r="ALI28">
            <v>0</v>
          </cell>
          <cell r="ALO28">
            <v>0</v>
          </cell>
          <cell r="ALP28">
            <v>0</v>
          </cell>
          <cell r="ALQ28">
            <v>0</v>
          </cell>
          <cell r="ALR28">
            <v>0</v>
          </cell>
          <cell r="ALS28">
            <v>0</v>
          </cell>
          <cell r="ALT28">
            <v>0</v>
          </cell>
          <cell r="ALU28">
            <v>0</v>
          </cell>
          <cell r="ALV28">
            <v>0</v>
          </cell>
          <cell r="ALW28">
            <v>0</v>
          </cell>
          <cell r="ALX28">
            <v>0</v>
          </cell>
          <cell r="ALY28">
            <v>0</v>
          </cell>
          <cell r="ALZ28">
            <v>0</v>
          </cell>
          <cell r="AMA28">
            <v>0</v>
          </cell>
          <cell r="AMB28">
            <v>0</v>
          </cell>
          <cell r="AMD28">
            <v>0</v>
          </cell>
          <cell r="AME28">
            <v>0</v>
          </cell>
          <cell r="AMF28">
            <v>0</v>
          </cell>
          <cell r="AMG28">
            <v>0</v>
          </cell>
          <cell r="AMH28">
            <v>0</v>
          </cell>
          <cell r="AMX28">
            <v>0</v>
          </cell>
          <cell r="AMY28">
            <v>0</v>
          </cell>
          <cell r="AMZ28">
            <v>0</v>
          </cell>
          <cell r="ANA28">
            <v>0</v>
          </cell>
          <cell r="ANB28">
            <v>0</v>
          </cell>
          <cell r="ANC28">
            <v>0</v>
          </cell>
          <cell r="AND28">
            <v>0</v>
          </cell>
          <cell r="ANE28">
            <v>0</v>
          </cell>
          <cell r="ANF28">
            <v>0</v>
          </cell>
          <cell r="ANH28">
            <v>0</v>
          </cell>
          <cell r="ANI28">
            <v>0</v>
          </cell>
          <cell r="ANJ28">
            <v>0</v>
          </cell>
          <cell r="ANK28">
            <v>0</v>
          </cell>
          <cell r="ANL28">
            <v>0</v>
          </cell>
          <cell r="AOB28">
            <v>0</v>
          </cell>
          <cell r="AOC28">
            <v>0</v>
          </cell>
          <cell r="AOD28">
            <v>0</v>
          </cell>
          <cell r="AOE28">
            <v>0</v>
          </cell>
          <cell r="AOF28">
            <v>0</v>
          </cell>
          <cell r="AOG28">
            <v>0</v>
          </cell>
          <cell r="AOH28">
            <v>0</v>
          </cell>
          <cell r="AOI28">
            <v>0</v>
          </cell>
          <cell r="AOJ28">
            <v>0</v>
          </cell>
          <cell r="AOL28">
            <v>0</v>
          </cell>
          <cell r="AOM28">
            <v>0</v>
          </cell>
          <cell r="AON28">
            <v>0</v>
          </cell>
          <cell r="AOO28">
            <v>0</v>
          </cell>
          <cell r="AOP28">
            <v>0</v>
          </cell>
          <cell r="APF28">
            <v>0</v>
          </cell>
          <cell r="APG28">
            <v>0</v>
          </cell>
          <cell r="APH28">
            <v>0</v>
          </cell>
          <cell r="API28">
            <v>0</v>
          </cell>
          <cell r="APJ28">
            <v>0</v>
          </cell>
          <cell r="APK28">
            <v>0</v>
          </cell>
          <cell r="APL28">
            <v>0</v>
          </cell>
          <cell r="APM28">
            <v>0</v>
          </cell>
          <cell r="APN28">
            <v>0</v>
          </cell>
          <cell r="APP28">
            <v>0</v>
          </cell>
          <cell r="APQ28">
            <v>0</v>
          </cell>
          <cell r="APR28">
            <v>0</v>
          </cell>
          <cell r="APS28">
            <v>0</v>
          </cell>
          <cell r="APT28">
            <v>0</v>
          </cell>
          <cell r="AQJ28">
            <v>0</v>
          </cell>
          <cell r="AQK28">
            <v>0</v>
          </cell>
          <cell r="AQL28">
            <v>0</v>
          </cell>
          <cell r="AQM28">
            <v>0</v>
          </cell>
          <cell r="AQN28">
            <v>0</v>
          </cell>
          <cell r="AQO28">
            <v>0</v>
          </cell>
          <cell r="AQP28">
            <v>0</v>
          </cell>
          <cell r="AQQ28">
            <v>0</v>
          </cell>
          <cell r="AQR28">
            <v>0</v>
          </cell>
          <cell r="AQT28">
            <v>0</v>
          </cell>
          <cell r="AQU28">
            <v>0</v>
          </cell>
          <cell r="AQV28">
            <v>0</v>
          </cell>
          <cell r="AQW28">
            <v>0</v>
          </cell>
          <cell r="AQX28">
            <v>0</v>
          </cell>
          <cell r="ARN28">
            <v>0</v>
          </cell>
          <cell r="ARO28">
            <v>0</v>
          </cell>
          <cell r="ARP28">
            <v>0</v>
          </cell>
          <cell r="ARQ28">
            <v>0</v>
          </cell>
          <cell r="ARR28">
            <v>0</v>
          </cell>
          <cell r="ARS28">
            <v>0</v>
          </cell>
          <cell r="ART28">
            <v>0</v>
          </cell>
          <cell r="ARU28">
            <v>0</v>
          </cell>
          <cell r="ARV28">
            <v>0</v>
          </cell>
          <cell r="ARX28">
            <v>0</v>
          </cell>
          <cell r="ARY28">
            <v>0</v>
          </cell>
          <cell r="ARZ28">
            <v>0</v>
          </cell>
          <cell r="ASA28">
            <v>0</v>
          </cell>
          <cell r="ASB28">
            <v>0</v>
          </cell>
          <cell r="ASR28">
            <v>0</v>
          </cell>
          <cell r="ASS28">
            <v>0</v>
          </cell>
          <cell r="AST28">
            <v>0</v>
          </cell>
          <cell r="ASU28">
            <v>0</v>
          </cell>
          <cell r="ASV28">
            <v>0</v>
          </cell>
          <cell r="ASW28">
            <v>0</v>
          </cell>
          <cell r="ASX28">
            <v>0</v>
          </cell>
          <cell r="ASY28">
            <v>0</v>
          </cell>
          <cell r="ASZ28">
            <v>0</v>
          </cell>
          <cell r="ATB28">
            <v>0</v>
          </cell>
          <cell r="ATC28">
            <v>0</v>
          </cell>
          <cell r="ATD28">
            <v>0</v>
          </cell>
          <cell r="ATE28">
            <v>0</v>
          </cell>
          <cell r="ATF28">
            <v>0</v>
          </cell>
          <cell r="ATV28">
            <v>0</v>
          </cell>
          <cell r="ATW28">
            <v>0</v>
          </cell>
          <cell r="ATX28">
            <v>0</v>
          </cell>
          <cell r="ATY28">
            <v>0</v>
          </cell>
          <cell r="ATZ28">
            <v>0</v>
          </cell>
          <cell r="AUA28">
            <v>0</v>
          </cell>
          <cell r="AUB28">
            <v>0</v>
          </cell>
          <cell r="AUC28">
            <v>0</v>
          </cell>
          <cell r="AUD28">
            <v>0</v>
          </cell>
          <cell r="AUF28">
            <v>0</v>
          </cell>
          <cell r="AUG28">
            <v>0</v>
          </cell>
          <cell r="AUH28">
            <v>0</v>
          </cell>
          <cell r="AUI28">
            <v>0</v>
          </cell>
          <cell r="AUJ28">
            <v>0</v>
          </cell>
          <cell r="AUZ28">
            <v>0</v>
          </cell>
          <cell r="AVA28">
            <v>0</v>
          </cell>
          <cell r="AVB28">
            <v>0</v>
          </cell>
          <cell r="AVC28">
            <v>0</v>
          </cell>
          <cell r="AVD28">
            <v>0</v>
          </cell>
          <cell r="AVE28">
            <v>0</v>
          </cell>
          <cell r="AVF28">
            <v>0</v>
          </cell>
          <cell r="AVG28">
            <v>0</v>
          </cell>
          <cell r="AVH28">
            <v>0</v>
          </cell>
          <cell r="AVJ28">
            <v>0</v>
          </cell>
          <cell r="AVK28">
            <v>0</v>
          </cell>
          <cell r="AVL28">
            <v>0</v>
          </cell>
          <cell r="AVM28">
            <v>0</v>
          </cell>
          <cell r="AVN28">
            <v>0</v>
          </cell>
          <cell r="AWH28">
            <v>0</v>
          </cell>
          <cell r="AWN28">
            <v>0</v>
          </cell>
          <cell r="AWO28">
            <v>0</v>
          </cell>
          <cell r="AWP28">
            <v>0</v>
          </cell>
          <cell r="AWQ28">
            <v>0</v>
          </cell>
          <cell r="AWR28">
            <v>0</v>
          </cell>
          <cell r="AXL28">
            <v>0</v>
          </cell>
          <cell r="AXR28">
            <v>0</v>
          </cell>
          <cell r="AXS28">
            <v>0</v>
          </cell>
          <cell r="AXT28">
            <v>0</v>
          </cell>
          <cell r="AXU28">
            <v>0</v>
          </cell>
          <cell r="AXV28">
            <v>0</v>
          </cell>
          <cell r="AXW28">
            <v>0</v>
          </cell>
          <cell r="AXX28">
            <v>0</v>
          </cell>
          <cell r="AXY28">
            <v>0</v>
          </cell>
          <cell r="AXZ28">
            <v>0</v>
          </cell>
          <cell r="AYA28">
            <v>0</v>
          </cell>
          <cell r="AYB28">
            <v>0</v>
          </cell>
          <cell r="AYC28">
            <v>0</v>
          </cell>
          <cell r="AYD28">
            <v>0</v>
          </cell>
          <cell r="AYE28">
            <v>0</v>
          </cell>
          <cell r="AYF28">
            <v>0</v>
          </cell>
          <cell r="AYG28">
            <v>0</v>
          </cell>
          <cell r="AYH28">
            <v>0</v>
          </cell>
          <cell r="AYI28">
            <v>0</v>
          </cell>
          <cell r="AYJ28">
            <v>0</v>
          </cell>
          <cell r="AYK28">
            <v>0</v>
          </cell>
          <cell r="AYL28">
            <v>0</v>
          </cell>
          <cell r="AYM28">
            <v>0</v>
          </cell>
          <cell r="AYN28">
            <v>0</v>
          </cell>
          <cell r="AYO28">
            <v>0</v>
          </cell>
          <cell r="AYP28">
            <v>0</v>
          </cell>
          <cell r="AYQ28">
            <v>0</v>
          </cell>
          <cell r="AYR28">
            <v>0</v>
          </cell>
          <cell r="AYS28">
            <v>0</v>
          </cell>
          <cell r="AYT28">
            <v>0</v>
          </cell>
          <cell r="AYU28">
            <v>0</v>
          </cell>
          <cell r="AYV28">
            <v>0</v>
          </cell>
          <cell r="AYW28">
            <v>0</v>
          </cell>
          <cell r="AYX28">
            <v>0</v>
          </cell>
          <cell r="AYY28">
            <v>0</v>
          </cell>
          <cell r="AYZ28">
            <v>0</v>
          </cell>
          <cell r="AZA28">
            <v>0</v>
          </cell>
          <cell r="AZB28">
            <v>0</v>
          </cell>
          <cell r="AZC28">
            <v>0</v>
          </cell>
          <cell r="AZD28">
            <v>0</v>
          </cell>
          <cell r="AZE28">
            <v>0</v>
          </cell>
          <cell r="AZG28">
            <v>0</v>
          </cell>
          <cell r="AZH28">
            <v>0</v>
          </cell>
          <cell r="AZI28">
            <v>0</v>
          </cell>
          <cell r="AZJ28">
            <v>0</v>
          </cell>
          <cell r="AZK28">
            <v>0</v>
          </cell>
          <cell r="AZL28">
            <v>0</v>
          </cell>
          <cell r="AZM28">
            <v>0</v>
          </cell>
          <cell r="AZN28">
            <v>0</v>
          </cell>
          <cell r="AZO28">
            <v>0</v>
          </cell>
          <cell r="AZP28">
            <v>0</v>
          </cell>
          <cell r="AZQ28">
            <v>0</v>
          </cell>
          <cell r="AZR28">
            <v>0</v>
          </cell>
          <cell r="AZS28">
            <v>0</v>
          </cell>
          <cell r="AZT28">
            <v>0</v>
          </cell>
          <cell r="AZU28">
            <v>0</v>
          </cell>
          <cell r="AZV28">
            <v>0</v>
          </cell>
          <cell r="AZW28">
            <v>0</v>
          </cell>
          <cell r="AZX28">
            <v>0</v>
          </cell>
          <cell r="AZZ28">
            <v>0</v>
          </cell>
          <cell r="BAA28">
            <v>0</v>
          </cell>
          <cell r="BAB28">
            <v>0</v>
          </cell>
          <cell r="BAC28">
            <v>0</v>
          </cell>
          <cell r="BAD28">
            <v>0</v>
          </cell>
          <cell r="BAE28">
            <v>0</v>
          </cell>
          <cell r="BAF28">
            <v>0</v>
          </cell>
          <cell r="BAG28">
            <v>0</v>
          </cell>
          <cell r="BAH28">
            <v>0</v>
          </cell>
          <cell r="BAI28">
            <v>0</v>
          </cell>
          <cell r="BAK28">
            <v>0</v>
          </cell>
          <cell r="BAL28">
            <v>0</v>
          </cell>
          <cell r="BAM28">
            <v>0</v>
          </cell>
          <cell r="BAN28">
            <v>0</v>
          </cell>
          <cell r="BAO28">
            <v>0</v>
          </cell>
          <cell r="BAP28">
            <v>0</v>
          </cell>
          <cell r="BAQ28">
            <v>0</v>
          </cell>
          <cell r="BAR28">
            <v>0</v>
          </cell>
          <cell r="BAS28">
            <v>0</v>
          </cell>
          <cell r="BAT28">
            <v>0</v>
          </cell>
          <cell r="BAU28">
            <v>0</v>
          </cell>
          <cell r="BAV28">
            <v>0</v>
          </cell>
          <cell r="BAW28">
            <v>0</v>
          </cell>
          <cell r="BAX28">
            <v>0</v>
          </cell>
          <cell r="BAY28">
            <v>0</v>
          </cell>
          <cell r="BAZ28">
            <v>0</v>
          </cell>
          <cell r="BBA28">
            <v>0</v>
          </cell>
          <cell r="BBB28">
            <v>0</v>
          </cell>
          <cell r="BBD28">
            <v>0</v>
          </cell>
          <cell r="BBE28">
            <v>0</v>
          </cell>
          <cell r="BBF28">
            <v>0</v>
          </cell>
          <cell r="BBG28">
            <v>0</v>
          </cell>
          <cell r="BBH28">
            <v>0</v>
          </cell>
          <cell r="BBI28">
            <v>0</v>
          </cell>
          <cell r="BBJ28">
            <v>0</v>
          </cell>
          <cell r="BBK28">
            <v>0</v>
          </cell>
          <cell r="BBL28">
            <v>0</v>
          </cell>
          <cell r="BBM28">
            <v>0</v>
          </cell>
          <cell r="BBO28">
            <v>0</v>
          </cell>
          <cell r="BBP28">
            <v>0</v>
          </cell>
          <cell r="BBQ28">
            <v>0</v>
          </cell>
          <cell r="BBR28">
            <v>0</v>
          </cell>
          <cell r="BBS28">
            <v>0</v>
          </cell>
          <cell r="BBT28">
            <v>0</v>
          </cell>
          <cell r="BBU28">
            <v>0</v>
          </cell>
          <cell r="BBV28">
            <v>0</v>
          </cell>
          <cell r="BBW28">
            <v>0</v>
          </cell>
          <cell r="BBX28">
            <v>0</v>
          </cell>
          <cell r="BBY28">
            <v>0</v>
          </cell>
          <cell r="BBZ28">
            <v>0</v>
          </cell>
          <cell r="BCA28">
            <v>0</v>
          </cell>
          <cell r="BCB28">
            <v>0</v>
          </cell>
          <cell r="BCC28">
            <v>0</v>
          </cell>
          <cell r="BCD28">
            <v>0</v>
          </cell>
          <cell r="BCE28">
            <v>0</v>
          </cell>
          <cell r="BCF28">
            <v>0</v>
          </cell>
          <cell r="BCH28">
            <v>0</v>
          </cell>
          <cell r="BCI28">
            <v>0</v>
          </cell>
          <cell r="BCJ28">
            <v>0</v>
          </cell>
          <cell r="BCK28">
            <v>0</v>
          </cell>
          <cell r="BCL28">
            <v>0</v>
          </cell>
          <cell r="BCM28">
            <v>0</v>
          </cell>
          <cell r="BCN28">
            <v>0</v>
          </cell>
          <cell r="BCO28">
            <v>0</v>
          </cell>
          <cell r="BCP28">
            <v>0</v>
          </cell>
          <cell r="BCQ28">
            <v>0</v>
          </cell>
          <cell r="BCS28">
            <v>0</v>
          </cell>
          <cell r="BCT28">
            <v>0</v>
          </cell>
          <cell r="BCU28">
            <v>0</v>
          </cell>
          <cell r="BCV28">
            <v>0</v>
          </cell>
          <cell r="BCW28">
            <v>0</v>
          </cell>
          <cell r="BCX28">
            <v>0</v>
          </cell>
          <cell r="BCY28">
            <v>0</v>
          </cell>
          <cell r="BCZ28">
            <v>0</v>
          </cell>
          <cell r="BDA28">
            <v>0</v>
          </cell>
          <cell r="BDB28">
            <v>0</v>
          </cell>
          <cell r="BDC28">
            <v>0</v>
          </cell>
          <cell r="BDD28">
            <v>0</v>
          </cell>
          <cell r="BDE28">
            <v>0</v>
          </cell>
          <cell r="BDF28">
            <v>0</v>
          </cell>
          <cell r="BDG28">
            <v>0</v>
          </cell>
          <cell r="BDH28">
            <v>0</v>
          </cell>
          <cell r="BDI28">
            <v>0</v>
          </cell>
          <cell r="BDJ28">
            <v>0</v>
          </cell>
          <cell r="BDL28">
            <v>0</v>
          </cell>
          <cell r="BDM28">
            <v>0</v>
          </cell>
          <cell r="BDN28">
            <v>0</v>
          </cell>
          <cell r="BDO28">
            <v>0</v>
          </cell>
          <cell r="BDP28">
            <v>0</v>
          </cell>
          <cell r="BDQ28">
            <v>0</v>
          </cell>
          <cell r="BDR28">
            <v>0</v>
          </cell>
          <cell r="BDS28">
            <v>0</v>
          </cell>
          <cell r="BDT28">
            <v>0</v>
          </cell>
          <cell r="BDU28">
            <v>0</v>
          </cell>
          <cell r="BDV28">
            <v>0</v>
          </cell>
          <cell r="BDW28">
            <v>0</v>
          </cell>
          <cell r="BDX28">
            <v>0</v>
          </cell>
          <cell r="BDY28">
            <v>0</v>
          </cell>
          <cell r="BDZ28">
            <v>0</v>
          </cell>
          <cell r="BEA28">
            <v>0</v>
          </cell>
          <cell r="BEB28">
            <v>0</v>
          </cell>
          <cell r="BEC28">
            <v>0</v>
          </cell>
          <cell r="BED28">
            <v>0</v>
          </cell>
          <cell r="BEE28">
            <v>0</v>
          </cell>
          <cell r="BEF28">
            <v>0</v>
          </cell>
          <cell r="BEG28">
            <v>0</v>
          </cell>
          <cell r="BEH28">
            <v>0</v>
          </cell>
          <cell r="BEI28">
            <v>0</v>
          </cell>
          <cell r="BEJ28">
            <v>0</v>
          </cell>
          <cell r="BEK28">
            <v>0</v>
          </cell>
          <cell r="BEL28">
            <v>0</v>
          </cell>
          <cell r="BEM28">
            <v>0</v>
          </cell>
          <cell r="BEN28">
            <v>0</v>
          </cell>
          <cell r="BEP28">
            <v>0</v>
          </cell>
          <cell r="BEQ28">
            <v>0</v>
          </cell>
          <cell r="BER28">
            <v>0</v>
          </cell>
          <cell r="BES28">
            <v>0</v>
          </cell>
          <cell r="BET28">
            <v>0</v>
          </cell>
          <cell r="BEU28">
            <v>0</v>
          </cell>
          <cell r="BEV28">
            <v>0</v>
          </cell>
          <cell r="BEW28">
            <v>0</v>
          </cell>
          <cell r="BEX28">
            <v>0</v>
          </cell>
          <cell r="BEY28">
            <v>0</v>
          </cell>
          <cell r="BEZ28">
            <v>0</v>
          </cell>
          <cell r="BFA28">
            <v>0</v>
          </cell>
          <cell r="BFB28">
            <v>0</v>
          </cell>
          <cell r="BFC28">
            <v>0</v>
          </cell>
          <cell r="BFD28">
            <v>0</v>
          </cell>
          <cell r="BFE28">
            <v>0</v>
          </cell>
          <cell r="BFF28">
            <v>0</v>
          </cell>
          <cell r="BFG28">
            <v>0</v>
          </cell>
          <cell r="BFH28">
            <v>0</v>
          </cell>
          <cell r="BFI28">
            <v>0</v>
          </cell>
          <cell r="BFJ28">
            <v>0</v>
          </cell>
          <cell r="BFK28">
            <v>0</v>
          </cell>
          <cell r="BFL28">
            <v>0</v>
          </cell>
          <cell r="BFM28">
            <v>0</v>
          </cell>
          <cell r="BFN28">
            <v>0</v>
          </cell>
          <cell r="BFO28">
            <v>0</v>
          </cell>
          <cell r="BFP28">
            <v>0</v>
          </cell>
          <cell r="BFQ28">
            <v>0</v>
          </cell>
          <cell r="BFR28">
            <v>0</v>
          </cell>
          <cell r="BFS28">
            <v>0</v>
          </cell>
          <cell r="BFT28">
            <v>0</v>
          </cell>
          <cell r="BFU28">
            <v>0</v>
          </cell>
          <cell r="BFV28">
            <v>0</v>
          </cell>
          <cell r="BFW28">
            <v>0</v>
          </cell>
          <cell r="BFX28">
            <v>0</v>
          </cell>
          <cell r="BFY28">
            <v>0</v>
          </cell>
          <cell r="BFZ28">
            <v>0</v>
          </cell>
        </row>
        <row r="29">
          <cell r="B29" t="str">
            <v>坏账准备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>
            <v>0</v>
          </cell>
          <cell r="AV29">
            <v>0</v>
          </cell>
          <cell r="AW29">
            <v>0</v>
          </cell>
          <cell r="AX29">
            <v>0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0</v>
          </cell>
          <cell r="BF29">
            <v>0</v>
          </cell>
          <cell r="BG29">
            <v>0</v>
          </cell>
          <cell r="BH29">
            <v>0</v>
          </cell>
          <cell r="BI29">
            <v>0</v>
          </cell>
          <cell r="BJ29">
            <v>0</v>
          </cell>
          <cell r="BK29">
            <v>0</v>
          </cell>
          <cell r="BL29">
            <v>0</v>
          </cell>
          <cell r="BM29">
            <v>0</v>
          </cell>
          <cell r="BN29">
            <v>0</v>
          </cell>
          <cell r="BO29">
            <v>0</v>
          </cell>
          <cell r="BP29">
            <v>0</v>
          </cell>
          <cell r="BQ29">
            <v>0</v>
          </cell>
          <cell r="BR29">
            <v>0</v>
          </cell>
          <cell r="BS29">
            <v>0</v>
          </cell>
          <cell r="BT29">
            <v>0</v>
          </cell>
          <cell r="BU29">
            <v>0</v>
          </cell>
          <cell r="BV29">
            <v>0</v>
          </cell>
          <cell r="BW29">
            <v>0</v>
          </cell>
          <cell r="BX29">
            <v>0</v>
          </cell>
          <cell r="BY29">
            <v>0</v>
          </cell>
          <cell r="BZ29">
            <v>0</v>
          </cell>
          <cell r="CA29">
            <v>0</v>
          </cell>
          <cell r="CB29">
            <v>0</v>
          </cell>
          <cell r="CC29">
            <v>0</v>
          </cell>
          <cell r="CD29">
            <v>0</v>
          </cell>
          <cell r="CE29">
            <v>0</v>
          </cell>
          <cell r="CF29">
            <v>0</v>
          </cell>
          <cell r="CG29">
            <v>0</v>
          </cell>
          <cell r="CH29">
            <v>0</v>
          </cell>
          <cell r="CI29">
            <v>0</v>
          </cell>
          <cell r="CJ29">
            <v>0</v>
          </cell>
          <cell r="CK29">
            <v>0</v>
          </cell>
          <cell r="CL29">
            <v>0</v>
          </cell>
          <cell r="CM29">
            <v>0</v>
          </cell>
          <cell r="CN29">
            <v>0</v>
          </cell>
          <cell r="CO29">
            <v>0</v>
          </cell>
          <cell r="CP29">
            <v>0</v>
          </cell>
          <cell r="CQ29">
            <v>0</v>
          </cell>
          <cell r="CR29">
            <v>0</v>
          </cell>
          <cell r="CS29">
            <v>0</v>
          </cell>
          <cell r="CT29">
            <v>0</v>
          </cell>
          <cell r="CU29">
            <v>0</v>
          </cell>
          <cell r="CV29">
            <v>0</v>
          </cell>
          <cell r="CW29">
            <v>0</v>
          </cell>
          <cell r="CX29">
            <v>0</v>
          </cell>
          <cell r="CY29">
            <v>0</v>
          </cell>
          <cell r="CZ29">
            <v>0</v>
          </cell>
          <cell r="DA29">
            <v>0</v>
          </cell>
          <cell r="DB29">
            <v>0</v>
          </cell>
          <cell r="DC29">
            <v>0</v>
          </cell>
          <cell r="DD29">
            <v>0</v>
          </cell>
          <cell r="DE29">
            <v>0</v>
          </cell>
          <cell r="DF29">
            <v>0</v>
          </cell>
          <cell r="DG29">
            <v>0</v>
          </cell>
          <cell r="DH29">
            <v>0</v>
          </cell>
          <cell r="DI29">
            <v>0</v>
          </cell>
          <cell r="DJ29">
            <v>0</v>
          </cell>
          <cell r="DK29">
            <v>0</v>
          </cell>
          <cell r="DL29">
            <v>0</v>
          </cell>
          <cell r="DM29">
            <v>0</v>
          </cell>
          <cell r="DN29">
            <v>0</v>
          </cell>
          <cell r="DO29">
            <v>0</v>
          </cell>
          <cell r="DP29">
            <v>0</v>
          </cell>
          <cell r="DQ29">
            <v>0</v>
          </cell>
          <cell r="DR29">
            <v>0</v>
          </cell>
          <cell r="DS29">
            <v>0</v>
          </cell>
          <cell r="DT29">
            <v>0</v>
          </cell>
          <cell r="DU29">
            <v>0</v>
          </cell>
          <cell r="DV29">
            <v>0</v>
          </cell>
          <cell r="DW29">
            <v>0</v>
          </cell>
          <cell r="DX29">
            <v>0</v>
          </cell>
          <cell r="DY29">
            <v>0</v>
          </cell>
          <cell r="DZ29">
            <v>0</v>
          </cell>
          <cell r="EA29">
            <v>0</v>
          </cell>
          <cell r="EB29">
            <v>0</v>
          </cell>
          <cell r="EC29">
            <v>0</v>
          </cell>
          <cell r="ED29">
            <v>0</v>
          </cell>
          <cell r="EE29">
            <v>0</v>
          </cell>
          <cell r="EF29">
            <v>0</v>
          </cell>
          <cell r="EG29">
            <v>0</v>
          </cell>
          <cell r="EH29">
            <v>0</v>
          </cell>
          <cell r="EI29">
            <v>0</v>
          </cell>
          <cell r="EJ29">
            <v>0</v>
          </cell>
          <cell r="EK29">
            <v>0</v>
          </cell>
          <cell r="EL29">
            <v>0</v>
          </cell>
          <cell r="EM29">
            <v>0</v>
          </cell>
          <cell r="EN29">
            <v>0</v>
          </cell>
          <cell r="EO29">
            <v>0</v>
          </cell>
          <cell r="EP29">
            <v>0</v>
          </cell>
          <cell r="EQ29">
            <v>0</v>
          </cell>
          <cell r="ER29">
            <v>0</v>
          </cell>
          <cell r="ES29">
            <v>0</v>
          </cell>
          <cell r="ET29">
            <v>0</v>
          </cell>
          <cell r="EU29">
            <v>0</v>
          </cell>
          <cell r="EV29">
            <v>0</v>
          </cell>
          <cell r="EW29">
            <v>0</v>
          </cell>
          <cell r="EX29">
            <v>0</v>
          </cell>
          <cell r="EY29">
            <v>0</v>
          </cell>
          <cell r="EZ29">
            <v>0</v>
          </cell>
          <cell r="FA29">
            <v>0</v>
          </cell>
          <cell r="FB29">
            <v>0</v>
          </cell>
          <cell r="FC29">
            <v>0</v>
          </cell>
          <cell r="FD29">
            <v>0</v>
          </cell>
          <cell r="FE29">
            <v>0</v>
          </cell>
          <cell r="FF29">
            <v>0</v>
          </cell>
          <cell r="FG29">
            <v>0</v>
          </cell>
          <cell r="FH29">
            <v>0</v>
          </cell>
          <cell r="FI29">
            <v>0</v>
          </cell>
          <cell r="FJ29">
            <v>0</v>
          </cell>
          <cell r="FK29">
            <v>0</v>
          </cell>
          <cell r="FL29">
            <v>0</v>
          </cell>
          <cell r="FM29">
            <v>0</v>
          </cell>
          <cell r="FN29">
            <v>0</v>
          </cell>
          <cell r="FO29">
            <v>0</v>
          </cell>
          <cell r="FP29">
            <v>0</v>
          </cell>
          <cell r="FQ29">
            <v>0</v>
          </cell>
          <cell r="FR29">
            <v>0</v>
          </cell>
          <cell r="FS29">
            <v>0</v>
          </cell>
          <cell r="FT29">
            <v>0</v>
          </cell>
          <cell r="FU29">
            <v>0</v>
          </cell>
          <cell r="FV29">
            <v>0</v>
          </cell>
          <cell r="FW29">
            <v>0</v>
          </cell>
          <cell r="FX29">
            <v>0</v>
          </cell>
          <cell r="FY29">
            <v>0</v>
          </cell>
          <cell r="FZ29">
            <v>0</v>
          </cell>
          <cell r="GA29">
            <v>0</v>
          </cell>
          <cell r="GB29">
            <v>0</v>
          </cell>
          <cell r="GC29">
            <v>0</v>
          </cell>
          <cell r="GD29">
            <v>0</v>
          </cell>
          <cell r="GE29">
            <v>0</v>
          </cell>
          <cell r="GF29">
            <v>0</v>
          </cell>
          <cell r="GG29">
            <v>0</v>
          </cell>
          <cell r="GH29">
            <v>0</v>
          </cell>
          <cell r="GI29">
            <v>0</v>
          </cell>
          <cell r="GJ29">
            <v>0</v>
          </cell>
          <cell r="GK29">
            <v>0</v>
          </cell>
          <cell r="GL29">
            <v>0</v>
          </cell>
          <cell r="GM29">
            <v>0</v>
          </cell>
          <cell r="GN29">
            <v>0</v>
          </cell>
          <cell r="GO29">
            <v>0</v>
          </cell>
          <cell r="GP29">
            <v>0</v>
          </cell>
          <cell r="GQ29">
            <v>0</v>
          </cell>
          <cell r="GR29">
            <v>0</v>
          </cell>
          <cell r="GS29">
            <v>0</v>
          </cell>
          <cell r="GT29">
            <v>0</v>
          </cell>
          <cell r="GU29">
            <v>0</v>
          </cell>
          <cell r="GV29">
            <v>0</v>
          </cell>
          <cell r="GW29">
            <v>0</v>
          </cell>
          <cell r="GX29">
            <v>0</v>
          </cell>
          <cell r="GY29">
            <v>0</v>
          </cell>
          <cell r="GZ29">
            <v>0</v>
          </cell>
          <cell r="HA29">
            <v>0</v>
          </cell>
          <cell r="HB29">
            <v>0</v>
          </cell>
          <cell r="HC29">
            <v>0</v>
          </cell>
          <cell r="HD29">
            <v>0</v>
          </cell>
          <cell r="HE29">
            <v>0</v>
          </cell>
          <cell r="HF29">
            <v>0</v>
          </cell>
          <cell r="HG29">
            <v>0</v>
          </cell>
          <cell r="HH29">
            <v>0</v>
          </cell>
          <cell r="HI29">
            <v>0</v>
          </cell>
          <cell r="HJ29">
            <v>0</v>
          </cell>
          <cell r="HK29">
            <v>0</v>
          </cell>
          <cell r="HL29">
            <v>0</v>
          </cell>
          <cell r="HM29">
            <v>0</v>
          </cell>
          <cell r="HN29">
            <v>0</v>
          </cell>
          <cell r="HO29">
            <v>0</v>
          </cell>
          <cell r="HP29">
            <v>0</v>
          </cell>
          <cell r="HQ29">
            <v>0</v>
          </cell>
          <cell r="HR29">
            <v>0</v>
          </cell>
          <cell r="HS29">
            <v>0</v>
          </cell>
          <cell r="HT29">
            <v>0</v>
          </cell>
          <cell r="HU29">
            <v>0</v>
          </cell>
          <cell r="HV29">
            <v>0</v>
          </cell>
          <cell r="HW29">
            <v>0</v>
          </cell>
          <cell r="HX29">
            <v>0</v>
          </cell>
          <cell r="HY29">
            <v>0</v>
          </cell>
          <cell r="HZ29">
            <v>0</v>
          </cell>
          <cell r="IA29">
            <v>0</v>
          </cell>
          <cell r="IB29">
            <v>0</v>
          </cell>
          <cell r="IC29">
            <v>0</v>
          </cell>
          <cell r="ID29">
            <v>0</v>
          </cell>
          <cell r="IE29">
            <v>0</v>
          </cell>
          <cell r="IF29">
            <v>0</v>
          </cell>
          <cell r="IG29">
            <v>0</v>
          </cell>
          <cell r="IH29">
            <v>0</v>
          </cell>
          <cell r="II29">
            <v>0</v>
          </cell>
          <cell r="IJ29">
            <v>0</v>
          </cell>
          <cell r="IK29">
            <v>0</v>
          </cell>
          <cell r="IL29">
            <v>0</v>
          </cell>
          <cell r="IM29">
            <v>0</v>
          </cell>
          <cell r="IN29">
            <v>0</v>
          </cell>
          <cell r="IO29">
            <v>0</v>
          </cell>
          <cell r="IP29">
            <v>0</v>
          </cell>
          <cell r="IQ29">
            <v>0</v>
          </cell>
          <cell r="IR29">
            <v>0</v>
          </cell>
          <cell r="IS29">
            <v>0</v>
          </cell>
          <cell r="IT29">
            <v>0</v>
          </cell>
          <cell r="IU29">
            <v>0</v>
          </cell>
          <cell r="IV29">
            <v>0</v>
          </cell>
          <cell r="IW29">
            <v>0</v>
          </cell>
          <cell r="IX29">
            <v>0</v>
          </cell>
          <cell r="IY29">
            <v>0</v>
          </cell>
          <cell r="IZ29">
            <v>0</v>
          </cell>
          <cell r="JA29">
            <v>0</v>
          </cell>
          <cell r="JB29">
            <v>0</v>
          </cell>
          <cell r="JC29">
            <v>0</v>
          </cell>
          <cell r="JD29">
            <v>0</v>
          </cell>
          <cell r="JE29">
            <v>0</v>
          </cell>
          <cell r="JF29">
            <v>0</v>
          </cell>
          <cell r="JG29">
            <v>0</v>
          </cell>
          <cell r="JH29">
            <v>0</v>
          </cell>
          <cell r="JI29">
            <v>0</v>
          </cell>
          <cell r="JJ29">
            <v>0</v>
          </cell>
          <cell r="JK29">
            <v>0</v>
          </cell>
          <cell r="JL29">
            <v>0</v>
          </cell>
          <cell r="JM29">
            <v>0</v>
          </cell>
          <cell r="JN29">
            <v>0</v>
          </cell>
          <cell r="JO29">
            <v>0</v>
          </cell>
          <cell r="JP29">
            <v>0</v>
          </cell>
          <cell r="JQ29">
            <v>0</v>
          </cell>
          <cell r="JR29">
            <v>0</v>
          </cell>
          <cell r="JS29">
            <v>0</v>
          </cell>
          <cell r="JT29">
            <v>0</v>
          </cell>
          <cell r="JU29">
            <v>0</v>
          </cell>
          <cell r="JV29">
            <v>0</v>
          </cell>
          <cell r="JW29">
            <v>0</v>
          </cell>
          <cell r="JX29">
            <v>0</v>
          </cell>
          <cell r="JY29">
            <v>0</v>
          </cell>
          <cell r="JZ29">
            <v>0</v>
          </cell>
          <cell r="KA29">
            <v>0</v>
          </cell>
          <cell r="KB29">
            <v>0</v>
          </cell>
          <cell r="KC29">
            <v>0</v>
          </cell>
          <cell r="KD29">
            <v>0</v>
          </cell>
          <cell r="KE29">
            <v>0</v>
          </cell>
          <cell r="KF29">
            <v>0</v>
          </cell>
          <cell r="KG29">
            <v>0</v>
          </cell>
          <cell r="KH29">
            <v>0</v>
          </cell>
          <cell r="KI29">
            <v>0</v>
          </cell>
          <cell r="KJ29">
            <v>0</v>
          </cell>
          <cell r="KK29">
            <v>0</v>
          </cell>
          <cell r="KL29">
            <v>0</v>
          </cell>
          <cell r="KM29">
            <v>0</v>
          </cell>
          <cell r="KN29">
            <v>0</v>
          </cell>
          <cell r="KO29">
            <v>0</v>
          </cell>
          <cell r="KP29">
            <v>0</v>
          </cell>
          <cell r="KQ29">
            <v>0</v>
          </cell>
          <cell r="KR29">
            <v>0</v>
          </cell>
          <cell r="KS29">
            <v>0</v>
          </cell>
          <cell r="KT29">
            <v>0</v>
          </cell>
          <cell r="KU29">
            <v>0</v>
          </cell>
          <cell r="KV29">
            <v>0</v>
          </cell>
          <cell r="KW29">
            <v>0</v>
          </cell>
          <cell r="KX29">
            <v>0</v>
          </cell>
          <cell r="KY29">
            <v>0</v>
          </cell>
          <cell r="KZ29">
            <v>0</v>
          </cell>
          <cell r="LA29">
            <v>0</v>
          </cell>
          <cell r="LB29">
            <v>0</v>
          </cell>
          <cell r="LC29">
            <v>0</v>
          </cell>
          <cell r="LD29">
            <v>0</v>
          </cell>
          <cell r="LE29">
            <v>0</v>
          </cell>
          <cell r="LF29">
            <v>0</v>
          </cell>
          <cell r="LG29">
            <v>0</v>
          </cell>
          <cell r="LH29">
            <v>0</v>
          </cell>
          <cell r="LI29">
            <v>0</v>
          </cell>
          <cell r="LJ29">
            <v>0</v>
          </cell>
          <cell r="LK29">
            <v>0</v>
          </cell>
          <cell r="LL29">
            <v>0</v>
          </cell>
          <cell r="LM29">
            <v>0</v>
          </cell>
          <cell r="LN29">
            <v>0</v>
          </cell>
          <cell r="LO29">
            <v>0</v>
          </cell>
          <cell r="LP29">
            <v>0</v>
          </cell>
          <cell r="LQ29">
            <v>0</v>
          </cell>
          <cell r="LR29">
            <v>0</v>
          </cell>
          <cell r="LS29">
            <v>0</v>
          </cell>
          <cell r="LT29">
            <v>0</v>
          </cell>
          <cell r="LU29">
            <v>0</v>
          </cell>
          <cell r="LV29">
            <v>0</v>
          </cell>
          <cell r="LW29">
            <v>0</v>
          </cell>
          <cell r="LX29">
            <v>0</v>
          </cell>
          <cell r="LY29">
            <v>0</v>
          </cell>
          <cell r="LZ29">
            <v>0</v>
          </cell>
          <cell r="MA29">
            <v>0</v>
          </cell>
          <cell r="MB29">
            <v>0</v>
          </cell>
          <cell r="MC29">
            <v>0</v>
          </cell>
          <cell r="MD29">
            <v>0</v>
          </cell>
          <cell r="ME29">
            <v>0</v>
          </cell>
          <cell r="MF29">
            <v>0</v>
          </cell>
          <cell r="MG29">
            <v>0</v>
          </cell>
          <cell r="MH29">
            <v>0</v>
          </cell>
          <cell r="MI29">
            <v>0</v>
          </cell>
          <cell r="MJ29">
            <v>0</v>
          </cell>
          <cell r="MK29">
            <v>0</v>
          </cell>
          <cell r="ML29">
            <v>0</v>
          </cell>
          <cell r="MM29">
            <v>0</v>
          </cell>
          <cell r="MN29">
            <v>0</v>
          </cell>
          <cell r="MO29">
            <v>0</v>
          </cell>
          <cell r="MP29">
            <v>0</v>
          </cell>
          <cell r="MQ29">
            <v>0</v>
          </cell>
          <cell r="MR29">
            <v>0</v>
          </cell>
          <cell r="MS29">
            <v>0</v>
          </cell>
          <cell r="MT29">
            <v>0</v>
          </cell>
          <cell r="MU29">
            <v>0</v>
          </cell>
          <cell r="MV29">
            <v>0</v>
          </cell>
          <cell r="MW29">
            <v>0</v>
          </cell>
          <cell r="MX29">
            <v>0</v>
          </cell>
          <cell r="MY29">
            <v>0</v>
          </cell>
          <cell r="MZ29">
            <v>0</v>
          </cell>
          <cell r="NA29">
            <v>0</v>
          </cell>
          <cell r="NB29">
            <v>0</v>
          </cell>
          <cell r="NC29">
            <v>0</v>
          </cell>
          <cell r="ND29">
            <v>0</v>
          </cell>
          <cell r="NE29">
            <v>0</v>
          </cell>
          <cell r="NF29">
            <v>0</v>
          </cell>
          <cell r="NG29">
            <v>0</v>
          </cell>
          <cell r="NH29">
            <v>0</v>
          </cell>
          <cell r="NI29">
            <v>0</v>
          </cell>
          <cell r="NJ29">
            <v>0</v>
          </cell>
          <cell r="NK29">
            <v>0</v>
          </cell>
          <cell r="NL29">
            <v>0</v>
          </cell>
          <cell r="NM29">
            <v>0</v>
          </cell>
          <cell r="NN29">
            <v>0</v>
          </cell>
          <cell r="NO29">
            <v>0</v>
          </cell>
          <cell r="NP29">
            <v>0</v>
          </cell>
          <cell r="NQ29">
            <v>0</v>
          </cell>
          <cell r="NR29">
            <v>0</v>
          </cell>
          <cell r="NS29">
            <v>0</v>
          </cell>
          <cell r="NT29">
            <v>0</v>
          </cell>
          <cell r="NU29">
            <v>0</v>
          </cell>
          <cell r="NV29">
            <v>0</v>
          </cell>
          <cell r="NW29">
            <v>0</v>
          </cell>
          <cell r="NX29">
            <v>0</v>
          </cell>
          <cell r="NY29">
            <v>0</v>
          </cell>
          <cell r="NZ29">
            <v>0</v>
          </cell>
          <cell r="OA29">
            <v>0</v>
          </cell>
          <cell r="OB29">
            <v>0</v>
          </cell>
          <cell r="OC29">
            <v>0</v>
          </cell>
          <cell r="OD29">
            <v>0</v>
          </cell>
          <cell r="OE29">
            <v>0</v>
          </cell>
          <cell r="OF29">
            <v>0</v>
          </cell>
          <cell r="OG29">
            <v>0</v>
          </cell>
          <cell r="OH29">
            <v>0</v>
          </cell>
          <cell r="OI29">
            <v>0</v>
          </cell>
          <cell r="OJ29">
            <v>0</v>
          </cell>
          <cell r="OK29">
            <v>0</v>
          </cell>
          <cell r="OL29">
            <v>0</v>
          </cell>
          <cell r="OM29">
            <v>0</v>
          </cell>
          <cell r="ON29">
            <v>0</v>
          </cell>
          <cell r="OO29">
            <v>0</v>
          </cell>
          <cell r="OP29">
            <v>0</v>
          </cell>
          <cell r="OQ29">
            <v>0</v>
          </cell>
          <cell r="OR29">
            <v>0</v>
          </cell>
          <cell r="OS29">
            <v>0</v>
          </cell>
          <cell r="OT29">
            <v>0</v>
          </cell>
          <cell r="OU29">
            <v>0</v>
          </cell>
          <cell r="OV29">
            <v>0</v>
          </cell>
          <cell r="OW29">
            <v>0</v>
          </cell>
          <cell r="OX29">
            <v>0</v>
          </cell>
          <cell r="OY29">
            <v>0</v>
          </cell>
          <cell r="OZ29">
            <v>0</v>
          </cell>
          <cell r="PA29">
            <v>0</v>
          </cell>
          <cell r="PB29">
            <v>0</v>
          </cell>
          <cell r="PC29">
            <v>0</v>
          </cell>
          <cell r="PD29">
            <v>0</v>
          </cell>
          <cell r="PE29">
            <v>0</v>
          </cell>
          <cell r="PF29">
            <v>0</v>
          </cell>
          <cell r="PG29">
            <v>0</v>
          </cell>
          <cell r="PH29">
            <v>0</v>
          </cell>
          <cell r="PI29">
            <v>0</v>
          </cell>
          <cell r="PJ29">
            <v>0</v>
          </cell>
          <cell r="PK29">
            <v>0</v>
          </cell>
          <cell r="PL29">
            <v>0</v>
          </cell>
          <cell r="PM29">
            <v>0</v>
          </cell>
          <cell r="PN29">
            <v>0</v>
          </cell>
          <cell r="PO29">
            <v>0</v>
          </cell>
          <cell r="PP29">
            <v>0</v>
          </cell>
          <cell r="PQ29">
            <v>0</v>
          </cell>
          <cell r="PR29">
            <v>0</v>
          </cell>
          <cell r="PS29">
            <v>0</v>
          </cell>
          <cell r="PT29">
            <v>0</v>
          </cell>
          <cell r="PU29">
            <v>0</v>
          </cell>
          <cell r="PV29">
            <v>0</v>
          </cell>
          <cell r="PW29">
            <v>0</v>
          </cell>
          <cell r="PX29">
            <v>0</v>
          </cell>
          <cell r="PY29">
            <v>0</v>
          </cell>
          <cell r="PZ29">
            <v>0</v>
          </cell>
          <cell r="QA29">
            <v>0</v>
          </cell>
          <cell r="QB29">
            <v>0</v>
          </cell>
          <cell r="QC29">
            <v>0</v>
          </cell>
          <cell r="QD29">
            <v>0</v>
          </cell>
          <cell r="QE29">
            <v>0</v>
          </cell>
          <cell r="QF29">
            <v>0</v>
          </cell>
          <cell r="QG29">
            <v>0</v>
          </cell>
          <cell r="QH29">
            <v>0</v>
          </cell>
          <cell r="QI29">
            <v>0</v>
          </cell>
          <cell r="QJ29">
            <v>0</v>
          </cell>
          <cell r="QK29">
            <v>0</v>
          </cell>
          <cell r="QL29">
            <v>0</v>
          </cell>
          <cell r="QM29">
            <v>0</v>
          </cell>
          <cell r="QN29">
            <v>0</v>
          </cell>
          <cell r="QO29">
            <v>0</v>
          </cell>
          <cell r="QP29">
            <v>0</v>
          </cell>
          <cell r="QQ29">
            <v>0</v>
          </cell>
          <cell r="QR29">
            <v>0</v>
          </cell>
          <cell r="QS29">
            <v>0</v>
          </cell>
          <cell r="QT29">
            <v>0</v>
          </cell>
          <cell r="QU29">
            <v>0</v>
          </cell>
          <cell r="QV29">
            <v>0</v>
          </cell>
          <cell r="QW29">
            <v>0</v>
          </cell>
          <cell r="QX29">
            <v>0</v>
          </cell>
          <cell r="QY29">
            <v>0</v>
          </cell>
          <cell r="QZ29">
            <v>0</v>
          </cell>
          <cell r="RA29">
            <v>0</v>
          </cell>
          <cell r="RB29">
            <v>0</v>
          </cell>
          <cell r="RC29">
            <v>0</v>
          </cell>
          <cell r="RD29">
            <v>0</v>
          </cell>
          <cell r="RE29">
            <v>0</v>
          </cell>
          <cell r="RF29">
            <v>0</v>
          </cell>
          <cell r="RG29">
            <v>0</v>
          </cell>
          <cell r="RH29">
            <v>0</v>
          </cell>
          <cell r="RI29">
            <v>0</v>
          </cell>
          <cell r="RJ29">
            <v>0</v>
          </cell>
          <cell r="RK29">
            <v>0</v>
          </cell>
          <cell r="RL29">
            <v>0</v>
          </cell>
          <cell r="RM29">
            <v>0</v>
          </cell>
          <cell r="RN29">
            <v>0</v>
          </cell>
          <cell r="RO29">
            <v>0</v>
          </cell>
          <cell r="RP29">
            <v>0</v>
          </cell>
          <cell r="RQ29">
            <v>0</v>
          </cell>
          <cell r="RR29">
            <v>0</v>
          </cell>
          <cell r="RS29">
            <v>0</v>
          </cell>
          <cell r="RT29">
            <v>0</v>
          </cell>
          <cell r="RU29">
            <v>0</v>
          </cell>
          <cell r="RV29">
            <v>0</v>
          </cell>
          <cell r="RW29">
            <v>0</v>
          </cell>
          <cell r="RX29">
            <v>0</v>
          </cell>
          <cell r="RY29">
            <v>0</v>
          </cell>
          <cell r="RZ29">
            <v>0</v>
          </cell>
          <cell r="SA29">
            <v>0</v>
          </cell>
          <cell r="SB29">
            <v>0</v>
          </cell>
          <cell r="SC29">
            <v>0</v>
          </cell>
          <cell r="SD29">
            <v>0</v>
          </cell>
          <cell r="SE29">
            <v>0</v>
          </cell>
          <cell r="SF29">
            <v>0</v>
          </cell>
          <cell r="SG29">
            <v>0</v>
          </cell>
          <cell r="SH29">
            <v>0</v>
          </cell>
          <cell r="SI29">
            <v>0</v>
          </cell>
          <cell r="SJ29">
            <v>0</v>
          </cell>
          <cell r="SK29">
            <v>0</v>
          </cell>
          <cell r="SL29">
            <v>0</v>
          </cell>
          <cell r="SM29">
            <v>0</v>
          </cell>
          <cell r="SN29">
            <v>0</v>
          </cell>
          <cell r="SO29">
            <v>0</v>
          </cell>
          <cell r="SP29">
            <v>0</v>
          </cell>
          <cell r="SQ29">
            <v>0</v>
          </cell>
          <cell r="SR29">
            <v>0</v>
          </cell>
          <cell r="SS29">
            <v>0</v>
          </cell>
          <cell r="ST29">
            <v>0</v>
          </cell>
          <cell r="SU29">
            <v>0</v>
          </cell>
          <cell r="SV29">
            <v>0</v>
          </cell>
          <cell r="SW29">
            <v>0</v>
          </cell>
          <cell r="SX29">
            <v>0</v>
          </cell>
          <cell r="SY29">
            <v>0</v>
          </cell>
          <cell r="SZ29">
            <v>0</v>
          </cell>
          <cell r="TA29">
            <v>0</v>
          </cell>
          <cell r="TB29">
            <v>0</v>
          </cell>
          <cell r="TC29">
            <v>0</v>
          </cell>
          <cell r="TD29">
            <v>0</v>
          </cell>
          <cell r="TE29">
            <v>0</v>
          </cell>
          <cell r="TF29">
            <v>0</v>
          </cell>
          <cell r="TG29">
            <v>0</v>
          </cell>
          <cell r="TH29">
            <v>0</v>
          </cell>
          <cell r="TI29">
            <v>0</v>
          </cell>
          <cell r="TJ29">
            <v>0</v>
          </cell>
          <cell r="TK29">
            <v>0</v>
          </cell>
          <cell r="TL29">
            <v>0</v>
          </cell>
          <cell r="TM29">
            <v>0</v>
          </cell>
          <cell r="TN29">
            <v>0</v>
          </cell>
          <cell r="TO29">
            <v>0</v>
          </cell>
          <cell r="TP29">
            <v>0</v>
          </cell>
          <cell r="TQ29">
            <v>0</v>
          </cell>
          <cell r="TR29">
            <v>0</v>
          </cell>
          <cell r="TS29">
            <v>0</v>
          </cell>
          <cell r="TT29">
            <v>0</v>
          </cell>
          <cell r="TU29">
            <v>0</v>
          </cell>
          <cell r="TV29">
            <v>0</v>
          </cell>
          <cell r="TW29">
            <v>0</v>
          </cell>
          <cell r="TX29">
            <v>0</v>
          </cell>
          <cell r="TY29">
            <v>0</v>
          </cell>
          <cell r="TZ29">
            <v>0</v>
          </cell>
          <cell r="UA29">
            <v>0</v>
          </cell>
          <cell r="UB29">
            <v>0</v>
          </cell>
          <cell r="UC29">
            <v>0</v>
          </cell>
          <cell r="UD29">
            <v>0</v>
          </cell>
          <cell r="UE29">
            <v>0</v>
          </cell>
          <cell r="UF29">
            <v>0</v>
          </cell>
          <cell r="UG29">
            <v>0</v>
          </cell>
          <cell r="UH29">
            <v>0</v>
          </cell>
          <cell r="UI29">
            <v>0</v>
          </cell>
          <cell r="UJ29">
            <v>0</v>
          </cell>
          <cell r="UK29">
            <v>0</v>
          </cell>
          <cell r="UL29">
            <v>0</v>
          </cell>
          <cell r="UM29">
            <v>0</v>
          </cell>
          <cell r="UN29">
            <v>0</v>
          </cell>
          <cell r="UO29">
            <v>0</v>
          </cell>
          <cell r="UP29">
            <v>0</v>
          </cell>
          <cell r="UQ29">
            <v>0</v>
          </cell>
          <cell r="UR29">
            <v>0</v>
          </cell>
          <cell r="US29">
            <v>0</v>
          </cell>
          <cell r="UT29">
            <v>0</v>
          </cell>
          <cell r="UU29">
            <v>0</v>
          </cell>
          <cell r="UV29">
            <v>0</v>
          </cell>
          <cell r="UW29">
            <v>0</v>
          </cell>
          <cell r="UX29">
            <v>0</v>
          </cell>
          <cell r="UY29">
            <v>0</v>
          </cell>
          <cell r="UZ29">
            <v>0</v>
          </cell>
          <cell r="VA29">
            <v>0</v>
          </cell>
          <cell r="VB29">
            <v>0</v>
          </cell>
          <cell r="VC29">
            <v>0</v>
          </cell>
          <cell r="VD29">
            <v>0</v>
          </cell>
          <cell r="VE29">
            <v>0</v>
          </cell>
          <cell r="VF29">
            <v>0</v>
          </cell>
          <cell r="VG29">
            <v>0</v>
          </cell>
          <cell r="VH29">
            <v>0</v>
          </cell>
          <cell r="VI29">
            <v>0</v>
          </cell>
          <cell r="VJ29">
            <v>0</v>
          </cell>
          <cell r="VK29">
            <v>0</v>
          </cell>
          <cell r="VL29">
            <v>0</v>
          </cell>
          <cell r="VM29">
            <v>0</v>
          </cell>
          <cell r="VN29">
            <v>0</v>
          </cell>
          <cell r="VO29">
            <v>0</v>
          </cell>
          <cell r="VP29">
            <v>0</v>
          </cell>
          <cell r="VQ29">
            <v>0</v>
          </cell>
          <cell r="VR29">
            <v>0</v>
          </cell>
          <cell r="VS29">
            <v>0</v>
          </cell>
          <cell r="VT29">
            <v>0</v>
          </cell>
          <cell r="VU29">
            <v>0</v>
          </cell>
          <cell r="VV29">
            <v>0</v>
          </cell>
          <cell r="VW29">
            <v>0</v>
          </cell>
          <cell r="VX29">
            <v>0</v>
          </cell>
          <cell r="VY29">
            <v>0</v>
          </cell>
          <cell r="VZ29">
            <v>0</v>
          </cell>
          <cell r="WA29">
            <v>0</v>
          </cell>
          <cell r="WB29">
            <v>0</v>
          </cell>
          <cell r="WC29">
            <v>0</v>
          </cell>
          <cell r="WD29">
            <v>0</v>
          </cell>
          <cell r="WE29">
            <v>0</v>
          </cell>
          <cell r="WF29">
            <v>0</v>
          </cell>
          <cell r="WG29">
            <v>0</v>
          </cell>
          <cell r="WH29">
            <v>0</v>
          </cell>
          <cell r="WI29">
            <v>0</v>
          </cell>
          <cell r="WJ29">
            <v>0</v>
          </cell>
          <cell r="WK29">
            <v>0</v>
          </cell>
          <cell r="WL29">
            <v>0</v>
          </cell>
          <cell r="WM29">
            <v>0</v>
          </cell>
          <cell r="WN29">
            <v>0</v>
          </cell>
          <cell r="WO29">
            <v>0</v>
          </cell>
          <cell r="WP29">
            <v>0</v>
          </cell>
          <cell r="WQ29">
            <v>0</v>
          </cell>
          <cell r="WR29">
            <v>0</v>
          </cell>
          <cell r="WS29">
            <v>0</v>
          </cell>
          <cell r="WT29">
            <v>0</v>
          </cell>
          <cell r="WU29">
            <v>0</v>
          </cell>
          <cell r="WV29">
            <v>0</v>
          </cell>
          <cell r="WW29">
            <v>0</v>
          </cell>
          <cell r="WX29">
            <v>0</v>
          </cell>
          <cell r="WY29">
            <v>0</v>
          </cell>
          <cell r="WZ29">
            <v>0</v>
          </cell>
          <cell r="XA29">
            <v>0</v>
          </cell>
          <cell r="XB29">
            <v>0</v>
          </cell>
          <cell r="XC29">
            <v>0</v>
          </cell>
          <cell r="XD29">
            <v>0</v>
          </cell>
          <cell r="XE29">
            <v>0</v>
          </cell>
          <cell r="XF29">
            <v>0</v>
          </cell>
          <cell r="XG29">
            <v>0</v>
          </cell>
          <cell r="XH29">
            <v>0</v>
          </cell>
          <cell r="XI29">
            <v>0</v>
          </cell>
          <cell r="XJ29">
            <v>0</v>
          </cell>
          <cell r="XK29">
            <v>0</v>
          </cell>
          <cell r="XL29">
            <v>0</v>
          </cell>
          <cell r="XM29">
            <v>0</v>
          </cell>
          <cell r="XN29">
            <v>0</v>
          </cell>
          <cell r="XO29">
            <v>0</v>
          </cell>
          <cell r="XP29">
            <v>0</v>
          </cell>
          <cell r="XQ29">
            <v>0</v>
          </cell>
          <cell r="XR29">
            <v>0</v>
          </cell>
          <cell r="XS29">
            <v>0</v>
          </cell>
          <cell r="XT29">
            <v>0</v>
          </cell>
          <cell r="XU29">
            <v>0</v>
          </cell>
          <cell r="XV29">
            <v>0</v>
          </cell>
          <cell r="XW29">
            <v>0</v>
          </cell>
          <cell r="XX29">
            <v>0</v>
          </cell>
          <cell r="XY29">
            <v>0</v>
          </cell>
          <cell r="XZ29">
            <v>0</v>
          </cell>
          <cell r="YA29">
            <v>0</v>
          </cell>
          <cell r="YB29">
            <v>0</v>
          </cell>
          <cell r="YC29">
            <v>0</v>
          </cell>
          <cell r="YD29">
            <v>0</v>
          </cell>
          <cell r="YE29">
            <v>0</v>
          </cell>
          <cell r="YF29">
            <v>0</v>
          </cell>
          <cell r="YG29">
            <v>0</v>
          </cell>
          <cell r="YH29">
            <v>0</v>
          </cell>
          <cell r="YI29">
            <v>0</v>
          </cell>
          <cell r="YJ29">
            <v>0</v>
          </cell>
          <cell r="YK29">
            <v>0</v>
          </cell>
          <cell r="YL29">
            <v>0</v>
          </cell>
          <cell r="YM29">
            <v>0</v>
          </cell>
          <cell r="YN29">
            <v>0</v>
          </cell>
          <cell r="YO29">
            <v>0</v>
          </cell>
          <cell r="YP29">
            <v>0</v>
          </cell>
          <cell r="YQ29">
            <v>0</v>
          </cell>
          <cell r="YR29">
            <v>0</v>
          </cell>
          <cell r="YS29">
            <v>0</v>
          </cell>
          <cell r="YT29">
            <v>0</v>
          </cell>
          <cell r="YU29">
            <v>0</v>
          </cell>
          <cell r="YV29">
            <v>0</v>
          </cell>
          <cell r="YW29">
            <v>0</v>
          </cell>
          <cell r="YX29">
            <v>0</v>
          </cell>
          <cell r="YY29">
            <v>0</v>
          </cell>
          <cell r="YZ29">
            <v>0</v>
          </cell>
          <cell r="ZA29">
            <v>0</v>
          </cell>
          <cell r="ZB29">
            <v>0</v>
          </cell>
          <cell r="ZC29">
            <v>0</v>
          </cell>
          <cell r="ZD29">
            <v>0</v>
          </cell>
          <cell r="ZE29">
            <v>0</v>
          </cell>
          <cell r="ZF29">
            <v>0</v>
          </cell>
          <cell r="ZG29">
            <v>0</v>
          </cell>
          <cell r="ZH29">
            <v>0</v>
          </cell>
          <cell r="ZI29">
            <v>0</v>
          </cell>
          <cell r="ZJ29">
            <v>0</v>
          </cell>
          <cell r="ZK29">
            <v>0</v>
          </cell>
          <cell r="ZL29">
            <v>0</v>
          </cell>
          <cell r="ZM29">
            <v>0</v>
          </cell>
          <cell r="ZN29">
            <v>0</v>
          </cell>
          <cell r="ZO29">
            <v>0</v>
          </cell>
          <cell r="ZP29">
            <v>0</v>
          </cell>
          <cell r="ZQ29">
            <v>0</v>
          </cell>
          <cell r="ZR29">
            <v>0</v>
          </cell>
          <cell r="ZS29">
            <v>0</v>
          </cell>
          <cell r="ZT29">
            <v>0</v>
          </cell>
          <cell r="ZU29">
            <v>0</v>
          </cell>
          <cell r="ZV29">
            <v>0</v>
          </cell>
          <cell r="ZW29">
            <v>0</v>
          </cell>
          <cell r="ZX29">
            <v>0</v>
          </cell>
          <cell r="ZY29">
            <v>0</v>
          </cell>
          <cell r="ZZ29">
            <v>0</v>
          </cell>
          <cell r="AAA29">
            <v>0</v>
          </cell>
          <cell r="AAB29">
            <v>0</v>
          </cell>
          <cell r="AAC29">
            <v>0</v>
          </cell>
          <cell r="AAD29">
            <v>0</v>
          </cell>
          <cell r="AAE29">
            <v>0</v>
          </cell>
          <cell r="AAF29">
            <v>0</v>
          </cell>
          <cell r="AAG29">
            <v>0</v>
          </cell>
          <cell r="AAH29">
            <v>0</v>
          </cell>
          <cell r="AAI29">
            <v>0</v>
          </cell>
          <cell r="AAJ29">
            <v>0</v>
          </cell>
          <cell r="AAK29">
            <v>0</v>
          </cell>
          <cell r="AAL29">
            <v>0</v>
          </cell>
          <cell r="AAM29">
            <v>0</v>
          </cell>
          <cell r="AAN29">
            <v>0</v>
          </cell>
          <cell r="AAO29">
            <v>0</v>
          </cell>
          <cell r="AAP29">
            <v>0</v>
          </cell>
          <cell r="AAQ29">
            <v>0</v>
          </cell>
          <cell r="AAR29">
            <v>0</v>
          </cell>
          <cell r="AAS29">
            <v>0</v>
          </cell>
          <cell r="AAT29">
            <v>0</v>
          </cell>
          <cell r="AAU29">
            <v>0</v>
          </cell>
          <cell r="AAV29">
            <v>0</v>
          </cell>
          <cell r="AAW29">
            <v>0</v>
          </cell>
          <cell r="AAX29">
            <v>0</v>
          </cell>
          <cell r="AAY29">
            <v>0</v>
          </cell>
          <cell r="AAZ29">
            <v>0</v>
          </cell>
          <cell r="ABA29">
            <v>0</v>
          </cell>
          <cell r="ABB29">
            <v>0</v>
          </cell>
          <cell r="ABC29">
            <v>0</v>
          </cell>
          <cell r="ABD29">
            <v>0</v>
          </cell>
          <cell r="ABE29">
            <v>0</v>
          </cell>
          <cell r="ABF29">
            <v>0</v>
          </cell>
          <cell r="ABG29">
            <v>0</v>
          </cell>
          <cell r="ABH29">
            <v>0</v>
          </cell>
          <cell r="ABI29">
            <v>0</v>
          </cell>
          <cell r="ABJ29">
            <v>0</v>
          </cell>
          <cell r="ABK29">
            <v>0</v>
          </cell>
          <cell r="ABL29">
            <v>0</v>
          </cell>
          <cell r="ABM29">
            <v>0</v>
          </cell>
          <cell r="ABN29">
            <v>0</v>
          </cell>
          <cell r="ABO29">
            <v>0</v>
          </cell>
          <cell r="ABP29">
            <v>0</v>
          </cell>
          <cell r="ABQ29">
            <v>0</v>
          </cell>
          <cell r="ABR29">
            <v>0</v>
          </cell>
          <cell r="ABS29">
            <v>0</v>
          </cell>
          <cell r="ABT29">
            <v>0</v>
          </cell>
          <cell r="ABU29">
            <v>0</v>
          </cell>
          <cell r="ABV29">
            <v>0</v>
          </cell>
          <cell r="ABW29">
            <v>0</v>
          </cell>
          <cell r="ABX29">
            <v>0</v>
          </cell>
          <cell r="ABY29">
            <v>0</v>
          </cell>
          <cell r="ABZ29">
            <v>0</v>
          </cell>
          <cell r="ACA29">
            <v>0</v>
          </cell>
          <cell r="ACB29">
            <v>0</v>
          </cell>
          <cell r="ACC29">
            <v>0</v>
          </cell>
          <cell r="ACD29">
            <v>0</v>
          </cell>
          <cell r="ACE29">
            <v>0</v>
          </cell>
          <cell r="ACF29">
            <v>0</v>
          </cell>
          <cell r="ACG29">
            <v>0</v>
          </cell>
          <cell r="ACH29">
            <v>0</v>
          </cell>
          <cell r="ACI29">
            <v>0</v>
          </cell>
          <cell r="ACJ29">
            <v>0</v>
          </cell>
          <cell r="ACK29">
            <v>0</v>
          </cell>
          <cell r="ACL29">
            <v>0</v>
          </cell>
          <cell r="ACM29">
            <v>0</v>
          </cell>
          <cell r="ACN29">
            <v>0</v>
          </cell>
          <cell r="ACO29">
            <v>0</v>
          </cell>
          <cell r="ACP29">
            <v>0</v>
          </cell>
          <cell r="ACQ29">
            <v>0</v>
          </cell>
          <cell r="ACR29">
            <v>0</v>
          </cell>
          <cell r="ACS29">
            <v>0</v>
          </cell>
          <cell r="ACT29">
            <v>0</v>
          </cell>
          <cell r="ACU29">
            <v>0</v>
          </cell>
          <cell r="ACV29">
            <v>0</v>
          </cell>
          <cell r="ACW29">
            <v>0</v>
          </cell>
          <cell r="ACX29">
            <v>0</v>
          </cell>
          <cell r="ACY29">
            <v>0</v>
          </cell>
          <cell r="ACZ29">
            <v>0</v>
          </cell>
          <cell r="ADA29">
            <v>0</v>
          </cell>
          <cell r="ADB29">
            <v>0</v>
          </cell>
          <cell r="ADC29">
            <v>0</v>
          </cell>
          <cell r="ADD29">
            <v>0</v>
          </cell>
          <cell r="ADE29">
            <v>0</v>
          </cell>
          <cell r="ADF29">
            <v>0</v>
          </cell>
          <cell r="ADG29">
            <v>0</v>
          </cell>
          <cell r="ADH29">
            <v>0</v>
          </cell>
          <cell r="ADI29">
            <v>0</v>
          </cell>
          <cell r="ADJ29">
            <v>0</v>
          </cell>
          <cell r="ADK29">
            <v>0</v>
          </cell>
          <cell r="ADL29">
            <v>0</v>
          </cell>
          <cell r="ADM29">
            <v>0</v>
          </cell>
          <cell r="ADN29">
            <v>0</v>
          </cell>
          <cell r="ADO29">
            <v>0</v>
          </cell>
          <cell r="ADP29">
            <v>0</v>
          </cell>
          <cell r="ADQ29">
            <v>0</v>
          </cell>
          <cell r="ADR29">
            <v>0</v>
          </cell>
          <cell r="ADS29">
            <v>0</v>
          </cell>
          <cell r="ADT29">
            <v>0</v>
          </cell>
          <cell r="ADU29">
            <v>0</v>
          </cell>
          <cell r="ADV29">
            <v>0</v>
          </cell>
          <cell r="ADW29">
            <v>0</v>
          </cell>
          <cell r="ADX29">
            <v>0</v>
          </cell>
          <cell r="ADY29">
            <v>0</v>
          </cell>
          <cell r="ADZ29">
            <v>0</v>
          </cell>
          <cell r="AEA29">
            <v>0</v>
          </cell>
          <cell r="AEB29">
            <v>0</v>
          </cell>
          <cell r="AEC29">
            <v>0</v>
          </cell>
          <cell r="AED29">
            <v>0</v>
          </cell>
          <cell r="AEE29">
            <v>0</v>
          </cell>
          <cell r="AEF29">
            <v>0</v>
          </cell>
          <cell r="AEG29">
            <v>0</v>
          </cell>
          <cell r="AEH29">
            <v>0</v>
          </cell>
          <cell r="AEI29">
            <v>0</v>
          </cell>
          <cell r="AEJ29">
            <v>0</v>
          </cell>
          <cell r="AEK29">
            <v>0</v>
          </cell>
          <cell r="AEL29">
            <v>0</v>
          </cell>
          <cell r="AEM29">
            <v>0</v>
          </cell>
          <cell r="AEN29">
            <v>0</v>
          </cell>
          <cell r="AEO29">
            <v>0</v>
          </cell>
          <cell r="AEP29">
            <v>0</v>
          </cell>
          <cell r="AEQ29">
            <v>0</v>
          </cell>
          <cell r="AER29">
            <v>0</v>
          </cell>
          <cell r="AES29">
            <v>0</v>
          </cell>
          <cell r="AET29">
            <v>0</v>
          </cell>
          <cell r="AEU29">
            <v>0</v>
          </cell>
          <cell r="AEV29">
            <v>0</v>
          </cell>
          <cell r="AEW29">
            <v>0</v>
          </cell>
          <cell r="AEX29">
            <v>0</v>
          </cell>
          <cell r="AEY29">
            <v>0</v>
          </cell>
          <cell r="AEZ29">
            <v>0</v>
          </cell>
          <cell r="AFA29">
            <v>0</v>
          </cell>
          <cell r="AFB29">
            <v>0</v>
          </cell>
          <cell r="AFC29">
            <v>0</v>
          </cell>
          <cell r="AFD29">
            <v>0</v>
          </cell>
          <cell r="AFE29">
            <v>0</v>
          </cell>
          <cell r="AFF29">
            <v>0</v>
          </cell>
          <cell r="AFG29">
            <v>0</v>
          </cell>
          <cell r="AFH29">
            <v>0</v>
          </cell>
          <cell r="AFI29">
            <v>0</v>
          </cell>
          <cell r="AFJ29">
            <v>0</v>
          </cell>
          <cell r="AFK29">
            <v>0</v>
          </cell>
          <cell r="AFL29">
            <v>0</v>
          </cell>
          <cell r="AFM29">
            <v>0</v>
          </cell>
          <cell r="AFN29">
            <v>0</v>
          </cell>
          <cell r="AFO29">
            <v>0</v>
          </cell>
          <cell r="AFP29">
            <v>0</v>
          </cell>
          <cell r="AFQ29">
            <v>0</v>
          </cell>
          <cell r="AFR29">
            <v>0</v>
          </cell>
          <cell r="AFS29">
            <v>0</v>
          </cell>
          <cell r="AFT29">
            <v>0</v>
          </cell>
          <cell r="AFU29">
            <v>0</v>
          </cell>
          <cell r="AFV29">
            <v>0</v>
          </cell>
          <cell r="AFW29">
            <v>0</v>
          </cell>
          <cell r="AFX29">
            <v>0</v>
          </cell>
          <cell r="AFY29">
            <v>0</v>
          </cell>
          <cell r="AFZ29">
            <v>0</v>
          </cell>
          <cell r="AGA29">
            <v>0</v>
          </cell>
          <cell r="AGB29">
            <v>0</v>
          </cell>
          <cell r="AGC29">
            <v>0</v>
          </cell>
          <cell r="AGD29">
            <v>0</v>
          </cell>
          <cell r="AGE29">
            <v>0</v>
          </cell>
          <cell r="AGF29">
            <v>0</v>
          </cell>
          <cell r="AGG29">
            <v>0</v>
          </cell>
          <cell r="AGH29">
            <v>0</v>
          </cell>
          <cell r="AGI29">
            <v>0</v>
          </cell>
          <cell r="AGJ29">
            <v>0</v>
          </cell>
          <cell r="AGK29">
            <v>0</v>
          </cell>
          <cell r="AGL29">
            <v>0</v>
          </cell>
          <cell r="AGM29">
            <v>0</v>
          </cell>
          <cell r="AGN29">
            <v>0</v>
          </cell>
          <cell r="AGO29">
            <v>0</v>
          </cell>
          <cell r="AGP29">
            <v>0</v>
          </cell>
          <cell r="AGQ29">
            <v>0</v>
          </cell>
          <cell r="AGR29">
            <v>0</v>
          </cell>
          <cell r="AGS29">
            <v>0</v>
          </cell>
          <cell r="AGT29">
            <v>0</v>
          </cell>
          <cell r="AGU29">
            <v>0</v>
          </cell>
          <cell r="AGV29">
            <v>0</v>
          </cell>
          <cell r="AGW29">
            <v>0</v>
          </cell>
          <cell r="AGX29">
            <v>0</v>
          </cell>
          <cell r="AGY29">
            <v>0</v>
          </cell>
          <cell r="AGZ29">
            <v>0</v>
          </cell>
          <cell r="AHA29">
            <v>0</v>
          </cell>
          <cell r="AHB29">
            <v>0</v>
          </cell>
          <cell r="AHC29">
            <v>0</v>
          </cell>
          <cell r="AHD29">
            <v>0</v>
          </cell>
          <cell r="AHE29">
            <v>0</v>
          </cell>
          <cell r="AHF29">
            <v>0</v>
          </cell>
          <cell r="AHG29">
            <v>0</v>
          </cell>
          <cell r="AHH29">
            <v>0</v>
          </cell>
          <cell r="AHI29">
            <v>0</v>
          </cell>
          <cell r="AHJ29">
            <v>0</v>
          </cell>
          <cell r="AHK29">
            <v>0</v>
          </cell>
          <cell r="AHL29">
            <v>0</v>
          </cell>
          <cell r="AHM29">
            <v>0</v>
          </cell>
          <cell r="AHN29">
            <v>0</v>
          </cell>
          <cell r="AHO29">
            <v>0</v>
          </cell>
          <cell r="AHP29">
            <v>0</v>
          </cell>
          <cell r="AHQ29">
            <v>0</v>
          </cell>
          <cell r="AHR29">
            <v>0</v>
          </cell>
          <cell r="AHS29">
            <v>0</v>
          </cell>
          <cell r="AHT29">
            <v>0</v>
          </cell>
          <cell r="AHU29">
            <v>0</v>
          </cell>
          <cell r="AHV29">
            <v>0</v>
          </cell>
          <cell r="AHW29">
            <v>0</v>
          </cell>
          <cell r="AHX29">
            <v>0</v>
          </cell>
          <cell r="AHY29">
            <v>0</v>
          </cell>
          <cell r="AHZ29">
            <v>0</v>
          </cell>
          <cell r="AIA29">
            <v>0</v>
          </cell>
          <cell r="AIB29">
            <v>0</v>
          </cell>
          <cell r="AIC29">
            <v>0</v>
          </cell>
          <cell r="AID29">
            <v>0</v>
          </cell>
          <cell r="AIE29">
            <v>0</v>
          </cell>
          <cell r="AIF29">
            <v>0</v>
          </cell>
          <cell r="AIG29">
            <v>0</v>
          </cell>
          <cell r="AIH29">
            <v>0</v>
          </cell>
          <cell r="AII29">
            <v>0</v>
          </cell>
          <cell r="AIJ29">
            <v>0</v>
          </cell>
          <cell r="AIK29">
            <v>0</v>
          </cell>
          <cell r="AIL29">
            <v>0</v>
          </cell>
          <cell r="AIM29">
            <v>0</v>
          </cell>
          <cell r="AIN29">
            <v>0</v>
          </cell>
          <cell r="AIO29">
            <v>0</v>
          </cell>
          <cell r="AIP29">
            <v>0</v>
          </cell>
          <cell r="AIQ29">
            <v>0</v>
          </cell>
          <cell r="AIR29">
            <v>0</v>
          </cell>
          <cell r="AIS29">
            <v>0</v>
          </cell>
          <cell r="AIT29">
            <v>0</v>
          </cell>
          <cell r="AIU29">
            <v>0</v>
          </cell>
          <cell r="AIV29">
            <v>0</v>
          </cell>
          <cell r="AIW29">
            <v>0</v>
          </cell>
          <cell r="AIX29">
            <v>0</v>
          </cell>
          <cell r="AIY29">
            <v>0</v>
          </cell>
          <cell r="AIZ29">
            <v>0</v>
          </cell>
          <cell r="AJA29">
            <v>0</v>
          </cell>
          <cell r="AJB29">
            <v>0</v>
          </cell>
          <cell r="AJC29">
            <v>0</v>
          </cell>
          <cell r="AJD29">
            <v>0</v>
          </cell>
          <cell r="AJE29">
            <v>0</v>
          </cell>
          <cell r="AJF29">
            <v>0</v>
          </cell>
          <cell r="AJG29">
            <v>0</v>
          </cell>
          <cell r="AJH29">
            <v>0</v>
          </cell>
          <cell r="AJI29">
            <v>0</v>
          </cell>
          <cell r="AJJ29">
            <v>0</v>
          </cell>
          <cell r="AJK29">
            <v>0</v>
          </cell>
          <cell r="AJL29">
            <v>0</v>
          </cell>
          <cell r="AJM29">
            <v>0</v>
          </cell>
          <cell r="AJN29">
            <v>0</v>
          </cell>
          <cell r="AJO29">
            <v>0</v>
          </cell>
          <cell r="AJP29">
            <v>0</v>
          </cell>
          <cell r="AJQ29">
            <v>0</v>
          </cell>
          <cell r="AJR29">
            <v>0</v>
          </cell>
          <cell r="AJS29">
            <v>0</v>
          </cell>
          <cell r="AJT29">
            <v>0</v>
          </cell>
          <cell r="AJU29">
            <v>0</v>
          </cell>
          <cell r="AJV29">
            <v>0</v>
          </cell>
          <cell r="AJW29">
            <v>0</v>
          </cell>
          <cell r="AJX29">
            <v>0</v>
          </cell>
          <cell r="AJY29">
            <v>0</v>
          </cell>
          <cell r="AJZ29">
            <v>0</v>
          </cell>
          <cell r="AKA29">
            <v>0</v>
          </cell>
          <cell r="AKB29">
            <v>0</v>
          </cell>
          <cell r="AKC29">
            <v>0</v>
          </cell>
          <cell r="AKD29">
            <v>0</v>
          </cell>
          <cell r="AKE29">
            <v>0</v>
          </cell>
          <cell r="AKF29">
            <v>0</v>
          </cell>
          <cell r="AKG29">
            <v>0</v>
          </cell>
          <cell r="AKH29">
            <v>0</v>
          </cell>
          <cell r="AKI29">
            <v>0</v>
          </cell>
          <cell r="AKJ29">
            <v>0</v>
          </cell>
          <cell r="AKK29">
            <v>0</v>
          </cell>
          <cell r="AKL29">
            <v>0</v>
          </cell>
          <cell r="AKM29">
            <v>0</v>
          </cell>
          <cell r="AKN29">
            <v>0</v>
          </cell>
          <cell r="AKO29">
            <v>0</v>
          </cell>
          <cell r="AKP29">
            <v>0</v>
          </cell>
          <cell r="AKQ29">
            <v>0</v>
          </cell>
          <cell r="AKR29">
            <v>0</v>
          </cell>
          <cell r="AKS29">
            <v>0</v>
          </cell>
          <cell r="AKT29">
            <v>0</v>
          </cell>
          <cell r="AKU29">
            <v>0</v>
          </cell>
          <cell r="AKV29">
            <v>0</v>
          </cell>
          <cell r="AKW29">
            <v>0</v>
          </cell>
          <cell r="AKX29">
            <v>0</v>
          </cell>
          <cell r="AKY29">
            <v>0</v>
          </cell>
          <cell r="AKZ29">
            <v>0</v>
          </cell>
          <cell r="ALA29">
            <v>0</v>
          </cell>
          <cell r="ALB29">
            <v>0</v>
          </cell>
          <cell r="ALC29">
            <v>0</v>
          </cell>
          <cell r="ALD29">
            <v>0</v>
          </cell>
          <cell r="ALE29">
            <v>0</v>
          </cell>
          <cell r="ALF29">
            <v>0</v>
          </cell>
          <cell r="ALG29">
            <v>0</v>
          </cell>
          <cell r="ALH29">
            <v>0</v>
          </cell>
          <cell r="ALI29">
            <v>0</v>
          </cell>
          <cell r="ALO29">
            <v>0</v>
          </cell>
          <cell r="ALP29">
            <v>0</v>
          </cell>
          <cell r="ALQ29">
            <v>0</v>
          </cell>
          <cell r="ALR29">
            <v>0</v>
          </cell>
          <cell r="ALS29">
            <v>0</v>
          </cell>
          <cell r="ALT29">
            <v>0</v>
          </cell>
          <cell r="ALU29">
            <v>0</v>
          </cell>
          <cell r="ALV29">
            <v>0</v>
          </cell>
          <cell r="ALW29">
            <v>0</v>
          </cell>
          <cell r="ALX29">
            <v>0</v>
          </cell>
          <cell r="ALY29">
            <v>0</v>
          </cell>
          <cell r="ALZ29">
            <v>0</v>
          </cell>
          <cell r="AMA29">
            <v>0</v>
          </cell>
          <cell r="AMB29">
            <v>0</v>
          </cell>
          <cell r="AMC29">
            <v>0</v>
          </cell>
          <cell r="AMD29">
            <v>0</v>
          </cell>
          <cell r="AME29">
            <v>0</v>
          </cell>
          <cell r="AMF29">
            <v>0</v>
          </cell>
          <cell r="AMG29">
            <v>0</v>
          </cell>
          <cell r="AMH29">
            <v>0</v>
          </cell>
          <cell r="AMX29">
            <v>0</v>
          </cell>
          <cell r="AMY29">
            <v>0</v>
          </cell>
          <cell r="AMZ29">
            <v>0</v>
          </cell>
          <cell r="ANA29">
            <v>0</v>
          </cell>
          <cell r="ANB29">
            <v>0</v>
          </cell>
          <cell r="ANC29">
            <v>0</v>
          </cell>
          <cell r="AND29">
            <v>0</v>
          </cell>
          <cell r="ANE29">
            <v>0</v>
          </cell>
          <cell r="ANF29">
            <v>0</v>
          </cell>
          <cell r="ANG29">
            <v>0</v>
          </cell>
          <cell r="ANH29">
            <v>0</v>
          </cell>
          <cell r="ANI29">
            <v>0</v>
          </cell>
          <cell r="ANJ29">
            <v>0</v>
          </cell>
          <cell r="ANK29">
            <v>0</v>
          </cell>
          <cell r="ANL29">
            <v>0</v>
          </cell>
          <cell r="AOB29">
            <v>0</v>
          </cell>
          <cell r="AOC29">
            <v>0</v>
          </cell>
          <cell r="AOD29">
            <v>0</v>
          </cell>
          <cell r="AOE29">
            <v>0</v>
          </cell>
          <cell r="AOF29">
            <v>0</v>
          </cell>
          <cell r="AOG29">
            <v>0</v>
          </cell>
          <cell r="AOH29">
            <v>0</v>
          </cell>
          <cell r="AOI29">
            <v>0</v>
          </cell>
          <cell r="AOJ29">
            <v>0</v>
          </cell>
          <cell r="AOK29">
            <v>0</v>
          </cell>
          <cell r="AOL29">
            <v>0</v>
          </cell>
          <cell r="AOM29">
            <v>0</v>
          </cell>
          <cell r="AON29">
            <v>0</v>
          </cell>
          <cell r="AOO29">
            <v>0</v>
          </cell>
          <cell r="AOP29">
            <v>0</v>
          </cell>
          <cell r="APF29">
            <v>0</v>
          </cell>
          <cell r="APG29">
            <v>0</v>
          </cell>
          <cell r="APH29">
            <v>0</v>
          </cell>
          <cell r="API29">
            <v>0</v>
          </cell>
          <cell r="APJ29">
            <v>0</v>
          </cell>
          <cell r="APK29">
            <v>0</v>
          </cell>
          <cell r="APL29">
            <v>0</v>
          </cell>
          <cell r="APM29">
            <v>0</v>
          </cell>
          <cell r="APN29">
            <v>0</v>
          </cell>
          <cell r="APO29">
            <v>0</v>
          </cell>
          <cell r="APP29">
            <v>0</v>
          </cell>
          <cell r="APQ29">
            <v>0</v>
          </cell>
          <cell r="APR29">
            <v>0</v>
          </cell>
          <cell r="APS29">
            <v>0</v>
          </cell>
          <cell r="APT29">
            <v>0</v>
          </cell>
          <cell r="AQJ29">
            <v>0</v>
          </cell>
          <cell r="AQK29">
            <v>0</v>
          </cell>
          <cell r="AQL29">
            <v>0</v>
          </cell>
          <cell r="AQM29">
            <v>0</v>
          </cell>
          <cell r="AQN29">
            <v>0</v>
          </cell>
          <cell r="AQO29">
            <v>0</v>
          </cell>
          <cell r="AQP29">
            <v>0</v>
          </cell>
          <cell r="AQQ29">
            <v>0</v>
          </cell>
          <cell r="AQR29">
            <v>0</v>
          </cell>
          <cell r="AQS29">
            <v>0</v>
          </cell>
          <cell r="AQT29">
            <v>0</v>
          </cell>
          <cell r="AQU29">
            <v>0</v>
          </cell>
          <cell r="AQV29">
            <v>0</v>
          </cell>
          <cell r="AQW29">
            <v>0</v>
          </cell>
          <cell r="AQX29">
            <v>0</v>
          </cell>
          <cell r="ARN29">
            <v>0</v>
          </cell>
          <cell r="ARO29">
            <v>0</v>
          </cell>
          <cell r="ARP29">
            <v>0</v>
          </cell>
          <cell r="ARQ29">
            <v>0</v>
          </cell>
          <cell r="ARR29">
            <v>0</v>
          </cell>
          <cell r="ARS29">
            <v>0</v>
          </cell>
          <cell r="ART29">
            <v>0</v>
          </cell>
          <cell r="ARU29">
            <v>0</v>
          </cell>
          <cell r="ARV29">
            <v>0</v>
          </cell>
          <cell r="ARW29">
            <v>0</v>
          </cell>
          <cell r="ARX29">
            <v>0</v>
          </cell>
          <cell r="ARY29">
            <v>0</v>
          </cell>
          <cell r="ARZ29">
            <v>0</v>
          </cell>
          <cell r="ASA29">
            <v>0</v>
          </cell>
          <cell r="ASB29">
            <v>0</v>
          </cell>
          <cell r="ASR29">
            <v>0</v>
          </cell>
          <cell r="ASS29">
            <v>0</v>
          </cell>
          <cell r="AST29">
            <v>0</v>
          </cell>
          <cell r="ASU29">
            <v>0</v>
          </cell>
          <cell r="ASV29">
            <v>0</v>
          </cell>
          <cell r="ASW29">
            <v>0</v>
          </cell>
          <cell r="ASX29">
            <v>0</v>
          </cell>
          <cell r="ASY29">
            <v>0</v>
          </cell>
          <cell r="ASZ29">
            <v>0</v>
          </cell>
          <cell r="ATA29">
            <v>0</v>
          </cell>
          <cell r="ATB29">
            <v>0</v>
          </cell>
          <cell r="ATC29">
            <v>0</v>
          </cell>
          <cell r="ATD29">
            <v>0</v>
          </cell>
          <cell r="ATE29">
            <v>0</v>
          </cell>
          <cell r="ATF29">
            <v>0</v>
          </cell>
          <cell r="ATV29">
            <v>0</v>
          </cell>
          <cell r="ATW29">
            <v>0</v>
          </cell>
          <cell r="ATX29">
            <v>0</v>
          </cell>
          <cell r="ATY29">
            <v>0</v>
          </cell>
          <cell r="ATZ29">
            <v>0</v>
          </cell>
          <cell r="AUA29">
            <v>0</v>
          </cell>
          <cell r="AUB29">
            <v>0</v>
          </cell>
          <cell r="AUC29">
            <v>0</v>
          </cell>
          <cell r="AUD29">
            <v>0</v>
          </cell>
          <cell r="AUE29">
            <v>0</v>
          </cell>
          <cell r="AUF29">
            <v>0</v>
          </cell>
          <cell r="AUG29">
            <v>0</v>
          </cell>
          <cell r="AUH29">
            <v>0</v>
          </cell>
          <cell r="AUI29">
            <v>0</v>
          </cell>
          <cell r="AUJ29">
            <v>0</v>
          </cell>
          <cell r="AUZ29">
            <v>0</v>
          </cell>
          <cell r="AVA29">
            <v>0</v>
          </cell>
          <cell r="AVB29">
            <v>0</v>
          </cell>
          <cell r="AVC29">
            <v>0</v>
          </cell>
          <cell r="AVD29">
            <v>0</v>
          </cell>
          <cell r="AVE29">
            <v>0</v>
          </cell>
          <cell r="AVF29">
            <v>0</v>
          </cell>
          <cell r="AVG29">
            <v>0</v>
          </cell>
          <cell r="AVH29">
            <v>0</v>
          </cell>
          <cell r="AVI29">
            <v>0</v>
          </cell>
          <cell r="AVJ29">
            <v>0</v>
          </cell>
          <cell r="AVK29">
            <v>0</v>
          </cell>
          <cell r="AVL29">
            <v>0</v>
          </cell>
          <cell r="AVM29">
            <v>0</v>
          </cell>
          <cell r="AVN29">
            <v>0</v>
          </cell>
          <cell r="AWH29">
            <v>0</v>
          </cell>
          <cell r="AWM29">
            <v>0</v>
          </cell>
          <cell r="AWN29">
            <v>0</v>
          </cell>
          <cell r="AWO29">
            <v>0</v>
          </cell>
          <cell r="AWP29">
            <v>0</v>
          </cell>
          <cell r="AWQ29">
            <v>0</v>
          </cell>
          <cell r="AWR29">
            <v>0</v>
          </cell>
          <cell r="AXL29">
            <v>0</v>
          </cell>
          <cell r="AXQ29">
            <v>0</v>
          </cell>
          <cell r="AXR29">
            <v>0</v>
          </cell>
          <cell r="AXS29">
            <v>0</v>
          </cell>
          <cell r="AXT29">
            <v>0</v>
          </cell>
          <cell r="AXU29">
            <v>0</v>
          </cell>
          <cell r="AXV29">
            <v>0</v>
          </cell>
          <cell r="AXW29">
            <v>0</v>
          </cell>
          <cell r="AXX29">
            <v>0</v>
          </cell>
          <cell r="AXY29">
            <v>0</v>
          </cell>
          <cell r="AXZ29">
            <v>0</v>
          </cell>
          <cell r="AYA29">
            <v>0</v>
          </cell>
          <cell r="AYB29">
            <v>0</v>
          </cell>
          <cell r="AYC29">
            <v>0</v>
          </cell>
          <cell r="AYD29">
            <v>0</v>
          </cell>
          <cell r="AYE29">
            <v>0</v>
          </cell>
          <cell r="AYF29">
            <v>0</v>
          </cell>
          <cell r="AYG29">
            <v>0</v>
          </cell>
          <cell r="AYH29">
            <v>0</v>
          </cell>
          <cell r="AYI29">
            <v>0</v>
          </cell>
          <cell r="AYJ29">
            <v>0</v>
          </cell>
          <cell r="AYK29">
            <v>0</v>
          </cell>
          <cell r="AYL29">
            <v>0</v>
          </cell>
          <cell r="AYM29">
            <v>0</v>
          </cell>
          <cell r="AYN29">
            <v>0</v>
          </cell>
          <cell r="AYO29">
            <v>0</v>
          </cell>
          <cell r="AYP29">
            <v>0</v>
          </cell>
          <cell r="AYQ29">
            <v>0</v>
          </cell>
          <cell r="AYR29">
            <v>0</v>
          </cell>
          <cell r="AYS29">
            <v>0</v>
          </cell>
          <cell r="AYT29">
            <v>0</v>
          </cell>
          <cell r="AYU29">
            <v>0</v>
          </cell>
          <cell r="AYV29">
            <v>0</v>
          </cell>
          <cell r="AYW29">
            <v>0</v>
          </cell>
          <cell r="AYX29">
            <v>0</v>
          </cell>
          <cell r="AYY29">
            <v>0</v>
          </cell>
          <cell r="AYZ29">
            <v>0</v>
          </cell>
          <cell r="AZA29">
            <v>0</v>
          </cell>
          <cell r="AZB29">
            <v>0</v>
          </cell>
          <cell r="AZC29">
            <v>0</v>
          </cell>
          <cell r="AZD29">
            <v>0</v>
          </cell>
          <cell r="AZE29">
            <v>0</v>
          </cell>
          <cell r="AZG29">
            <v>0</v>
          </cell>
          <cell r="AZH29">
            <v>0</v>
          </cell>
          <cell r="AZI29">
            <v>0</v>
          </cell>
          <cell r="AZJ29">
            <v>0</v>
          </cell>
          <cell r="AZK29">
            <v>0</v>
          </cell>
          <cell r="AZL29">
            <v>0</v>
          </cell>
          <cell r="AZM29">
            <v>0</v>
          </cell>
          <cell r="AZN29">
            <v>0</v>
          </cell>
          <cell r="AZO29">
            <v>0</v>
          </cell>
          <cell r="AZP29">
            <v>0</v>
          </cell>
          <cell r="AZQ29">
            <v>0</v>
          </cell>
          <cell r="AZR29">
            <v>0</v>
          </cell>
          <cell r="AZS29">
            <v>0</v>
          </cell>
          <cell r="AZT29">
            <v>0</v>
          </cell>
          <cell r="AZU29">
            <v>0</v>
          </cell>
          <cell r="AZV29">
            <v>0</v>
          </cell>
          <cell r="AZW29">
            <v>0</v>
          </cell>
          <cell r="AZX29">
            <v>0</v>
          </cell>
          <cell r="AZY29">
            <v>0</v>
          </cell>
          <cell r="AZZ29">
            <v>0</v>
          </cell>
          <cell r="BAA29">
            <v>0</v>
          </cell>
          <cell r="BAB29">
            <v>0</v>
          </cell>
          <cell r="BAC29">
            <v>0</v>
          </cell>
          <cell r="BAD29">
            <v>0</v>
          </cell>
          <cell r="BAE29">
            <v>0</v>
          </cell>
          <cell r="BAF29">
            <v>0</v>
          </cell>
          <cell r="BAG29">
            <v>0</v>
          </cell>
          <cell r="BAH29">
            <v>0</v>
          </cell>
          <cell r="BAI29">
            <v>0</v>
          </cell>
          <cell r="BAK29">
            <v>0</v>
          </cell>
          <cell r="BAL29">
            <v>0</v>
          </cell>
          <cell r="BAM29">
            <v>0</v>
          </cell>
          <cell r="BAN29">
            <v>0</v>
          </cell>
          <cell r="BAO29">
            <v>0</v>
          </cell>
          <cell r="BAP29">
            <v>0</v>
          </cell>
          <cell r="BAQ29">
            <v>0</v>
          </cell>
          <cell r="BAR29">
            <v>0</v>
          </cell>
          <cell r="BAS29">
            <v>0</v>
          </cell>
          <cell r="BAT29">
            <v>0</v>
          </cell>
          <cell r="BAU29">
            <v>0</v>
          </cell>
          <cell r="BAV29">
            <v>0</v>
          </cell>
          <cell r="BAW29">
            <v>0</v>
          </cell>
          <cell r="BAX29">
            <v>0</v>
          </cell>
          <cell r="BAY29">
            <v>0</v>
          </cell>
          <cell r="BAZ29">
            <v>0</v>
          </cell>
          <cell r="BBA29">
            <v>0</v>
          </cell>
          <cell r="BBB29">
            <v>0</v>
          </cell>
          <cell r="BBC29">
            <v>0</v>
          </cell>
          <cell r="BBD29">
            <v>0</v>
          </cell>
          <cell r="BBE29">
            <v>0</v>
          </cell>
          <cell r="BBF29">
            <v>0</v>
          </cell>
          <cell r="BBG29">
            <v>0</v>
          </cell>
          <cell r="BBH29">
            <v>0</v>
          </cell>
          <cell r="BBI29">
            <v>0</v>
          </cell>
          <cell r="BBJ29">
            <v>0</v>
          </cell>
          <cell r="BBK29">
            <v>0</v>
          </cell>
          <cell r="BBL29">
            <v>0</v>
          </cell>
          <cell r="BBM29">
            <v>0</v>
          </cell>
          <cell r="BBO29">
            <v>0</v>
          </cell>
          <cell r="BBP29">
            <v>0</v>
          </cell>
          <cell r="BBQ29">
            <v>0</v>
          </cell>
          <cell r="BBR29">
            <v>0</v>
          </cell>
          <cell r="BBS29">
            <v>0</v>
          </cell>
          <cell r="BBT29">
            <v>0</v>
          </cell>
          <cell r="BBU29">
            <v>0</v>
          </cell>
          <cell r="BBV29">
            <v>0</v>
          </cell>
          <cell r="BBW29">
            <v>0</v>
          </cell>
          <cell r="BBX29">
            <v>0</v>
          </cell>
          <cell r="BBY29">
            <v>0</v>
          </cell>
          <cell r="BBZ29">
            <v>0</v>
          </cell>
          <cell r="BCA29">
            <v>0</v>
          </cell>
          <cell r="BCB29">
            <v>0</v>
          </cell>
          <cell r="BCC29">
            <v>0</v>
          </cell>
          <cell r="BCD29">
            <v>0</v>
          </cell>
          <cell r="BCE29">
            <v>0</v>
          </cell>
          <cell r="BCF29">
            <v>0</v>
          </cell>
          <cell r="BCG29">
            <v>0</v>
          </cell>
          <cell r="BCH29">
            <v>0</v>
          </cell>
          <cell r="BCI29">
            <v>0</v>
          </cell>
          <cell r="BCJ29">
            <v>0</v>
          </cell>
          <cell r="BCK29">
            <v>0</v>
          </cell>
          <cell r="BCL29">
            <v>0</v>
          </cell>
          <cell r="BCM29">
            <v>0</v>
          </cell>
          <cell r="BCN29">
            <v>0</v>
          </cell>
          <cell r="BCO29">
            <v>0</v>
          </cell>
          <cell r="BCP29">
            <v>0</v>
          </cell>
          <cell r="BCQ29">
            <v>0</v>
          </cell>
          <cell r="BCS29">
            <v>0</v>
          </cell>
          <cell r="BCT29">
            <v>0</v>
          </cell>
          <cell r="BCU29">
            <v>0</v>
          </cell>
          <cell r="BCV29">
            <v>0</v>
          </cell>
          <cell r="BCW29">
            <v>0</v>
          </cell>
          <cell r="BCX29">
            <v>0</v>
          </cell>
          <cell r="BCY29">
            <v>0</v>
          </cell>
          <cell r="BCZ29">
            <v>0</v>
          </cell>
          <cell r="BDA29">
            <v>0</v>
          </cell>
          <cell r="BDB29">
            <v>0</v>
          </cell>
          <cell r="BDC29">
            <v>0</v>
          </cell>
          <cell r="BDD29">
            <v>0</v>
          </cell>
          <cell r="BDE29">
            <v>0</v>
          </cell>
          <cell r="BDF29">
            <v>0</v>
          </cell>
          <cell r="BDG29">
            <v>0</v>
          </cell>
          <cell r="BDH29">
            <v>0</v>
          </cell>
          <cell r="BDI29">
            <v>0</v>
          </cell>
          <cell r="BDJ29">
            <v>0</v>
          </cell>
          <cell r="BDK29">
            <v>0</v>
          </cell>
          <cell r="BDL29">
            <v>0</v>
          </cell>
          <cell r="BDM29">
            <v>0</v>
          </cell>
          <cell r="BDN29">
            <v>0</v>
          </cell>
          <cell r="BDO29">
            <v>0</v>
          </cell>
          <cell r="BDP29">
            <v>0</v>
          </cell>
          <cell r="BDQ29">
            <v>0</v>
          </cell>
          <cell r="BDR29">
            <v>0</v>
          </cell>
          <cell r="BDS29">
            <v>0</v>
          </cell>
          <cell r="BDT29">
            <v>0</v>
          </cell>
          <cell r="BDU29">
            <v>0</v>
          </cell>
          <cell r="BDV29">
            <v>0</v>
          </cell>
          <cell r="BDW29">
            <v>0</v>
          </cell>
          <cell r="BDX29">
            <v>0</v>
          </cell>
          <cell r="BDY29">
            <v>0</v>
          </cell>
          <cell r="BDZ29">
            <v>0</v>
          </cell>
          <cell r="BEA29">
            <v>0</v>
          </cell>
          <cell r="BEB29">
            <v>0</v>
          </cell>
          <cell r="BEC29">
            <v>0</v>
          </cell>
          <cell r="BED29">
            <v>0</v>
          </cell>
          <cell r="BEE29">
            <v>0</v>
          </cell>
          <cell r="BEF29">
            <v>0</v>
          </cell>
          <cell r="BEG29">
            <v>0</v>
          </cell>
          <cell r="BEH29">
            <v>0</v>
          </cell>
          <cell r="BEI29">
            <v>0</v>
          </cell>
          <cell r="BEJ29">
            <v>0</v>
          </cell>
          <cell r="BEK29">
            <v>0</v>
          </cell>
          <cell r="BEL29">
            <v>0</v>
          </cell>
          <cell r="BEM29">
            <v>0</v>
          </cell>
          <cell r="BEN29">
            <v>0</v>
          </cell>
          <cell r="BEO29">
            <v>0</v>
          </cell>
          <cell r="BEP29">
            <v>0</v>
          </cell>
          <cell r="BEQ29">
            <v>0</v>
          </cell>
          <cell r="BER29">
            <v>0</v>
          </cell>
          <cell r="BES29">
            <v>0</v>
          </cell>
          <cell r="BET29">
            <v>0</v>
          </cell>
          <cell r="BEU29">
            <v>0</v>
          </cell>
          <cell r="BEV29">
            <v>0</v>
          </cell>
          <cell r="BEW29">
            <v>0</v>
          </cell>
          <cell r="BEX29">
            <v>0</v>
          </cell>
          <cell r="BEY29">
            <v>0</v>
          </cell>
          <cell r="BEZ29">
            <v>0</v>
          </cell>
          <cell r="BFA29">
            <v>0</v>
          </cell>
          <cell r="BFB29">
            <v>0</v>
          </cell>
          <cell r="BFC29">
            <v>0</v>
          </cell>
          <cell r="BFD29">
            <v>0</v>
          </cell>
          <cell r="BFE29">
            <v>0</v>
          </cell>
          <cell r="BFF29">
            <v>0</v>
          </cell>
          <cell r="BFG29">
            <v>0</v>
          </cell>
          <cell r="BFH29">
            <v>0</v>
          </cell>
          <cell r="BFI29">
            <v>0</v>
          </cell>
          <cell r="BFJ29">
            <v>0</v>
          </cell>
          <cell r="BFK29">
            <v>0</v>
          </cell>
          <cell r="BFL29">
            <v>0</v>
          </cell>
          <cell r="BFM29">
            <v>0</v>
          </cell>
          <cell r="BFN29">
            <v>0</v>
          </cell>
          <cell r="BFO29">
            <v>0</v>
          </cell>
          <cell r="BFP29">
            <v>0</v>
          </cell>
          <cell r="BFQ29">
            <v>0</v>
          </cell>
          <cell r="BFR29">
            <v>0</v>
          </cell>
          <cell r="BFS29">
            <v>0</v>
          </cell>
          <cell r="BFT29">
            <v>0</v>
          </cell>
          <cell r="BFU29">
            <v>0</v>
          </cell>
          <cell r="BFV29">
            <v>0</v>
          </cell>
          <cell r="BFW29">
            <v>0</v>
          </cell>
          <cell r="BFX29">
            <v>0</v>
          </cell>
          <cell r="BFY29">
            <v>0</v>
          </cell>
          <cell r="BFZ29">
            <v>0</v>
          </cell>
        </row>
        <row r="30">
          <cell r="B30" t="str">
            <v>培训费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0</v>
          </cell>
          <cell r="AV30">
            <v>0</v>
          </cell>
          <cell r="AW30">
            <v>0</v>
          </cell>
          <cell r="AX30">
            <v>0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0</v>
          </cell>
          <cell r="BF30">
            <v>0</v>
          </cell>
          <cell r="BG30">
            <v>0</v>
          </cell>
          <cell r="BH30">
            <v>0</v>
          </cell>
          <cell r="BI30">
            <v>0</v>
          </cell>
          <cell r="BJ30">
            <v>0</v>
          </cell>
          <cell r="BK30">
            <v>0</v>
          </cell>
          <cell r="BL30">
            <v>0</v>
          </cell>
          <cell r="BM30">
            <v>0</v>
          </cell>
          <cell r="BN30">
            <v>0</v>
          </cell>
          <cell r="BO30">
            <v>0</v>
          </cell>
          <cell r="BP30">
            <v>0</v>
          </cell>
          <cell r="BQ30">
            <v>0</v>
          </cell>
          <cell r="BR30">
            <v>0</v>
          </cell>
          <cell r="BS30">
            <v>0</v>
          </cell>
          <cell r="BT30">
            <v>0</v>
          </cell>
          <cell r="BU30">
            <v>0</v>
          </cell>
          <cell r="BV30">
            <v>0</v>
          </cell>
          <cell r="BW30">
            <v>0</v>
          </cell>
          <cell r="BX30">
            <v>0</v>
          </cell>
          <cell r="BY30">
            <v>0</v>
          </cell>
          <cell r="BZ30">
            <v>0</v>
          </cell>
          <cell r="CA30">
            <v>0</v>
          </cell>
          <cell r="CB30">
            <v>0</v>
          </cell>
          <cell r="CC30">
            <v>0</v>
          </cell>
          <cell r="CD30">
            <v>0</v>
          </cell>
          <cell r="CE30">
            <v>0</v>
          </cell>
          <cell r="CF30">
            <v>0</v>
          </cell>
          <cell r="CG30">
            <v>0</v>
          </cell>
          <cell r="CH30">
            <v>0</v>
          </cell>
          <cell r="CI30">
            <v>0</v>
          </cell>
          <cell r="CJ30">
            <v>0</v>
          </cell>
          <cell r="CK30">
            <v>0</v>
          </cell>
          <cell r="CL30">
            <v>0</v>
          </cell>
          <cell r="CM30">
            <v>0</v>
          </cell>
          <cell r="CN30">
            <v>0</v>
          </cell>
          <cell r="CO30">
            <v>0</v>
          </cell>
          <cell r="CP30">
            <v>0</v>
          </cell>
          <cell r="CQ30">
            <v>0</v>
          </cell>
          <cell r="CR30">
            <v>0</v>
          </cell>
          <cell r="CS30">
            <v>0</v>
          </cell>
          <cell r="CT30">
            <v>0</v>
          </cell>
          <cell r="CU30">
            <v>0</v>
          </cell>
          <cell r="CV30">
            <v>0</v>
          </cell>
          <cell r="CW30">
            <v>0</v>
          </cell>
          <cell r="CX30">
            <v>0</v>
          </cell>
          <cell r="CY30">
            <v>0</v>
          </cell>
          <cell r="CZ30">
            <v>0</v>
          </cell>
          <cell r="DA30">
            <v>0</v>
          </cell>
          <cell r="DB30">
            <v>0</v>
          </cell>
          <cell r="DC30">
            <v>0</v>
          </cell>
          <cell r="DD30">
            <v>0</v>
          </cell>
          <cell r="DE30">
            <v>0</v>
          </cell>
          <cell r="DF30">
            <v>0</v>
          </cell>
          <cell r="DG30">
            <v>0</v>
          </cell>
          <cell r="DH30">
            <v>0</v>
          </cell>
          <cell r="DI30">
            <v>0</v>
          </cell>
          <cell r="DJ30">
            <v>0</v>
          </cell>
          <cell r="DK30">
            <v>0</v>
          </cell>
          <cell r="DL30">
            <v>0</v>
          </cell>
          <cell r="DM30">
            <v>0</v>
          </cell>
          <cell r="DN30">
            <v>0</v>
          </cell>
          <cell r="DO30">
            <v>0</v>
          </cell>
          <cell r="DP30">
            <v>0</v>
          </cell>
          <cell r="DQ30">
            <v>0</v>
          </cell>
          <cell r="DR30">
            <v>0</v>
          </cell>
          <cell r="DS30">
            <v>0</v>
          </cell>
          <cell r="DT30">
            <v>0</v>
          </cell>
          <cell r="DU30">
            <v>0</v>
          </cell>
          <cell r="DV30">
            <v>0</v>
          </cell>
          <cell r="DW30">
            <v>0</v>
          </cell>
          <cell r="DX30">
            <v>0</v>
          </cell>
          <cell r="DY30">
            <v>0</v>
          </cell>
          <cell r="DZ30">
            <v>0</v>
          </cell>
          <cell r="EA30">
            <v>0</v>
          </cell>
          <cell r="EB30">
            <v>0</v>
          </cell>
          <cell r="EC30">
            <v>0</v>
          </cell>
          <cell r="ED30">
            <v>0</v>
          </cell>
          <cell r="EE30">
            <v>0</v>
          </cell>
          <cell r="EF30">
            <v>0</v>
          </cell>
          <cell r="EG30">
            <v>0</v>
          </cell>
          <cell r="EH30">
            <v>0</v>
          </cell>
          <cell r="EI30">
            <v>0</v>
          </cell>
          <cell r="EJ30">
            <v>0</v>
          </cell>
          <cell r="EK30">
            <v>0</v>
          </cell>
          <cell r="EL30">
            <v>0</v>
          </cell>
          <cell r="EM30">
            <v>0</v>
          </cell>
          <cell r="EN30">
            <v>0</v>
          </cell>
          <cell r="EO30">
            <v>0</v>
          </cell>
          <cell r="EP30">
            <v>0</v>
          </cell>
          <cell r="EQ30">
            <v>0</v>
          </cell>
          <cell r="ER30">
            <v>0</v>
          </cell>
          <cell r="ES30">
            <v>0</v>
          </cell>
          <cell r="ET30">
            <v>0</v>
          </cell>
          <cell r="EU30">
            <v>0</v>
          </cell>
          <cell r="EV30">
            <v>0</v>
          </cell>
          <cell r="EW30">
            <v>0</v>
          </cell>
          <cell r="EX30">
            <v>0</v>
          </cell>
          <cell r="EY30">
            <v>0</v>
          </cell>
          <cell r="EZ30">
            <v>0</v>
          </cell>
          <cell r="FA30">
            <v>0</v>
          </cell>
          <cell r="FB30">
            <v>0</v>
          </cell>
          <cell r="FC30">
            <v>0</v>
          </cell>
          <cell r="FD30">
            <v>0</v>
          </cell>
          <cell r="FE30">
            <v>0</v>
          </cell>
          <cell r="FF30">
            <v>0</v>
          </cell>
          <cell r="FG30">
            <v>0</v>
          </cell>
          <cell r="FH30">
            <v>0</v>
          </cell>
          <cell r="FI30">
            <v>0</v>
          </cell>
          <cell r="FJ30">
            <v>0</v>
          </cell>
          <cell r="FK30">
            <v>0</v>
          </cell>
          <cell r="FL30">
            <v>0</v>
          </cell>
          <cell r="FM30">
            <v>0</v>
          </cell>
          <cell r="FN30">
            <v>0</v>
          </cell>
          <cell r="FO30">
            <v>0</v>
          </cell>
          <cell r="FP30">
            <v>0</v>
          </cell>
          <cell r="FQ30">
            <v>0</v>
          </cell>
          <cell r="FR30">
            <v>0</v>
          </cell>
          <cell r="FS30">
            <v>0</v>
          </cell>
          <cell r="FT30">
            <v>0</v>
          </cell>
          <cell r="FU30">
            <v>0</v>
          </cell>
          <cell r="FV30">
            <v>0</v>
          </cell>
          <cell r="FW30">
            <v>0</v>
          </cell>
          <cell r="FX30">
            <v>0</v>
          </cell>
          <cell r="FY30">
            <v>0</v>
          </cell>
          <cell r="FZ30">
            <v>0</v>
          </cell>
          <cell r="GA30">
            <v>0</v>
          </cell>
          <cell r="GB30">
            <v>0</v>
          </cell>
          <cell r="GC30">
            <v>0</v>
          </cell>
          <cell r="GD30">
            <v>0</v>
          </cell>
          <cell r="GE30">
            <v>0</v>
          </cell>
          <cell r="GF30">
            <v>0</v>
          </cell>
          <cell r="GG30">
            <v>0</v>
          </cell>
          <cell r="GH30">
            <v>0</v>
          </cell>
          <cell r="GI30">
            <v>0</v>
          </cell>
          <cell r="GJ30">
            <v>0</v>
          </cell>
          <cell r="GK30">
            <v>0</v>
          </cell>
          <cell r="GL30">
            <v>0</v>
          </cell>
          <cell r="GM30">
            <v>0</v>
          </cell>
          <cell r="GN30">
            <v>0</v>
          </cell>
          <cell r="GO30">
            <v>0</v>
          </cell>
          <cell r="GP30">
            <v>0</v>
          </cell>
          <cell r="GQ30">
            <v>0</v>
          </cell>
          <cell r="GR30">
            <v>0</v>
          </cell>
          <cell r="GS30">
            <v>0</v>
          </cell>
          <cell r="GT30">
            <v>0</v>
          </cell>
          <cell r="GU30">
            <v>0</v>
          </cell>
          <cell r="GV30">
            <v>0</v>
          </cell>
          <cell r="GW30">
            <v>0</v>
          </cell>
          <cell r="GX30">
            <v>0</v>
          </cell>
          <cell r="GY30">
            <v>0</v>
          </cell>
          <cell r="GZ30">
            <v>0</v>
          </cell>
          <cell r="HA30">
            <v>0</v>
          </cell>
          <cell r="HB30">
            <v>0</v>
          </cell>
          <cell r="HC30">
            <v>0</v>
          </cell>
          <cell r="HD30">
            <v>0</v>
          </cell>
          <cell r="HE30">
            <v>0</v>
          </cell>
          <cell r="HF30">
            <v>0</v>
          </cell>
          <cell r="HG30">
            <v>0</v>
          </cell>
          <cell r="HH30">
            <v>0</v>
          </cell>
          <cell r="HI30">
            <v>0</v>
          </cell>
          <cell r="HJ30">
            <v>0</v>
          </cell>
          <cell r="HK30">
            <v>0</v>
          </cell>
          <cell r="HL30">
            <v>0</v>
          </cell>
          <cell r="HM30">
            <v>0</v>
          </cell>
          <cell r="HN30">
            <v>0</v>
          </cell>
          <cell r="HO30">
            <v>0</v>
          </cell>
          <cell r="HP30">
            <v>0</v>
          </cell>
          <cell r="HQ30">
            <v>0</v>
          </cell>
          <cell r="HR30">
            <v>0</v>
          </cell>
          <cell r="HS30">
            <v>0</v>
          </cell>
          <cell r="HT30">
            <v>0</v>
          </cell>
          <cell r="HU30">
            <v>0</v>
          </cell>
          <cell r="HV30">
            <v>0</v>
          </cell>
          <cell r="HW30">
            <v>0</v>
          </cell>
          <cell r="HX30">
            <v>0</v>
          </cell>
          <cell r="HY30">
            <v>0</v>
          </cell>
          <cell r="HZ30">
            <v>0</v>
          </cell>
          <cell r="IA30">
            <v>0</v>
          </cell>
          <cell r="IB30">
            <v>0</v>
          </cell>
          <cell r="IC30">
            <v>0</v>
          </cell>
          <cell r="ID30">
            <v>0</v>
          </cell>
          <cell r="IE30">
            <v>0</v>
          </cell>
          <cell r="IF30">
            <v>0</v>
          </cell>
          <cell r="IG30">
            <v>0</v>
          </cell>
          <cell r="IH30">
            <v>0</v>
          </cell>
          <cell r="II30">
            <v>0</v>
          </cell>
          <cell r="IJ30">
            <v>0</v>
          </cell>
          <cell r="IK30">
            <v>0</v>
          </cell>
          <cell r="IL30">
            <v>0</v>
          </cell>
          <cell r="IM30">
            <v>0</v>
          </cell>
          <cell r="IN30">
            <v>0</v>
          </cell>
          <cell r="IO30">
            <v>0</v>
          </cell>
          <cell r="IP30">
            <v>0</v>
          </cell>
          <cell r="IQ30">
            <v>0</v>
          </cell>
          <cell r="IR30">
            <v>0</v>
          </cell>
          <cell r="IS30">
            <v>0</v>
          </cell>
          <cell r="IT30">
            <v>0</v>
          </cell>
          <cell r="IU30">
            <v>0</v>
          </cell>
          <cell r="IV30">
            <v>0</v>
          </cell>
          <cell r="IW30">
            <v>0</v>
          </cell>
          <cell r="IX30">
            <v>0</v>
          </cell>
          <cell r="IY30">
            <v>0</v>
          </cell>
          <cell r="IZ30">
            <v>0</v>
          </cell>
          <cell r="JA30">
            <v>0</v>
          </cell>
          <cell r="JB30">
            <v>0</v>
          </cell>
          <cell r="JC30">
            <v>0</v>
          </cell>
          <cell r="JD30">
            <v>0</v>
          </cell>
          <cell r="JE30">
            <v>0</v>
          </cell>
          <cell r="JF30">
            <v>0</v>
          </cell>
          <cell r="JG30">
            <v>0</v>
          </cell>
          <cell r="JH30">
            <v>0</v>
          </cell>
          <cell r="JI30">
            <v>0</v>
          </cell>
          <cell r="JJ30">
            <v>0</v>
          </cell>
          <cell r="JK30">
            <v>0</v>
          </cell>
          <cell r="JL30">
            <v>0</v>
          </cell>
          <cell r="JM30">
            <v>0</v>
          </cell>
          <cell r="JN30">
            <v>0</v>
          </cell>
          <cell r="JO30">
            <v>0</v>
          </cell>
          <cell r="JP30">
            <v>0</v>
          </cell>
          <cell r="JQ30">
            <v>0</v>
          </cell>
          <cell r="JR30">
            <v>0</v>
          </cell>
          <cell r="JS30">
            <v>0</v>
          </cell>
          <cell r="JT30">
            <v>0</v>
          </cell>
          <cell r="JU30">
            <v>0</v>
          </cell>
          <cell r="JV30">
            <v>0</v>
          </cell>
          <cell r="JW30">
            <v>0</v>
          </cell>
          <cell r="JX30">
            <v>0</v>
          </cell>
          <cell r="JY30">
            <v>0</v>
          </cell>
          <cell r="JZ30">
            <v>0</v>
          </cell>
          <cell r="KA30">
            <v>0</v>
          </cell>
          <cell r="KB30">
            <v>0</v>
          </cell>
          <cell r="KC30">
            <v>0</v>
          </cell>
          <cell r="KD30">
            <v>0</v>
          </cell>
          <cell r="KE30">
            <v>0</v>
          </cell>
          <cell r="KF30">
            <v>0</v>
          </cell>
          <cell r="KG30">
            <v>0</v>
          </cell>
          <cell r="KH30">
            <v>0</v>
          </cell>
          <cell r="KI30">
            <v>0</v>
          </cell>
          <cell r="KJ30">
            <v>0</v>
          </cell>
          <cell r="KK30">
            <v>0</v>
          </cell>
          <cell r="KL30">
            <v>0</v>
          </cell>
          <cell r="KM30">
            <v>0</v>
          </cell>
          <cell r="KN30">
            <v>0</v>
          </cell>
          <cell r="KO30">
            <v>0</v>
          </cell>
          <cell r="KP30">
            <v>0</v>
          </cell>
          <cell r="KQ30">
            <v>0</v>
          </cell>
          <cell r="KR30">
            <v>0</v>
          </cell>
          <cell r="KS30">
            <v>0</v>
          </cell>
          <cell r="KT30">
            <v>0</v>
          </cell>
          <cell r="KU30">
            <v>0</v>
          </cell>
          <cell r="KV30">
            <v>0</v>
          </cell>
          <cell r="KW30">
            <v>0</v>
          </cell>
          <cell r="KX30">
            <v>0</v>
          </cell>
          <cell r="KY30">
            <v>0</v>
          </cell>
          <cell r="KZ30">
            <v>0</v>
          </cell>
          <cell r="LA30">
            <v>0</v>
          </cell>
          <cell r="LB30">
            <v>0</v>
          </cell>
          <cell r="LC30">
            <v>0</v>
          </cell>
          <cell r="LD30">
            <v>0</v>
          </cell>
          <cell r="LE30">
            <v>0</v>
          </cell>
          <cell r="LF30">
            <v>0</v>
          </cell>
          <cell r="LG30">
            <v>0</v>
          </cell>
          <cell r="LH30">
            <v>0</v>
          </cell>
          <cell r="LI30">
            <v>0</v>
          </cell>
          <cell r="LJ30">
            <v>0</v>
          </cell>
          <cell r="LK30">
            <v>0</v>
          </cell>
          <cell r="LL30">
            <v>0</v>
          </cell>
          <cell r="LM30">
            <v>0</v>
          </cell>
          <cell r="LN30">
            <v>0</v>
          </cell>
          <cell r="LO30">
            <v>0</v>
          </cell>
          <cell r="LP30">
            <v>0</v>
          </cell>
          <cell r="LQ30">
            <v>0</v>
          </cell>
          <cell r="LR30">
            <v>0</v>
          </cell>
          <cell r="LS30">
            <v>0</v>
          </cell>
          <cell r="LT30">
            <v>0</v>
          </cell>
          <cell r="LU30">
            <v>0</v>
          </cell>
          <cell r="LV30">
            <v>0</v>
          </cell>
          <cell r="LW30">
            <v>0</v>
          </cell>
          <cell r="LX30">
            <v>0</v>
          </cell>
          <cell r="LY30">
            <v>0</v>
          </cell>
          <cell r="LZ30">
            <v>0</v>
          </cell>
          <cell r="MA30">
            <v>0</v>
          </cell>
          <cell r="MB30">
            <v>0</v>
          </cell>
          <cell r="MC30">
            <v>0</v>
          </cell>
          <cell r="MD30">
            <v>0</v>
          </cell>
          <cell r="ME30">
            <v>0</v>
          </cell>
          <cell r="MF30">
            <v>0</v>
          </cell>
          <cell r="MG30">
            <v>0</v>
          </cell>
          <cell r="MH30">
            <v>0</v>
          </cell>
          <cell r="MI30">
            <v>0</v>
          </cell>
          <cell r="MJ30">
            <v>0</v>
          </cell>
          <cell r="MK30">
            <v>0</v>
          </cell>
          <cell r="ML30">
            <v>0</v>
          </cell>
          <cell r="MM30">
            <v>0</v>
          </cell>
          <cell r="MN30">
            <v>0</v>
          </cell>
          <cell r="MO30">
            <v>0</v>
          </cell>
          <cell r="MP30">
            <v>0</v>
          </cell>
          <cell r="MQ30">
            <v>0</v>
          </cell>
          <cell r="MR30">
            <v>0</v>
          </cell>
          <cell r="MS30">
            <v>0</v>
          </cell>
          <cell r="MT30">
            <v>0</v>
          </cell>
          <cell r="MU30">
            <v>0</v>
          </cell>
          <cell r="MV30">
            <v>0</v>
          </cell>
          <cell r="MW30">
            <v>0</v>
          </cell>
          <cell r="MX30">
            <v>0</v>
          </cell>
          <cell r="MY30">
            <v>0</v>
          </cell>
          <cell r="MZ30">
            <v>50000</v>
          </cell>
          <cell r="NA30">
            <v>0</v>
          </cell>
          <cell r="NB30">
            <v>50000</v>
          </cell>
          <cell r="NC30">
            <v>100000</v>
          </cell>
          <cell r="ND30">
            <v>0</v>
          </cell>
          <cell r="NE30">
            <v>0</v>
          </cell>
          <cell r="NF30">
            <v>0</v>
          </cell>
          <cell r="NG30">
            <v>0</v>
          </cell>
          <cell r="NH30">
            <v>0</v>
          </cell>
          <cell r="NI30">
            <v>0</v>
          </cell>
          <cell r="NJ30">
            <v>50000</v>
          </cell>
          <cell r="NK30">
            <v>0</v>
          </cell>
          <cell r="NL30">
            <v>50000</v>
          </cell>
          <cell r="NM30">
            <v>100000</v>
          </cell>
          <cell r="NN30">
            <v>0</v>
          </cell>
          <cell r="NO30">
            <v>50000</v>
          </cell>
          <cell r="NP30">
            <v>0</v>
          </cell>
          <cell r="NQ30">
            <v>50000</v>
          </cell>
          <cell r="NR30">
            <v>100000</v>
          </cell>
          <cell r="NS30">
            <v>0</v>
          </cell>
          <cell r="NT30">
            <v>0</v>
          </cell>
          <cell r="NU30">
            <v>0</v>
          </cell>
          <cell r="NV30">
            <v>0</v>
          </cell>
          <cell r="NW30">
            <v>0</v>
          </cell>
          <cell r="NX30">
            <v>0</v>
          </cell>
          <cell r="NY30">
            <v>50000</v>
          </cell>
          <cell r="NZ30">
            <v>0</v>
          </cell>
          <cell r="OA30">
            <v>50000</v>
          </cell>
          <cell r="OB30">
            <v>100000</v>
          </cell>
          <cell r="OC30">
            <v>0</v>
          </cell>
          <cell r="OD30">
            <v>0</v>
          </cell>
          <cell r="OE30">
            <v>0</v>
          </cell>
          <cell r="OF30">
            <v>0</v>
          </cell>
          <cell r="OG30">
            <v>0</v>
          </cell>
          <cell r="OH30">
            <v>0</v>
          </cell>
          <cell r="OI30">
            <v>0</v>
          </cell>
          <cell r="OJ30">
            <v>0</v>
          </cell>
          <cell r="OK30">
            <v>0</v>
          </cell>
          <cell r="OL30">
            <v>0</v>
          </cell>
          <cell r="OM30">
            <v>0</v>
          </cell>
          <cell r="ON30">
            <v>0</v>
          </cell>
          <cell r="OO30">
            <v>0</v>
          </cell>
          <cell r="OP30">
            <v>0</v>
          </cell>
          <cell r="OQ30">
            <v>0</v>
          </cell>
          <cell r="OR30">
            <v>0</v>
          </cell>
          <cell r="OS30">
            <v>0</v>
          </cell>
          <cell r="OT30">
            <v>0</v>
          </cell>
          <cell r="OU30">
            <v>0</v>
          </cell>
          <cell r="OV30">
            <v>0</v>
          </cell>
          <cell r="OW30">
            <v>0</v>
          </cell>
          <cell r="OX30">
            <v>0</v>
          </cell>
          <cell r="OY30">
            <v>0</v>
          </cell>
          <cell r="OZ30">
            <v>0</v>
          </cell>
          <cell r="PA30">
            <v>0</v>
          </cell>
          <cell r="PB30">
            <v>0</v>
          </cell>
          <cell r="PC30">
            <v>0</v>
          </cell>
          <cell r="PD30">
            <v>0</v>
          </cell>
          <cell r="PE30">
            <v>0</v>
          </cell>
          <cell r="PF30">
            <v>0</v>
          </cell>
          <cell r="PG30">
            <v>0</v>
          </cell>
          <cell r="PH30">
            <v>0</v>
          </cell>
          <cell r="PI30">
            <v>0</v>
          </cell>
          <cell r="PJ30">
            <v>0</v>
          </cell>
          <cell r="PK30">
            <v>0</v>
          </cell>
          <cell r="PL30">
            <v>0</v>
          </cell>
          <cell r="PM30">
            <v>0</v>
          </cell>
          <cell r="PN30">
            <v>0</v>
          </cell>
          <cell r="PO30">
            <v>0</v>
          </cell>
          <cell r="PP30">
            <v>0</v>
          </cell>
          <cell r="PQ30">
            <v>0</v>
          </cell>
          <cell r="PR30">
            <v>0</v>
          </cell>
          <cell r="PS30">
            <v>0</v>
          </cell>
          <cell r="PT30">
            <v>0</v>
          </cell>
          <cell r="PU30">
            <v>0</v>
          </cell>
          <cell r="PV30">
            <v>0</v>
          </cell>
          <cell r="PW30">
            <v>0</v>
          </cell>
          <cell r="PX30">
            <v>0</v>
          </cell>
          <cell r="PY30">
            <v>0</v>
          </cell>
          <cell r="PZ30">
            <v>0</v>
          </cell>
          <cell r="QA30">
            <v>0</v>
          </cell>
          <cell r="QB30">
            <v>0</v>
          </cell>
          <cell r="QC30">
            <v>0</v>
          </cell>
          <cell r="QD30">
            <v>0</v>
          </cell>
          <cell r="QE30">
            <v>0</v>
          </cell>
          <cell r="QF30">
            <v>0</v>
          </cell>
          <cell r="QG30">
            <v>0</v>
          </cell>
          <cell r="QH30">
            <v>0</v>
          </cell>
          <cell r="QI30">
            <v>0</v>
          </cell>
          <cell r="QJ30">
            <v>0</v>
          </cell>
          <cell r="QK30">
            <v>0</v>
          </cell>
          <cell r="QL30">
            <v>0</v>
          </cell>
          <cell r="QM30">
            <v>0</v>
          </cell>
          <cell r="QN30">
            <v>0</v>
          </cell>
          <cell r="QO30">
            <v>0</v>
          </cell>
          <cell r="QP30">
            <v>0</v>
          </cell>
          <cell r="QQ30">
            <v>0</v>
          </cell>
          <cell r="QR30">
            <v>0</v>
          </cell>
          <cell r="QS30">
            <v>0</v>
          </cell>
          <cell r="QT30">
            <v>0</v>
          </cell>
          <cell r="QU30">
            <v>0</v>
          </cell>
          <cell r="QV30">
            <v>0</v>
          </cell>
          <cell r="QW30">
            <v>0</v>
          </cell>
          <cell r="QX30">
            <v>0</v>
          </cell>
          <cell r="QY30">
            <v>0</v>
          </cell>
          <cell r="QZ30">
            <v>0</v>
          </cell>
          <cell r="RA30">
            <v>0</v>
          </cell>
          <cell r="RB30">
            <v>0</v>
          </cell>
          <cell r="RC30">
            <v>0</v>
          </cell>
          <cell r="RD30">
            <v>0</v>
          </cell>
          <cell r="RE30">
            <v>0</v>
          </cell>
          <cell r="RF30">
            <v>0</v>
          </cell>
          <cell r="RG30">
            <v>0</v>
          </cell>
          <cell r="RH30">
            <v>0</v>
          </cell>
          <cell r="RI30">
            <v>0</v>
          </cell>
          <cell r="RJ30">
            <v>0</v>
          </cell>
          <cell r="RK30">
            <v>0</v>
          </cell>
          <cell r="RL30">
            <v>0</v>
          </cell>
          <cell r="RM30">
            <v>0</v>
          </cell>
          <cell r="RN30">
            <v>0</v>
          </cell>
          <cell r="RO30">
            <v>0</v>
          </cell>
          <cell r="RP30">
            <v>0</v>
          </cell>
          <cell r="RQ30">
            <v>0</v>
          </cell>
          <cell r="RR30">
            <v>0</v>
          </cell>
          <cell r="RS30">
            <v>0</v>
          </cell>
          <cell r="RT30">
            <v>0</v>
          </cell>
          <cell r="RU30">
            <v>0</v>
          </cell>
          <cell r="RV30">
            <v>0</v>
          </cell>
          <cell r="RW30">
            <v>0</v>
          </cell>
          <cell r="RX30">
            <v>0</v>
          </cell>
          <cell r="RY30">
            <v>0</v>
          </cell>
          <cell r="RZ30">
            <v>0</v>
          </cell>
          <cell r="SA30">
            <v>0</v>
          </cell>
          <cell r="SB30">
            <v>0</v>
          </cell>
          <cell r="SC30">
            <v>0</v>
          </cell>
          <cell r="SD30">
            <v>0</v>
          </cell>
          <cell r="SE30">
            <v>0</v>
          </cell>
          <cell r="SF30">
            <v>0</v>
          </cell>
          <cell r="SG30">
            <v>0</v>
          </cell>
          <cell r="SH30">
            <v>0</v>
          </cell>
          <cell r="SI30">
            <v>0</v>
          </cell>
          <cell r="SJ30">
            <v>0</v>
          </cell>
          <cell r="SK30">
            <v>0</v>
          </cell>
          <cell r="SL30">
            <v>0</v>
          </cell>
          <cell r="SM30">
            <v>0</v>
          </cell>
          <cell r="SN30">
            <v>0</v>
          </cell>
          <cell r="SO30">
            <v>0</v>
          </cell>
          <cell r="SP30">
            <v>0</v>
          </cell>
          <cell r="SQ30">
            <v>0</v>
          </cell>
          <cell r="SR30">
            <v>0</v>
          </cell>
          <cell r="SS30">
            <v>0</v>
          </cell>
          <cell r="ST30">
            <v>0</v>
          </cell>
          <cell r="SU30">
            <v>0</v>
          </cell>
          <cell r="SV30">
            <v>0</v>
          </cell>
          <cell r="SW30">
            <v>0</v>
          </cell>
          <cell r="SX30">
            <v>0</v>
          </cell>
          <cell r="SY30">
            <v>0</v>
          </cell>
          <cell r="SZ30">
            <v>0</v>
          </cell>
          <cell r="TA30">
            <v>0</v>
          </cell>
          <cell r="TB30">
            <v>0</v>
          </cell>
          <cell r="TC30">
            <v>0</v>
          </cell>
          <cell r="TD30">
            <v>0</v>
          </cell>
          <cell r="TE30">
            <v>0</v>
          </cell>
          <cell r="TF30">
            <v>0</v>
          </cell>
          <cell r="TG30">
            <v>0</v>
          </cell>
          <cell r="TH30">
            <v>0</v>
          </cell>
          <cell r="TI30">
            <v>0</v>
          </cell>
          <cell r="TJ30">
            <v>0</v>
          </cell>
          <cell r="TK30">
            <v>0</v>
          </cell>
          <cell r="TL30">
            <v>0</v>
          </cell>
          <cell r="TM30">
            <v>0</v>
          </cell>
          <cell r="TN30">
            <v>0</v>
          </cell>
          <cell r="TO30">
            <v>0</v>
          </cell>
          <cell r="TP30">
            <v>0</v>
          </cell>
          <cell r="TQ30">
            <v>0</v>
          </cell>
          <cell r="TR30">
            <v>0</v>
          </cell>
          <cell r="TS30">
            <v>0</v>
          </cell>
          <cell r="TT30">
            <v>0</v>
          </cell>
          <cell r="TU30">
            <v>0</v>
          </cell>
          <cell r="TV30">
            <v>0</v>
          </cell>
          <cell r="TW30">
            <v>0</v>
          </cell>
          <cell r="TX30">
            <v>0</v>
          </cell>
          <cell r="TY30">
            <v>0</v>
          </cell>
          <cell r="TZ30">
            <v>0</v>
          </cell>
          <cell r="UA30">
            <v>0</v>
          </cell>
          <cell r="UB30">
            <v>0</v>
          </cell>
          <cell r="UC30">
            <v>0</v>
          </cell>
          <cell r="UD30">
            <v>0</v>
          </cell>
          <cell r="UE30">
            <v>0</v>
          </cell>
          <cell r="UF30">
            <v>0</v>
          </cell>
          <cell r="UG30">
            <v>0</v>
          </cell>
          <cell r="UH30">
            <v>0</v>
          </cell>
          <cell r="UI30">
            <v>0</v>
          </cell>
          <cell r="UJ30">
            <v>0</v>
          </cell>
          <cell r="UK30">
            <v>0</v>
          </cell>
          <cell r="UL30">
            <v>0</v>
          </cell>
          <cell r="UM30">
            <v>0</v>
          </cell>
          <cell r="UN30">
            <v>0</v>
          </cell>
          <cell r="UO30">
            <v>0</v>
          </cell>
          <cell r="UP30">
            <v>0</v>
          </cell>
          <cell r="UQ30">
            <v>0</v>
          </cell>
          <cell r="UR30">
            <v>0</v>
          </cell>
          <cell r="US30">
            <v>0</v>
          </cell>
          <cell r="UT30">
            <v>0</v>
          </cell>
          <cell r="UU30">
            <v>0</v>
          </cell>
          <cell r="UV30">
            <v>0</v>
          </cell>
          <cell r="UW30">
            <v>0</v>
          </cell>
          <cell r="UX30">
            <v>0</v>
          </cell>
          <cell r="UY30">
            <v>0</v>
          </cell>
          <cell r="UZ30">
            <v>0</v>
          </cell>
          <cell r="VA30">
            <v>0</v>
          </cell>
          <cell r="VB30">
            <v>0</v>
          </cell>
          <cell r="VC30">
            <v>0</v>
          </cell>
          <cell r="VD30">
            <v>0</v>
          </cell>
          <cell r="VE30">
            <v>0</v>
          </cell>
          <cell r="VF30">
            <v>0</v>
          </cell>
          <cell r="VG30">
            <v>0</v>
          </cell>
          <cell r="VH30">
            <v>0</v>
          </cell>
          <cell r="VI30">
            <v>0</v>
          </cell>
          <cell r="VJ30">
            <v>0</v>
          </cell>
          <cell r="VK30">
            <v>0</v>
          </cell>
          <cell r="VL30">
            <v>0</v>
          </cell>
          <cell r="VM30">
            <v>0</v>
          </cell>
          <cell r="VN30">
            <v>0</v>
          </cell>
          <cell r="VO30">
            <v>0</v>
          </cell>
          <cell r="VP30">
            <v>0</v>
          </cell>
          <cell r="VQ30">
            <v>0</v>
          </cell>
          <cell r="VR30">
            <v>0</v>
          </cell>
          <cell r="VS30">
            <v>0</v>
          </cell>
          <cell r="VT30">
            <v>0</v>
          </cell>
          <cell r="VU30">
            <v>0</v>
          </cell>
          <cell r="VV30">
            <v>0</v>
          </cell>
          <cell r="VW30">
            <v>0</v>
          </cell>
          <cell r="VX30">
            <v>0</v>
          </cell>
          <cell r="VY30">
            <v>0</v>
          </cell>
          <cell r="VZ30">
            <v>0</v>
          </cell>
          <cell r="WA30">
            <v>0</v>
          </cell>
          <cell r="WB30">
            <v>0</v>
          </cell>
          <cell r="WC30">
            <v>0</v>
          </cell>
          <cell r="WD30">
            <v>0</v>
          </cell>
          <cell r="WE30">
            <v>0</v>
          </cell>
          <cell r="WF30">
            <v>0</v>
          </cell>
          <cell r="WG30">
            <v>0</v>
          </cell>
          <cell r="WH30">
            <v>0</v>
          </cell>
          <cell r="WI30">
            <v>0</v>
          </cell>
          <cell r="WJ30">
            <v>0</v>
          </cell>
          <cell r="WK30">
            <v>0</v>
          </cell>
          <cell r="WL30">
            <v>0</v>
          </cell>
          <cell r="WM30">
            <v>0</v>
          </cell>
          <cell r="WN30">
            <v>0</v>
          </cell>
          <cell r="WO30">
            <v>0</v>
          </cell>
          <cell r="WP30">
            <v>0</v>
          </cell>
          <cell r="WQ30">
            <v>0</v>
          </cell>
          <cell r="WR30">
            <v>0</v>
          </cell>
          <cell r="WS30">
            <v>0</v>
          </cell>
          <cell r="WT30">
            <v>0</v>
          </cell>
          <cell r="WU30">
            <v>0</v>
          </cell>
          <cell r="WV30">
            <v>0</v>
          </cell>
          <cell r="WW30">
            <v>0</v>
          </cell>
          <cell r="WX30">
            <v>0</v>
          </cell>
          <cell r="WY30">
            <v>0</v>
          </cell>
          <cell r="WZ30">
            <v>0</v>
          </cell>
          <cell r="XA30">
            <v>0</v>
          </cell>
          <cell r="XB30">
            <v>0</v>
          </cell>
          <cell r="XC30">
            <v>0</v>
          </cell>
          <cell r="XD30">
            <v>0</v>
          </cell>
          <cell r="XE30">
            <v>0</v>
          </cell>
          <cell r="XF30">
            <v>0</v>
          </cell>
          <cell r="XG30">
            <v>0</v>
          </cell>
          <cell r="XH30">
            <v>0</v>
          </cell>
          <cell r="XI30">
            <v>0</v>
          </cell>
          <cell r="XJ30">
            <v>0</v>
          </cell>
          <cell r="XK30">
            <v>0</v>
          </cell>
          <cell r="XL30">
            <v>0</v>
          </cell>
          <cell r="XM30">
            <v>0</v>
          </cell>
          <cell r="XN30">
            <v>0</v>
          </cell>
          <cell r="XO30">
            <v>0</v>
          </cell>
          <cell r="XP30">
            <v>0</v>
          </cell>
          <cell r="XQ30">
            <v>0</v>
          </cell>
          <cell r="XR30">
            <v>0</v>
          </cell>
          <cell r="XS30">
            <v>0</v>
          </cell>
          <cell r="XT30">
            <v>0</v>
          </cell>
          <cell r="XU30">
            <v>0</v>
          </cell>
          <cell r="XV30">
            <v>0</v>
          </cell>
          <cell r="XW30">
            <v>0</v>
          </cell>
          <cell r="XX30">
            <v>0</v>
          </cell>
          <cell r="XY30">
            <v>0</v>
          </cell>
          <cell r="XZ30">
            <v>0</v>
          </cell>
          <cell r="YA30">
            <v>0</v>
          </cell>
          <cell r="YB30">
            <v>0</v>
          </cell>
          <cell r="YC30">
            <v>0</v>
          </cell>
          <cell r="YD30">
            <v>0</v>
          </cell>
          <cell r="YE30">
            <v>0</v>
          </cell>
          <cell r="YF30">
            <v>0</v>
          </cell>
          <cell r="YG30">
            <v>0</v>
          </cell>
          <cell r="YH30">
            <v>0</v>
          </cell>
          <cell r="YI30">
            <v>0</v>
          </cell>
          <cell r="YJ30">
            <v>0</v>
          </cell>
          <cell r="YK30">
            <v>0</v>
          </cell>
          <cell r="YL30">
            <v>0</v>
          </cell>
          <cell r="YM30">
            <v>0</v>
          </cell>
          <cell r="YN30">
            <v>0</v>
          </cell>
          <cell r="YO30">
            <v>0</v>
          </cell>
          <cell r="YP30">
            <v>0</v>
          </cell>
          <cell r="YQ30">
            <v>0</v>
          </cell>
          <cell r="YR30">
            <v>0</v>
          </cell>
          <cell r="YS30">
            <v>0</v>
          </cell>
          <cell r="YT30">
            <v>0</v>
          </cell>
          <cell r="YU30">
            <v>0</v>
          </cell>
          <cell r="YV30">
            <v>0</v>
          </cell>
          <cell r="YW30">
            <v>0</v>
          </cell>
          <cell r="YX30">
            <v>0</v>
          </cell>
          <cell r="YY30">
            <v>0</v>
          </cell>
          <cell r="YZ30">
            <v>0</v>
          </cell>
          <cell r="ZA30">
            <v>0</v>
          </cell>
          <cell r="ZB30">
            <v>0</v>
          </cell>
          <cell r="ZC30">
            <v>0</v>
          </cell>
          <cell r="ZD30">
            <v>0</v>
          </cell>
          <cell r="ZE30">
            <v>0</v>
          </cell>
          <cell r="ZF30">
            <v>0</v>
          </cell>
          <cell r="ZG30">
            <v>0</v>
          </cell>
          <cell r="ZH30">
            <v>0</v>
          </cell>
          <cell r="ZI30">
            <v>0</v>
          </cell>
          <cell r="ZJ30">
            <v>0</v>
          </cell>
          <cell r="ZK30">
            <v>0</v>
          </cell>
          <cell r="ZL30">
            <v>0</v>
          </cell>
          <cell r="ZM30">
            <v>0</v>
          </cell>
          <cell r="ZN30">
            <v>0</v>
          </cell>
          <cell r="ZO30">
            <v>0</v>
          </cell>
          <cell r="ZP30">
            <v>0</v>
          </cell>
          <cell r="ZQ30">
            <v>0</v>
          </cell>
          <cell r="ZR30">
            <v>0</v>
          </cell>
          <cell r="ZS30">
            <v>0</v>
          </cell>
          <cell r="ZT30">
            <v>0</v>
          </cell>
          <cell r="ZU30">
            <v>0</v>
          </cell>
          <cell r="ZV30">
            <v>0</v>
          </cell>
          <cell r="ZW30">
            <v>0</v>
          </cell>
          <cell r="ZX30">
            <v>0</v>
          </cell>
          <cell r="ZY30">
            <v>0</v>
          </cell>
          <cell r="ZZ30">
            <v>0</v>
          </cell>
          <cell r="AAA30">
            <v>0</v>
          </cell>
          <cell r="AAB30">
            <v>0</v>
          </cell>
          <cell r="AAC30">
            <v>0</v>
          </cell>
          <cell r="AAD30">
            <v>0</v>
          </cell>
          <cell r="AAE30">
            <v>0</v>
          </cell>
          <cell r="AAF30">
            <v>0</v>
          </cell>
          <cell r="AAG30">
            <v>0</v>
          </cell>
          <cell r="AAH30">
            <v>0</v>
          </cell>
          <cell r="AAI30">
            <v>0</v>
          </cell>
          <cell r="AAJ30">
            <v>0</v>
          </cell>
          <cell r="AAK30">
            <v>0</v>
          </cell>
          <cell r="AAL30">
            <v>0</v>
          </cell>
          <cell r="AAM30">
            <v>0</v>
          </cell>
          <cell r="AAN30">
            <v>0</v>
          </cell>
          <cell r="AAO30">
            <v>0</v>
          </cell>
          <cell r="AAP30">
            <v>0</v>
          </cell>
          <cell r="AAQ30">
            <v>0</v>
          </cell>
          <cell r="AAR30">
            <v>0</v>
          </cell>
          <cell r="AAS30">
            <v>0</v>
          </cell>
          <cell r="AAT30">
            <v>0</v>
          </cell>
          <cell r="AAU30">
            <v>0</v>
          </cell>
          <cell r="AAV30">
            <v>0</v>
          </cell>
          <cell r="AAW30">
            <v>0</v>
          </cell>
          <cell r="AAX30">
            <v>0</v>
          </cell>
          <cell r="AAY30">
            <v>0</v>
          </cell>
          <cell r="AAZ30">
            <v>0</v>
          </cell>
          <cell r="ABA30">
            <v>0</v>
          </cell>
          <cell r="ABB30">
            <v>0</v>
          </cell>
          <cell r="ABC30">
            <v>0</v>
          </cell>
          <cell r="ABD30">
            <v>0</v>
          </cell>
          <cell r="ABE30">
            <v>0</v>
          </cell>
          <cell r="ABF30">
            <v>0</v>
          </cell>
          <cell r="ABG30">
            <v>0</v>
          </cell>
          <cell r="ABH30">
            <v>0</v>
          </cell>
          <cell r="ABI30">
            <v>0</v>
          </cell>
          <cell r="ABJ30">
            <v>0</v>
          </cell>
          <cell r="ABK30">
            <v>0</v>
          </cell>
          <cell r="ABL30">
            <v>0</v>
          </cell>
          <cell r="ABM30">
            <v>0</v>
          </cell>
          <cell r="ABN30">
            <v>0</v>
          </cell>
          <cell r="ABO30">
            <v>0</v>
          </cell>
          <cell r="ABP30">
            <v>0</v>
          </cell>
          <cell r="ABQ30">
            <v>0</v>
          </cell>
          <cell r="ABR30">
            <v>0</v>
          </cell>
          <cell r="ABS30">
            <v>0</v>
          </cell>
          <cell r="ABT30">
            <v>0</v>
          </cell>
          <cell r="ABU30">
            <v>0</v>
          </cell>
          <cell r="ABV30">
            <v>0</v>
          </cell>
          <cell r="ABW30">
            <v>0</v>
          </cell>
          <cell r="ABX30">
            <v>0</v>
          </cell>
          <cell r="ABY30">
            <v>0</v>
          </cell>
          <cell r="ABZ30">
            <v>0</v>
          </cell>
          <cell r="ACA30">
            <v>0</v>
          </cell>
          <cell r="ACB30">
            <v>0</v>
          </cell>
          <cell r="ACC30">
            <v>0</v>
          </cell>
          <cell r="ACD30">
            <v>0</v>
          </cell>
          <cell r="ACE30">
            <v>0</v>
          </cell>
          <cell r="ACF30">
            <v>0</v>
          </cell>
          <cell r="ACG30">
            <v>0</v>
          </cell>
          <cell r="ACH30">
            <v>0</v>
          </cell>
          <cell r="ACI30">
            <v>0</v>
          </cell>
          <cell r="ACJ30">
            <v>0</v>
          </cell>
          <cell r="ACK30">
            <v>0</v>
          </cell>
          <cell r="ACL30">
            <v>0</v>
          </cell>
          <cell r="ACM30">
            <v>0</v>
          </cell>
          <cell r="ACN30">
            <v>0</v>
          </cell>
          <cell r="ACO30">
            <v>0</v>
          </cell>
          <cell r="ACP30">
            <v>0</v>
          </cell>
          <cell r="ACQ30">
            <v>0</v>
          </cell>
          <cell r="ACR30">
            <v>0</v>
          </cell>
          <cell r="ACS30">
            <v>0</v>
          </cell>
          <cell r="ACT30">
            <v>0</v>
          </cell>
          <cell r="ACU30">
            <v>0</v>
          </cell>
          <cell r="ACV30">
            <v>0</v>
          </cell>
          <cell r="ACW30">
            <v>0</v>
          </cell>
          <cell r="ACX30">
            <v>0</v>
          </cell>
          <cell r="ACY30">
            <v>0</v>
          </cell>
          <cell r="ACZ30">
            <v>0</v>
          </cell>
          <cell r="ADA30">
            <v>0</v>
          </cell>
          <cell r="ADB30">
            <v>0</v>
          </cell>
          <cell r="ADC30">
            <v>0</v>
          </cell>
          <cell r="ADD30">
            <v>0</v>
          </cell>
          <cell r="ADE30">
            <v>0</v>
          </cell>
          <cell r="ADF30">
            <v>0</v>
          </cell>
          <cell r="ADG30">
            <v>0</v>
          </cell>
          <cell r="ADH30">
            <v>0</v>
          </cell>
          <cell r="ADI30">
            <v>0</v>
          </cell>
          <cell r="ADJ30">
            <v>0</v>
          </cell>
          <cell r="ADK30">
            <v>0</v>
          </cell>
          <cell r="ADL30">
            <v>0</v>
          </cell>
          <cell r="ADM30">
            <v>0</v>
          </cell>
          <cell r="ADN30">
            <v>0</v>
          </cell>
          <cell r="ADO30">
            <v>0</v>
          </cell>
          <cell r="ADP30">
            <v>0</v>
          </cell>
          <cell r="ADQ30">
            <v>0</v>
          </cell>
          <cell r="ADR30">
            <v>0</v>
          </cell>
          <cell r="ADS30">
            <v>0</v>
          </cell>
          <cell r="ADT30">
            <v>0</v>
          </cell>
          <cell r="ADU30">
            <v>0</v>
          </cell>
          <cell r="ADV30">
            <v>0</v>
          </cell>
          <cell r="ADW30">
            <v>0</v>
          </cell>
          <cell r="ADX30">
            <v>0</v>
          </cell>
          <cell r="ADY30">
            <v>0</v>
          </cell>
          <cell r="ADZ30">
            <v>0</v>
          </cell>
          <cell r="AEA30">
            <v>0</v>
          </cell>
          <cell r="AEB30">
            <v>0</v>
          </cell>
          <cell r="AEC30">
            <v>0</v>
          </cell>
          <cell r="AED30">
            <v>0</v>
          </cell>
          <cell r="AEE30">
            <v>0</v>
          </cell>
          <cell r="AEF30">
            <v>0</v>
          </cell>
          <cell r="AEG30">
            <v>0</v>
          </cell>
          <cell r="AEH30">
            <v>0</v>
          </cell>
          <cell r="AEI30">
            <v>0</v>
          </cell>
          <cell r="AEJ30">
            <v>0</v>
          </cell>
          <cell r="AEK30">
            <v>0</v>
          </cell>
          <cell r="AEL30">
            <v>0</v>
          </cell>
          <cell r="AEM30">
            <v>0</v>
          </cell>
          <cell r="AEN30">
            <v>0</v>
          </cell>
          <cell r="AEO30">
            <v>0</v>
          </cell>
          <cell r="AEP30">
            <v>0</v>
          </cell>
          <cell r="AEQ30">
            <v>0</v>
          </cell>
          <cell r="AER30">
            <v>0</v>
          </cell>
          <cell r="AES30">
            <v>0</v>
          </cell>
          <cell r="AET30">
            <v>0</v>
          </cell>
          <cell r="AEU30">
            <v>0</v>
          </cell>
          <cell r="AEV30">
            <v>0</v>
          </cell>
          <cell r="AEW30">
            <v>0</v>
          </cell>
          <cell r="AEX30">
            <v>0</v>
          </cell>
          <cell r="AEY30">
            <v>0</v>
          </cell>
          <cell r="AEZ30">
            <v>0</v>
          </cell>
          <cell r="AFA30">
            <v>0</v>
          </cell>
          <cell r="AFB30">
            <v>0</v>
          </cell>
          <cell r="AFC30">
            <v>0</v>
          </cell>
          <cell r="AFD30">
            <v>0</v>
          </cell>
          <cell r="AFE30">
            <v>0</v>
          </cell>
          <cell r="AFF30">
            <v>0</v>
          </cell>
          <cell r="AFG30">
            <v>0</v>
          </cell>
          <cell r="AFH30">
            <v>0</v>
          </cell>
          <cell r="AFI30">
            <v>0</v>
          </cell>
          <cell r="AFJ30">
            <v>0</v>
          </cell>
          <cell r="AFK30">
            <v>0</v>
          </cell>
          <cell r="AFL30">
            <v>0</v>
          </cell>
          <cell r="AFM30">
            <v>0</v>
          </cell>
          <cell r="AFN30">
            <v>0</v>
          </cell>
          <cell r="AFO30">
            <v>0</v>
          </cell>
          <cell r="AFP30">
            <v>0</v>
          </cell>
          <cell r="AFQ30">
            <v>0</v>
          </cell>
          <cell r="AFR30">
            <v>0</v>
          </cell>
          <cell r="AFS30">
            <v>0</v>
          </cell>
          <cell r="AFT30">
            <v>0</v>
          </cell>
          <cell r="AFU30">
            <v>0</v>
          </cell>
          <cell r="AFV30">
            <v>0</v>
          </cell>
          <cell r="AFW30">
            <v>0</v>
          </cell>
          <cell r="AFX30">
            <v>0</v>
          </cell>
          <cell r="AFY30">
            <v>0</v>
          </cell>
          <cell r="AFZ30">
            <v>0</v>
          </cell>
          <cell r="AGA30">
            <v>0</v>
          </cell>
          <cell r="AGB30">
            <v>0</v>
          </cell>
          <cell r="AGC30">
            <v>0</v>
          </cell>
          <cell r="AGD30">
            <v>0</v>
          </cell>
          <cell r="AGE30">
            <v>0</v>
          </cell>
          <cell r="AGF30">
            <v>0</v>
          </cell>
          <cell r="AGG30">
            <v>0</v>
          </cell>
          <cell r="AGH30">
            <v>0</v>
          </cell>
          <cell r="AGI30">
            <v>0</v>
          </cell>
          <cell r="AGJ30">
            <v>0</v>
          </cell>
          <cell r="AGK30">
            <v>0</v>
          </cell>
          <cell r="AGL30">
            <v>0</v>
          </cell>
          <cell r="AGM30">
            <v>0</v>
          </cell>
          <cell r="AGN30">
            <v>0</v>
          </cell>
          <cell r="AGO30">
            <v>0</v>
          </cell>
          <cell r="AGP30">
            <v>0</v>
          </cell>
          <cell r="AGQ30">
            <v>0</v>
          </cell>
          <cell r="AGR30">
            <v>0</v>
          </cell>
          <cell r="AGS30">
            <v>0</v>
          </cell>
          <cell r="AGT30">
            <v>0</v>
          </cell>
          <cell r="AGU30">
            <v>0</v>
          </cell>
          <cell r="AGV30">
            <v>0</v>
          </cell>
          <cell r="AGW30">
            <v>0</v>
          </cell>
          <cell r="AGX30">
            <v>0</v>
          </cell>
          <cell r="AGY30">
            <v>0</v>
          </cell>
          <cell r="AGZ30">
            <v>0</v>
          </cell>
          <cell r="AHA30">
            <v>0</v>
          </cell>
          <cell r="AHB30">
            <v>0</v>
          </cell>
          <cell r="AHC30">
            <v>0</v>
          </cell>
          <cell r="AHD30">
            <v>0</v>
          </cell>
          <cell r="AHE30">
            <v>0</v>
          </cell>
          <cell r="AHF30">
            <v>0</v>
          </cell>
          <cell r="AHG30">
            <v>0</v>
          </cell>
          <cell r="AHH30">
            <v>0</v>
          </cell>
          <cell r="AHI30">
            <v>0</v>
          </cell>
          <cell r="AHJ30">
            <v>0</v>
          </cell>
          <cell r="AHK30">
            <v>0</v>
          </cell>
          <cell r="AHL30">
            <v>0</v>
          </cell>
          <cell r="AHM30">
            <v>0</v>
          </cell>
          <cell r="AHN30">
            <v>0</v>
          </cell>
          <cell r="AHO30">
            <v>0</v>
          </cell>
          <cell r="AHP30">
            <v>0</v>
          </cell>
          <cell r="AHQ30">
            <v>0</v>
          </cell>
          <cell r="AHR30">
            <v>0</v>
          </cell>
          <cell r="AHS30">
            <v>0</v>
          </cell>
          <cell r="AHT30">
            <v>0</v>
          </cell>
          <cell r="AHU30">
            <v>0</v>
          </cell>
          <cell r="AHV30">
            <v>0</v>
          </cell>
          <cell r="AHW30">
            <v>0</v>
          </cell>
          <cell r="AHX30">
            <v>0</v>
          </cell>
          <cell r="AHY30">
            <v>0</v>
          </cell>
          <cell r="AHZ30">
            <v>0</v>
          </cell>
          <cell r="AIA30">
            <v>0</v>
          </cell>
          <cell r="AIB30">
            <v>0</v>
          </cell>
          <cell r="AIC30">
            <v>0</v>
          </cell>
          <cell r="AID30">
            <v>0</v>
          </cell>
          <cell r="AIE30">
            <v>0</v>
          </cell>
          <cell r="AIF30">
            <v>0</v>
          </cell>
          <cell r="AIG30">
            <v>0</v>
          </cell>
          <cell r="AIH30">
            <v>0</v>
          </cell>
          <cell r="AII30">
            <v>0</v>
          </cell>
          <cell r="AIJ30">
            <v>0</v>
          </cell>
          <cell r="AIK30">
            <v>0</v>
          </cell>
          <cell r="AIL30">
            <v>0</v>
          </cell>
          <cell r="AIM30">
            <v>0</v>
          </cell>
          <cell r="AIN30">
            <v>0</v>
          </cell>
          <cell r="AIO30">
            <v>0</v>
          </cell>
          <cell r="AIP30">
            <v>0</v>
          </cell>
          <cell r="AIQ30">
            <v>0</v>
          </cell>
          <cell r="AIR30">
            <v>0</v>
          </cell>
          <cell r="AIS30">
            <v>0</v>
          </cell>
          <cell r="AIT30">
            <v>0</v>
          </cell>
          <cell r="AIU30">
            <v>0</v>
          </cell>
          <cell r="AIV30">
            <v>0</v>
          </cell>
          <cell r="AIW30">
            <v>0</v>
          </cell>
          <cell r="AIX30">
            <v>0</v>
          </cell>
          <cell r="AIY30">
            <v>0</v>
          </cell>
          <cell r="AIZ30">
            <v>0</v>
          </cell>
          <cell r="AJA30">
            <v>0</v>
          </cell>
          <cell r="AJB30">
            <v>0</v>
          </cell>
          <cell r="AJC30">
            <v>0</v>
          </cell>
          <cell r="AJD30">
            <v>0</v>
          </cell>
          <cell r="AJE30">
            <v>0</v>
          </cell>
          <cell r="AJF30">
            <v>0</v>
          </cell>
          <cell r="AJG30">
            <v>0</v>
          </cell>
          <cell r="AJH30">
            <v>0</v>
          </cell>
          <cell r="AJI30">
            <v>0</v>
          </cell>
          <cell r="AJJ30">
            <v>0</v>
          </cell>
          <cell r="AJK30">
            <v>0</v>
          </cell>
          <cell r="AJL30">
            <v>0</v>
          </cell>
          <cell r="AJM30">
            <v>0</v>
          </cell>
          <cell r="AJN30">
            <v>0</v>
          </cell>
          <cell r="AJO30">
            <v>0</v>
          </cell>
          <cell r="AJP30">
            <v>0</v>
          </cell>
          <cell r="AJQ30">
            <v>0</v>
          </cell>
          <cell r="AJR30">
            <v>0</v>
          </cell>
          <cell r="AJS30">
            <v>0</v>
          </cell>
          <cell r="AJT30">
            <v>0</v>
          </cell>
          <cell r="AJU30">
            <v>0</v>
          </cell>
          <cell r="AJV30">
            <v>0</v>
          </cell>
          <cell r="AJW30">
            <v>0</v>
          </cell>
          <cell r="AJX30">
            <v>0</v>
          </cell>
          <cell r="AJY30">
            <v>0</v>
          </cell>
          <cell r="AJZ30">
            <v>0</v>
          </cell>
          <cell r="AKA30">
            <v>0</v>
          </cell>
          <cell r="AKB30">
            <v>0</v>
          </cell>
          <cell r="AKC30">
            <v>0</v>
          </cell>
          <cell r="AKD30">
            <v>0</v>
          </cell>
          <cell r="AKE30">
            <v>0</v>
          </cell>
          <cell r="AKF30">
            <v>0</v>
          </cell>
          <cell r="AKG30">
            <v>0</v>
          </cell>
          <cell r="AKH30">
            <v>0</v>
          </cell>
          <cell r="AKI30">
            <v>0</v>
          </cell>
          <cell r="AKJ30">
            <v>0</v>
          </cell>
          <cell r="AKK30">
            <v>0</v>
          </cell>
          <cell r="AKL30">
            <v>0</v>
          </cell>
          <cell r="AKM30">
            <v>0</v>
          </cell>
          <cell r="AKN30">
            <v>0</v>
          </cell>
          <cell r="AKO30">
            <v>0</v>
          </cell>
          <cell r="AKP30">
            <v>0</v>
          </cell>
          <cell r="AKQ30">
            <v>0</v>
          </cell>
          <cell r="AKR30">
            <v>0</v>
          </cell>
          <cell r="AKS30">
            <v>0</v>
          </cell>
          <cell r="AKT30">
            <v>0</v>
          </cell>
          <cell r="AKU30">
            <v>0</v>
          </cell>
          <cell r="AKV30">
            <v>0</v>
          </cell>
          <cell r="AKW30">
            <v>0</v>
          </cell>
          <cell r="AKX30">
            <v>0</v>
          </cell>
          <cell r="AKY30">
            <v>0</v>
          </cell>
          <cell r="AKZ30">
            <v>0</v>
          </cell>
          <cell r="ALA30">
            <v>0</v>
          </cell>
          <cell r="ALB30">
            <v>0</v>
          </cell>
          <cell r="ALC30">
            <v>0</v>
          </cell>
          <cell r="ALD30">
            <v>0</v>
          </cell>
          <cell r="ALE30">
            <v>0</v>
          </cell>
          <cell r="ALF30">
            <v>0</v>
          </cell>
          <cell r="ALG30">
            <v>0</v>
          </cell>
          <cell r="ALH30">
            <v>0</v>
          </cell>
          <cell r="ALI30">
            <v>0</v>
          </cell>
          <cell r="ALO30">
            <v>0</v>
          </cell>
          <cell r="ALP30">
            <v>0</v>
          </cell>
          <cell r="ALQ30">
            <v>0</v>
          </cell>
          <cell r="ALR30">
            <v>0</v>
          </cell>
          <cell r="ALS30">
            <v>0</v>
          </cell>
          <cell r="ALT30">
            <v>0</v>
          </cell>
          <cell r="ALU30">
            <v>0</v>
          </cell>
          <cell r="ALV30">
            <v>0</v>
          </cell>
          <cell r="ALW30">
            <v>0</v>
          </cell>
          <cell r="ALX30">
            <v>0</v>
          </cell>
          <cell r="ALY30">
            <v>0</v>
          </cell>
          <cell r="ALZ30">
            <v>0</v>
          </cell>
          <cell r="AMA30">
            <v>0</v>
          </cell>
          <cell r="AMB30">
            <v>0</v>
          </cell>
          <cell r="AMC30">
            <v>0</v>
          </cell>
          <cell r="AMD30">
            <v>0</v>
          </cell>
          <cell r="AME30">
            <v>0</v>
          </cell>
          <cell r="AMF30">
            <v>0</v>
          </cell>
          <cell r="AMG30">
            <v>0</v>
          </cell>
          <cell r="AMH30">
            <v>0</v>
          </cell>
          <cell r="AMX30">
            <v>0</v>
          </cell>
          <cell r="AMY30">
            <v>0</v>
          </cell>
          <cell r="AMZ30">
            <v>0</v>
          </cell>
          <cell r="ANA30">
            <v>0</v>
          </cell>
          <cell r="ANB30">
            <v>0</v>
          </cell>
          <cell r="ANC30">
            <v>0</v>
          </cell>
          <cell r="AND30">
            <v>0</v>
          </cell>
          <cell r="ANE30">
            <v>0</v>
          </cell>
          <cell r="ANF30">
            <v>0</v>
          </cell>
          <cell r="ANG30">
            <v>0</v>
          </cell>
          <cell r="ANH30">
            <v>0</v>
          </cell>
          <cell r="ANI30">
            <v>0</v>
          </cell>
          <cell r="ANJ30">
            <v>0</v>
          </cell>
          <cell r="ANK30">
            <v>0</v>
          </cell>
          <cell r="ANL30">
            <v>0</v>
          </cell>
          <cell r="AOB30">
            <v>0</v>
          </cell>
          <cell r="AOC30">
            <v>0</v>
          </cell>
          <cell r="AOD30">
            <v>0</v>
          </cell>
          <cell r="AOE30">
            <v>0</v>
          </cell>
          <cell r="AOF30">
            <v>0</v>
          </cell>
          <cell r="AOG30">
            <v>0</v>
          </cell>
          <cell r="AOH30">
            <v>0</v>
          </cell>
          <cell r="AOI30">
            <v>0</v>
          </cell>
          <cell r="AOJ30">
            <v>0</v>
          </cell>
          <cell r="AOK30">
            <v>0</v>
          </cell>
          <cell r="AOL30">
            <v>0</v>
          </cell>
          <cell r="AOM30">
            <v>0</v>
          </cell>
          <cell r="AON30">
            <v>0</v>
          </cell>
          <cell r="AOO30">
            <v>0</v>
          </cell>
          <cell r="AOP30">
            <v>0</v>
          </cell>
          <cell r="APF30">
            <v>0</v>
          </cell>
          <cell r="APG30">
            <v>0</v>
          </cell>
          <cell r="APH30">
            <v>0</v>
          </cell>
          <cell r="API30">
            <v>0</v>
          </cell>
          <cell r="APJ30">
            <v>0</v>
          </cell>
          <cell r="APK30">
            <v>0</v>
          </cell>
          <cell r="APL30">
            <v>0</v>
          </cell>
          <cell r="APM30">
            <v>0</v>
          </cell>
          <cell r="APN30">
            <v>0</v>
          </cell>
          <cell r="APO30">
            <v>0</v>
          </cell>
          <cell r="APP30">
            <v>0</v>
          </cell>
          <cell r="APQ30">
            <v>0</v>
          </cell>
          <cell r="APR30">
            <v>0</v>
          </cell>
          <cell r="APS30">
            <v>0</v>
          </cell>
          <cell r="APT30">
            <v>0</v>
          </cell>
          <cell r="AQJ30">
            <v>0</v>
          </cell>
          <cell r="AQK30">
            <v>0</v>
          </cell>
          <cell r="AQL30">
            <v>0</v>
          </cell>
          <cell r="AQM30">
            <v>0</v>
          </cell>
          <cell r="AQN30">
            <v>0</v>
          </cell>
          <cell r="AQO30">
            <v>0</v>
          </cell>
          <cell r="AQP30">
            <v>0</v>
          </cell>
          <cell r="AQQ30">
            <v>0</v>
          </cell>
          <cell r="AQR30">
            <v>0</v>
          </cell>
          <cell r="AQS30">
            <v>0</v>
          </cell>
          <cell r="AQT30">
            <v>0</v>
          </cell>
          <cell r="AQU30">
            <v>0</v>
          </cell>
          <cell r="AQV30">
            <v>0</v>
          </cell>
          <cell r="AQW30">
            <v>0</v>
          </cell>
          <cell r="AQX30">
            <v>0</v>
          </cell>
          <cell r="ARN30">
            <v>0</v>
          </cell>
          <cell r="ARO30">
            <v>0</v>
          </cell>
          <cell r="ARP30">
            <v>0</v>
          </cell>
          <cell r="ARQ30">
            <v>0</v>
          </cell>
          <cell r="ARR30">
            <v>0</v>
          </cell>
          <cell r="ARS30">
            <v>0</v>
          </cell>
          <cell r="ART30">
            <v>0</v>
          </cell>
          <cell r="ARU30">
            <v>0</v>
          </cell>
          <cell r="ARV30">
            <v>0</v>
          </cell>
          <cell r="ARW30">
            <v>0</v>
          </cell>
          <cell r="ARX30">
            <v>0</v>
          </cell>
          <cell r="ARY30">
            <v>0</v>
          </cell>
          <cell r="ARZ30">
            <v>0</v>
          </cell>
          <cell r="ASA30">
            <v>0</v>
          </cell>
          <cell r="ASB30">
            <v>0</v>
          </cell>
          <cell r="ASR30">
            <v>0</v>
          </cell>
          <cell r="ASS30">
            <v>0</v>
          </cell>
          <cell r="AST30">
            <v>0</v>
          </cell>
          <cell r="ASU30">
            <v>0</v>
          </cell>
          <cell r="ASV30">
            <v>0</v>
          </cell>
          <cell r="ASW30">
            <v>0</v>
          </cell>
          <cell r="ASX30">
            <v>0</v>
          </cell>
          <cell r="ASY30">
            <v>0</v>
          </cell>
          <cell r="ASZ30">
            <v>0</v>
          </cell>
          <cell r="ATA30">
            <v>0</v>
          </cell>
          <cell r="ATB30">
            <v>0</v>
          </cell>
          <cell r="ATC30">
            <v>0</v>
          </cell>
          <cell r="ATD30">
            <v>0</v>
          </cell>
          <cell r="ATE30">
            <v>0</v>
          </cell>
          <cell r="ATF30">
            <v>0</v>
          </cell>
          <cell r="ATV30">
            <v>0</v>
          </cell>
          <cell r="ATW30">
            <v>0</v>
          </cell>
          <cell r="ATX30">
            <v>0</v>
          </cell>
          <cell r="ATY30">
            <v>0</v>
          </cell>
          <cell r="ATZ30">
            <v>0</v>
          </cell>
          <cell r="AUA30">
            <v>0</v>
          </cell>
          <cell r="AUB30">
            <v>0</v>
          </cell>
          <cell r="AUC30">
            <v>0</v>
          </cell>
          <cell r="AUD30">
            <v>0</v>
          </cell>
          <cell r="AUE30">
            <v>0</v>
          </cell>
          <cell r="AUF30">
            <v>0</v>
          </cell>
          <cell r="AUG30">
            <v>0</v>
          </cell>
          <cell r="AUH30">
            <v>0</v>
          </cell>
          <cell r="AUI30">
            <v>0</v>
          </cell>
          <cell r="AUJ30">
            <v>0</v>
          </cell>
          <cell r="AUZ30">
            <v>0</v>
          </cell>
          <cell r="AVA30">
            <v>0</v>
          </cell>
          <cell r="AVB30">
            <v>0</v>
          </cell>
          <cell r="AVC30">
            <v>0</v>
          </cell>
          <cell r="AVD30">
            <v>0</v>
          </cell>
          <cell r="AVE30">
            <v>0</v>
          </cell>
          <cell r="AVF30">
            <v>0</v>
          </cell>
          <cell r="AVG30">
            <v>0</v>
          </cell>
          <cell r="AVH30">
            <v>0</v>
          </cell>
          <cell r="AVI30">
            <v>0</v>
          </cell>
          <cell r="AVJ30">
            <v>0</v>
          </cell>
          <cell r="AVK30">
            <v>0</v>
          </cell>
          <cell r="AVL30">
            <v>0</v>
          </cell>
          <cell r="AVM30">
            <v>0</v>
          </cell>
          <cell r="AVN30">
            <v>0</v>
          </cell>
          <cell r="AWH30">
            <v>0</v>
          </cell>
          <cell r="AWM30">
            <v>0</v>
          </cell>
          <cell r="AWN30">
            <v>0</v>
          </cell>
          <cell r="AWO30">
            <v>0</v>
          </cell>
          <cell r="AWP30">
            <v>0</v>
          </cell>
          <cell r="AWQ30">
            <v>0</v>
          </cell>
          <cell r="AWR30">
            <v>0</v>
          </cell>
          <cell r="AXL30">
            <v>0</v>
          </cell>
          <cell r="AXQ30">
            <v>0</v>
          </cell>
          <cell r="AXR30">
            <v>0</v>
          </cell>
          <cell r="AXS30">
            <v>0</v>
          </cell>
          <cell r="AXT30">
            <v>0</v>
          </cell>
          <cell r="AXU30">
            <v>0</v>
          </cell>
          <cell r="AXV30">
            <v>0</v>
          </cell>
          <cell r="AXW30">
            <v>0</v>
          </cell>
          <cell r="AXX30">
            <v>50000</v>
          </cell>
          <cell r="AXY30">
            <v>0</v>
          </cell>
          <cell r="AXZ30">
            <v>50000</v>
          </cell>
          <cell r="AYA30">
            <v>100000</v>
          </cell>
          <cell r="AYB30">
            <v>0</v>
          </cell>
          <cell r="AYC30">
            <v>0</v>
          </cell>
          <cell r="AYD30">
            <v>0</v>
          </cell>
          <cell r="AYE30">
            <v>0</v>
          </cell>
          <cell r="AYF30">
            <v>0</v>
          </cell>
          <cell r="AYG30">
            <v>0</v>
          </cell>
          <cell r="AYH30">
            <v>50000</v>
          </cell>
          <cell r="AYI30">
            <v>0</v>
          </cell>
          <cell r="AYJ30">
            <v>50000</v>
          </cell>
          <cell r="AYK30">
            <v>100000</v>
          </cell>
          <cell r="AYL30">
            <v>0</v>
          </cell>
          <cell r="AYM30">
            <v>50000</v>
          </cell>
          <cell r="AYN30">
            <v>0</v>
          </cell>
          <cell r="AYO30">
            <v>50000</v>
          </cell>
          <cell r="AYP30">
            <v>100000</v>
          </cell>
          <cell r="AYQ30">
            <v>0</v>
          </cell>
          <cell r="AYR30">
            <v>0</v>
          </cell>
          <cell r="AYS30">
            <v>0</v>
          </cell>
          <cell r="AYT30">
            <v>0</v>
          </cell>
          <cell r="AYU30">
            <v>0</v>
          </cell>
          <cell r="AYV30">
            <v>0</v>
          </cell>
          <cell r="AYW30">
            <v>50000</v>
          </cell>
          <cell r="AYX30">
            <v>0</v>
          </cell>
          <cell r="AYY30">
            <v>50000</v>
          </cell>
          <cell r="AYZ30">
            <v>100000</v>
          </cell>
          <cell r="AZA30">
            <v>0</v>
          </cell>
          <cell r="AZB30">
            <v>0</v>
          </cell>
          <cell r="AZC30">
            <v>0</v>
          </cell>
          <cell r="AZD30">
            <v>0</v>
          </cell>
          <cell r="AZE30">
            <v>0</v>
          </cell>
          <cell r="AZG30">
            <v>0</v>
          </cell>
          <cell r="AZH30">
            <v>0</v>
          </cell>
          <cell r="AZI30">
            <v>0</v>
          </cell>
          <cell r="AZJ30">
            <v>0</v>
          </cell>
          <cell r="AZK30">
            <v>0</v>
          </cell>
          <cell r="AZL30">
            <v>0</v>
          </cell>
          <cell r="AZM30">
            <v>0</v>
          </cell>
          <cell r="AZN30">
            <v>0</v>
          </cell>
          <cell r="AZO30">
            <v>0</v>
          </cell>
          <cell r="AZP30">
            <v>0</v>
          </cell>
          <cell r="AZQ30">
            <v>0</v>
          </cell>
          <cell r="AZR30">
            <v>0</v>
          </cell>
          <cell r="AZS30">
            <v>0</v>
          </cell>
          <cell r="AZT30">
            <v>0</v>
          </cell>
          <cell r="AZU30">
            <v>0</v>
          </cell>
          <cell r="AZV30">
            <v>0</v>
          </cell>
          <cell r="AZW30">
            <v>0</v>
          </cell>
          <cell r="AZX30">
            <v>0</v>
          </cell>
          <cell r="AZY30">
            <v>0</v>
          </cell>
          <cell r="AZZ30">
            <v>0</v>
          </cell>
          <cell r="BAA30">
            <v>0</v>
          </cell>
          <cell r="BAB30">
            <v>0</v>
          </cell>
          <cell r="BAC30">
            <v>0</v>
          </cell>
          <cell r="BAD30">
            <v>0</v>
          </cell>
          <cell r="BAE30">
            <v>0</v>
          </cell>
          <cell r="BAF30">
            <v>0</v>
          </cell>
          <cell r="BAG30">
            <v>0</v>
          </cell>
          <cell r="BAH30">
            <v>0</v>
          </cell>
          <cell r="BAI30">
            <v>0</v>
          </cell>
          <cell r="BAK30">
            <v>0</v>
          </cell>
          <cell r="BAL30">
            <v>0</v>
          </cell>
          <cell r="BAM30">
            <v>0</v>
          </cell>
          <cell r="BAN30">
            <v>0</v>
          </cell>
          <cell r="BAO30">
            <v>0</v>
          </cell>
          <cell r="BAP30">
            <v>0</v>
          </cell>
          <cell r="BAQ30">
            <v>0</v>
          </cell>
          <cell r="BAR30">
            <v>0</v>
          </cell>
          <cell r="BAS30">
            <v>0</v>
          </cell>
          <cell r="BAT30">
            <v>0</v>
          </cell>
          <cell r="BAU30">
            <v>0</v>
          </cell>
          <cell r="BAV30">
            <v>0</v>
          </cell>
          <cell r="BAW30">
            <v>0</v>
          </cell>
          <cell r="BAX30">
            <v>0</v>
          </cell>
          <cell r="BAY30">
            <v>0</v>
          </cell>
          <cell r="BAZ30">
            <v>0</v>
          </cell>
          <cell r="BBA30">
            <v>0</v>
          </cell>
          <cell r="BBB30">
            <v>0</v>
          </cell>
          <cell r="BBC30">
            <v>0</v>
          </cell>
          <cell r="BBD30">
            <v>0</v>
          </cell>
          <cell r="BBE30">
            <v>0</v>
          </cell>
          <cell r="BBF30">
            <v>0</v>
          </cell>
          <cell r="BBG30">
            <v>0</v>
          </cell>
          <cell r="BBH30">
            <v>0</v>
          </cell>
          <cell r="BBI30">
            <v>0</v>
          </cell>
          <cell r="BBJ30">
            <v>0</v>
          </cell>
          <cell r="BBK30">
            <v>0</v>
          </cell>
          <cell r="BBL30">
            <v>0</v>
          </cell>
          <cell r="BBM30">
            <v>0</v>
          </cell>
          <cell r="BBO30">
            <v>0</v>
          </cell>
          <cell r="BBP30">
            <v>0</v>
          </cell>
          <cell r="BBQ30">
            <v>0</v>
          </cell>
          <cell r="BBR30">
            <v>0</v>
          </cell>
          <cell r="BBS30">
            <v>0</v>
          </cell>
          <cell r="BBT30">
            <v>0</v>
          </cell>
          <cell r="BBU30">
            <v>0</v>
          </cell>
          <cell r="BBV30">
            <v>0</v>
          </cell>
          <cell r="BBW30">
            <v>0</v>
          </cell>
          <cell r="BBX30">
            <v>0</v>
          </cell>
          <cell r="BBY30">
            <v>0</v>
          </cell>
          <cell r="BBZ30">
            <v>0</v>
          </cell>
          <cell r="BCA30">
            <v>0</v>
          </cell>
          <cell r="BCB30">
            <v>0</v>
          </cell>
          <cell r="BCC30">
            <v>0</v>
          </cell>
          <cell r="BCD30">
            <v>0</v>
          </cell>
          <cell r="BCE30">
            <v>0</v>
          </cell>
          <cell r="BCF30">
            <v>0</v>
          </cell>
          <cell r="BCG30">
            <v>0</v>
          </cell>
          <cell r="BCH30">
            <v>0</v>
          </cell>
          <cell r="BCI30">
            <v>0</v>
          </cell>
          <cell r="BCJ30">
            <v>0</v>
          </cell>
          <cell r="BCK30">
            <v>0</v>
          </cell>
          <cell r="BCL30">
            <v>0</v>
          </cell>
          <cell r="BCM30">
            <v>0</v>
          </cell>
          <cell r="BCN30">
            <v>0</v>
          </cell>
          <cell r="BCO30">
            <v>0</v>
          </cell>
          <cell r="BCP30">
            <v>0</v>
          </cell>
          <cell r="BCQ30">
            <v>0</v>
          </cell>
          <cell r="BCS30">
            <v>0</v>
          </cell>
          <cell r="BCT30">
            <v>0</v>
          </cell>
          <cell r="BCU30">
            <v>0</v>
          </cell>
          <cell r="BCV30">
            <v>0</v>
          </cell>
          <cell r="BCW30">
            <v>0</v>
          </cell>
          <cell r="BCX30">
            <v>0</v>
          </cell>
          <cell r="BCY30">
            <v>0</v>
          </cell>
          <cell r="BCZ30">
            <v>0</v>
          </cell>
          <cell r="BDA30">
            <v>0</v>
          </cell>
          <cell r="BDB30">
            <v>0</v>
          </cell>
          <cell r="BDC30">
            <v>0</v>
          </cell>
          <cell r="BDD30">
            <v>0</v>
          </cell>
          <cell r="BDE30">
            <v>0</v>
          </cell>
          <cell r="BDF30">
            <v>0</v>
          </cell>
          <cell r="BDG30">
            <v>0</v>
          </cell>
          <cell r="BDH30">
            <v>0</v>
          </cell>
          <cell r="BDI30">
            <v>0</v>
          </cell>
          <cell r="BDJ30">
            <v>0</v>
          </cell>
          <cell r="BDK30">
            <v>0</v>
          </cell>
          <cell r="BDL30">
            <v>0</v>
          </cell>
          <cell r="BDM30">
            <v>0</v>
          </cell>
          <cell r="BDN30">
            <v>0</v>
          </cell>
          <cell r="BDO30">
            <v>0</v>
          </cell>
          <cell r="BDP30">
            <v>0</v>
          </cell>
          <cell r="BDQ30">
            <v>388500</v>
          </cell>
          <cell r="BDR30">
            <v>404500</v>
          </cell>
          <cell r="BDS30">
            <v>248500</v>
          </cell>
          <cell r="BDT30">
            <v>158500</v>
          </cell>
          <cell r="BDU30">
            <v>1200000</v>
          </cell>
          <cell r="BDV30">
            <v>0</v>
          </cell>
          <cell r="BDW30">
            <v>0</v>
          </cell>
          <cell r="BDX30">
            <v>0</v>
          </cell>
          <cell r="BDY30">
            <v>0</v>
          </cell>
          <cell r="BDZ30">
            <v>0</v>
          </cell>
          <cell r="BEA30">
            <v>388500</v>
          </cell>
          <cell r="BEB30">
            <v>404500</v>
          </cell>
          <cell r="BEC30">
            <v>248500</v>
          </cell>
          <cell r="BED30">
            <v>158500</v>
          </cell>
          <cell r="BEE30">
            <v>1200000</v>
          </cell>
          <cell r="BEF30">
            <v>388500</v>
          </cell>
          <cell r="BEG30">
            <v>404500</v>
          </cell>
          <cell r="BEH30">
            <v>248500</v>
          </cell>
          <cell r="BEI30">
            <v>158500</v>
          </cell>
          <cell r="BEJ30">
            <v>1200000</v>
          </cell>
          <cell r="BEK30">
            <v>0</v>
          </cell>
          <cell r="BEL30">
            <v>0</v>
          </cell>
          <cell r="BEM30">
            <v>0</v>
          </cell>
          <cell r="BEN30">
            <v>0</v>
          </cell>
          <cell r="BEO30">
            <v>0</v>
          </cell>
          <cell r="BEP30">
            <v>388500</v>
          </cell>
          <cell r="BEQ30">
            <v>404500</v>
          </cell>
          <cell r="BER30">
            <v>248500</v>
          </cell>
          <cell r="BES30">
            <v>158500</v>
          </cell>
          <cell r="BET30">
            <v>1200000</v>
          </cell>
          <cell r="BEU30">
            <v>388500</v>
          </cell>
          <cell r="BEV30">
            <v>454500</v>
          </cell>
          <cell r="BEW30">
            <v>248500</v>
          </cell>
          <cell r="BEX30">
            <v>208500</v>
          </cell>
          <cell r="BEY30">
            <v>1300000</v>
          </cell>
          <cell r="BEZ30">
            <v>0</v>
          </cell>
          <cell r="BFA30">
            <v>0</v>
          </cell>
          <cell r="BFB30">
            <v>0</v>
          </cell>
          <cell r="BFC30">
            <v>0</v>
          </cell>
          <cell r="BFD30">
            <v>0</v>
          </cell>
          <cell r="BFE30">
            <v>388500</v>
          </cell>
          <cell r="BFF30">
            <v>454500</v>
          </cell>
          <cell r="BFG30">
            <v>248500</v>
          </cell>
          <cell r="BFH30">
            <v>208500</v>
          </cell>
          <cell r="BFI30">
            <v>1300000</v>
          </cell>
          <cell r="BFJ30">
            <v>388500</v>
          </cell>
          <cell r="BFK30">
            <v>454500</v>
          </cell>
          <cell r="BFL30">
            <v>248500</v>
          </cell>
          <cell r="BFM30">
            <v>208500</v>
          </cell>
          <cell r="BFN30">
            <v>1300000</v>
          </cell>
          <cell r="BFO30">
            <v>0</v>
          </cell>
          <cell r="BFP30">
            <v>0</v>
          </cell>
          <cell r="BFQ30">
            <v>0</v>
          </cell>
          <cell r="BFR30">
            <v>0</v>
          </cell>
          <cell r="BFS30">
            <v>0</v>
          </cell>
          <cell r="BFT30">
            <v>388500</v>
          </cell>
          <cell r="BFU30">
            <v>454500</v>
          </cell>
          <cell r="BFV30">
            <v>248500</v>
          </cell>
          <cell r="BFW30">
            <v>208500</v>
          </cell>
          <cell r="BFX30">
            <v>1300000</v>
          </cell>
          <cell r="BFY30">
            <v>0</v>
          </cell>
          <cell r="BFZ30">
            <v>0</v>
          </cell>
        </row>
        <row r="31">
          <cell r="B31" t="str">
            <v>分摊费用</v>
          </cell>
          <cell r="C31">
            <v>0</v>
          </cell>
          <cell r="D31">
            <v>0</v>
          </cell>
          <cell r="E31">
            <v>0</v>
          </cell>
          <cell r="F31">
            <v>-10634198.671069136</v>
          </cell>
          <cell r="G31">
            <v>-10634198.671069136</v>
          </cell>
          <cell r="H31">
            <v>0</v>
          </cell>
          <cell r="I31">
            <v>0</v>
          </cell>
          <cell r="J31">
            <v>0</v>
          </cell>
          <cell r="K31">
            <v>10634198.671069136</v>
          </cell>
          <cell r="L31">
            <v>10634198.671069136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U31">
            <v>-10634198.671069136</v>
          </cell>
          <cell r="V31">
            <v>-10634198.671069136</v>
          </cell>
          <cell r="Z31">
            <v>10634198.671069136</v>
          </cell>
          <cell r="AA31">
            <v>10634198.671069136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-3312761.5079024588</v>
          </cell>
          <cell r="AK31">
            <v>-3312761.5079024588</v>
          </cell>
          <cell r="AL31">
            <v>0</v>
          </cell>
          <cell r="AM31">
            <v>0</v>
          </cell>
          <cell r="AN31">
            <v>0</v>
          </cell>
          <cell r="AO31">
            <v>3312761.5079024588</v>
          </cell>
          <cell r="AP31">
            <v>3312761.5079024588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>
            <v>0</v>
          </cell>
          <cell r="AY31">
            <v>-3312761.5079024588</v>
          </cell>
          <cell r="AZ31">
            <v>-3312761.5079024588</v>
          </cell>
          <cell r="BD31">
            <v>3312761.5079024588</v>
          </cell>
          <cell r="BE31">
            <v>3312761.5079024588</v>
          </cell>
          <cell r="BI31">
            <v>0</v>
          </cell>
          <cell r="BJ31">
            <v>0</v>
          </cell>
          <cell r="BK31">
            <v>0</v>
          </cell>
          <cell r="BL31">
            <v>0</v>
          </cell>
          <cell r="BM31">
            <v>0</v>
          </cell>
          <cell r="BN31">
            <v>-2721778.0828032792</v>
          </cell>
          <cell r="BO31">
            <v>-2721778.0828032792</v>
          </cell>
          <cell r="BP31">
            <v>0</v>
          </cell>
          <cell r="BQ31">
            <v>0</v>
          </cell>
          <cell r="BR31">
            <v>0</v>
          </cell>
          <cell r="BS31">
            <v>2721778.0828032792</v>
          </cell>
          <cell r="BT31">
            <v>2721778.0828032792</v>
          </cell>
          <cell r="BU31">
            <v>0</v>
          </cell>
          <cell r="BV31">
            <v>0</v>
          </cell>
          <cell r="BW31">
            <v>0</v>
          </cell>
          <cell r="BX31">
            <v>0</v>
          </cell>
          <cell r="BY31">
            <v>0</v>
          </cell>
          <cell r="CC31">
            <v>-2721778.0828032792</v>
          </cell>
          <cell r="CD31">
            <v>-2721778.0828032792</v>
          </cell>
          <cell r="CH31">
            <v>2721778.0828032792</v>
          </cell>
          <cell r="CI31">
            <v>2721778.0828032792</v>
          </cell>
          <cell r="CM31">
            <v>0</v>
          </cell>
          <cell r="CN31">
            <v>0</v>
          </cell>
          <cell r="CO31">
            <v>0</v>
          </cell>
          <cell r="CP31">
            <v>0</v>
          </cell>
          <cell r="CQ31">
            <v>0</v>
          </cell>
          <cell r="CR31">
            <v>-1087358.6024039637</v>
          </cell>
          <cell r="CS31">
            <v>-1087358.6024039637</v>
          </cell>
          <cell r="CT31">
            <v>0</v>
          </cell>
          <cell r="CU31">
            <v>0</v>
          </cell>
          <cell r="CV31">
            <v>0</v>
          </cell>
          <cell r="CW31">
            <v>1087358.6024039637</v>
          </cell>
          <cell r="CX31">
            <v>1087358.6024039637</v>
          </cell>
          <cell r="CY31">
            <v>0</v>
          </cell>
          <cell r="CZ31">
            <v>0</v>
          </cell>
          <cell r="DA31">
            <v>0</v>
          </cell>
          <cell r="DB31">
            <v>0</v>
          </cell>
          <cell r="DC31">
            <v>0</v>
          </cell>
          <cell r="DG31">
            <v>-1087358.6024039637</v>
          </cell>
          <cell r="DH31">
            <v>-1087358.6024039637</v>
          </cell>
          <cell r="DL31">
            <v>1087358.6024039637</v>
          </cell>
          <cell r="DM31">
            <v>1087358.6024039637</v>
          </cell>
          <cell r="DQ31">
            <v>0</v>
          </cell>
          <cell r="DR31">
            <v>0</v>
          </cell>
          <cell r="DS31">
            <v>0</v>
          </cell>
          <cell r="DT31">
            <v>0</v>
          </cell>
          <cell r="DU31">
            <v>0</v>
          </cell>
          <cell r="DV31">
            <v>-1069207.2212413792</v>
          </cell>
          <cell r="DW31">
            <v>-1069207.2212413792</v>
          </cell>
          <cell r="DX31">
            <v>0</v>
          </cell>
          <cell r="DY31">
            <v>0</v>
          </cell>
          <cell r="DZ31">
            <v>0</v>
          </cell>
          <cell r="EA31">
            <v>1069207.2212413792</v>
          </cell>
          <cell r="EB31">
            <v>1069207.2212413792</v>
          </cell>
          <cell r="EC31">
            <v>0</v>
          </cell>
          <cell r="ED31">
            <v>0</v>
          </cell>
          <cell r="EE31">
            <v>0</v>
          </cell>
          <cell r="EF31">
            <v>0</v>
          </cell>
          <cell r="EG31">
            <v>0</v>
          </cell>
          <cell r="EK31">
            <v>-1069207.2212413792</v>
          </cell>
          <cell r="EL31">
            <v>-1069207.2212413792</v>
          </cell>
          <cell r="EP31">
            <v>1069207.2212413792</v>
          </cell>
          <cell r="EQ31">
            <v>1069207.2212413792</v>
          </cell>
          <cell r="EU31">
            <v>0</v>
          </cell>
          <cell r="EV31">
            <v>0</v>
          </cell>
          <cell r="EW31">
            <v>0</v>
          </cell>
          <cell r="EX31">
            <v>0</v>
          </cell>
          <cell r="EY31">
            <v>0</v>
          </cell>
          <cell r="EZ31">
            <v>-865534.68188888882</v>
          </cell>
          <cell r="FA31">
            <v>-865534.68188888882</v>
          </cell>
          <cell r="FB31">
            <v>0</v>
          </cell>
          <cell r="FC31">
            <v>0</v>
          </cell>
          <cell r="FD31">
            <v>0</v>
          </cell>
          <cell r="FE31">
            <v>865534.68188888882</v>
          </cell>
          <cell r="FF31">
            <v>865534.68188888882</v>
          </cell>
          <cell r="FG31">
            <v>0</v>
          </cell>
          <cell r="FH31">
            <v>0</v>
          </cell>
          <cell r="FI31">
            <v>0</v>
          </cell>
          <cell r="FJ31">
            <v>0</v>
          </cell>
          <cell r="FK31">
            <v>0</v>
          </cell>
          <cell r="FO31">
            <v>-865534.68188888882</v>
          </cell>
          <cell r="FP31">
            <v>-865534.68188888882</v>
          </cell>
          <cell r="FT31">
            <v>865534.68188888882</v>
          </cell>
          <cell r="FU31">
            <v>865534.68188888882</v>
          </cell>
          <cell r="FY31">
            <v>0</v>
          </cell>
          <cell r="FZ31">
            <v>0</v>
          </cell>
          <cell r="GA31">
            <v>0</v>
          </cell>
          <cell r="GB31">
            <v>0</v>
          </cell>
          <cell r="GC31">
            <v>0</v>
          </cell>
          <cell r="GD31">
            <v>-824129.55981818191</v>
          </cell>
          <cell r="GE31">
            <v>-824129.55981818191</v>
          </cell>
          <cell r="GF31">
            <v>0</v>
          </cell>
          <cell r="GG31">
            <v>0</v>
          </cell>
          <cell r="GH31">
            <v>0</v>
          </cell>
          <cell r="GI31">
            <v>824129.55981818191</v>
          </cell>
          <cell r="GJ31">
            <v>824129.55981818191</v>
          </cell>
          <cell r="GK31">
            <v>0</v>
          </cell>
          <cell r="GL31">
            <v>0</v>
          </cell>
          <cell r="GM31">
            <v>0</v>
          </cell>
          <cell r="GN31">
            <v>0</v>
          </cell>
          <cell r="GO31">
            <v>0</v>
          </cell>
          <cell r="GS31">
            <v>-824129.55981818191</v>
          </cell>
          <cell r="GT31">
            <v>-824129.55981818191</v>
          </cell>
          <cell r="GX31">
            <v>824129.55981818191</v>
          </cell>
          <cell r="GY31">
            <v>824129.55981818191</v>
          </cell>
          <cell r="HC31">
            <v>0</v>
          </cell>
          <cell r="HD31">
            <v>0</v>
          </cell>
          <cell r="HE31">
            <v>0</v>
          </cell>
          <cell r="HF31">
            <v>0</v>
          </cell>
          <cell r="HG31">
            <v>0</v>
          </cell>
          <cell r="HH31">
            <v>-1731994.2732391309</v>
          </cell>
          <cell r="HI31">
            <v>-1731994.2732391309</v>
          </cell>
          <cell r="HJ31">
            <v>0</v>
          </cell>
          <cell r="HK31">
            <v>0</v>
          </cell>
          <cell r="HL31">
            <v>0</v>
          </cell>
          <cell r="HM31">
            <v>1731994.2732391309</v>
          </cell>
          <cell r="HN31">
            <v>1731994.2732391309</v>
          </cell>
          <cell r="HO31">
            <v>0</v>
          </cell>
          <cell r="HP31">
            <v>0</v>
          </cell>
          <cell r="HQ31">
            <v>0</v>
          </cell>
          <cell r="HR31">
            <v>0</v>
          </cell>
          <cell r="HS31">
            <v>0</v>
          </cell>
          <cell r="HW31">
            <v>-1731994.2732391309</v>
          </cell>
          <cell r="HX31">
            <v>-1731994.2732391309</v>
          </cell>
          <cell r="IB31">
            <v>1731994.2732391309</v>
          </cell>
          <cell r="IC31">
            <v>1731994.2732391309</v>
          </cell>
          <cell r="IG31">
            <v>0</v>
          </cell>
          <cell r="IH31">
            <v>0</v>
          </cell>
          <cell r="II31">
            <v>0</v>
          </cell>
          <cell r="IJ31">
            <v>0</v>
          </cell>
          <cell r="IK31">
            <v>0</v>
          </cell>
          <cell r="IL31">
            <v>-1140362.7160615386</v>
          </cell>
          <cell r="IM31">
            <v>-1140362.7160615386</v>
          </cell>
          <cell r="IN31">
            <v>0</v>
          </cell>
          <cell r="IO31">
            <v>0</v>
          </cell>
          <cell r="IP31">
            <v>0</v>
          </cell>
          <cell r="IQ31">
            <v>1140362.7160615386</v>
          </cell>
          <cell r="IR31">
            <v>1140362.7160615386</v>
          </cell>
          <cell r="IS31">
            <v>0</v>
          </cell>
          <cell r="IT31">
            <v>0</v>
          </cell>
          <cell r="IU31">
            <v>0</v>
          </cell>
          <cell r="IV31">
            <v>0</v>
          </cell>
          <cell r="IW31">
            <v>0</v>
          </cell>
          <cell r="JA31">
            <v>-1140362.7160615386</v>
          </cell>
          <cell r="JB31">
            <v>-1140362.7160615386</v>
          </cell>
          <cell r="JF31">
            <v>1140362.7160615386</v>
          </cell>
          <cell r="JG31">
            <v>1140362.7160615386</v>
          </cell>
          <cell r="JK31">
            <v>0</v>
          </cell>
          <cell r="JL31">
            <v>0</v>
          </cell>
          <cell r="JM31">
            <v>0</v>
          </cell>
          <cell r="JN31">
            <v>0</v>
          </cell>
          <cell r="JO31">
            <v>0</v>
          </cell>
          <cell r="JP31">
            <v>-1708147.9623111109</v>
          </cell>
          <cell r="JQ31">
            <v>-1708147.9623111109</v>
          </cell>
          <cell r="JR31">
            <v>0</v>
          </cell>
          <cell r="JS31">
            <v>0</v>
          </cell>
          <cell r="JT31">
            <v>0</v>
          </cell>
          <cell r="JU31">
            <v>1708147.9623111109</v>
          </cell>
          <cell r="JV31">
            <v>1708147.9623111109</v>
          </cell>
          <cell r="JW31">
            <v>0</v>
          </cell>
          <cell r="JX31">
            <v>0</v>
          </cell>
          <cell r="JY31">
            <v>0</v>
          </cell>
          <cell r="JZ31">
            <v>0</v>
          </cell>
          <cell r="KA31">
            <v>0</v>
          </cell>
          <cell r="KE31">
            <v>-1708147.9623111109</v>
          </cell>
          <cell r="KF31">
            <v>-1708147.9623111109</v>
          </cell>
          <cell r="KJ31">
            <v>1708147.9623111109</v>
          </cell>
          <cell r="KK31">
            <v>1708147.9623111109</v>
          </cell>
          <cell r="KO31">
            <v>0</v>
          </cell>
          <cell r="KP31">
            <v>0</v>
          </cell>
          <cell r="KQ31">
            <v>0</v>
          </cell>
          <cell r="KR31">
            <v>0</v>
          </cell>
          <cell r="KS31">
            <v>0</v>
          </cell>
          <cell r="KT31">
            <v>0</v>
          </cell>
          <cell r="KU31">
            <v>0</v>
          </cell>
          <cell r="KV31">
            <v>0</v>
          </cell>
          <cell r="KW31">
            <v>0</v>
          </cell>
          <cell r="KX31">
            <v>0</v>
          </cell>
          <cell r="KY31">
            <v>0</v>
          </cell>
          <cell r="KZ31">
            <v>0</v>
          </cell>
          <cell r="LA31">
            <v>0</v>
          </cell>
          <cell r="LB31">
            <v>0</v>
          </cell>
          <cell r="LC31">
            <v>0</v>
          </cell>
          <cell r="LD31">
            <v>0</v>
          </cell>
          <cell r="LE31">
            <v>0</v>
          </cell>
          <cell r="LI31">
            <v>0</v>
          </cell>
          <cell r="LJ31">
            <v>0</v>
          </cell>
          <cell r="LN31">
            <v>0</v>
          </cell>
          <cell r="LO31">
            <v>0</v>
          </cell>
          <cell r="LS31">
            <v>0</v>
          </cell>
          <cell r="LT31">
            <v>0</v>
          </cell>
          <cell r="LU31">
            <v>0</v>
          </cell>
          <cell r="LV31">
            <v>0</v>
          </cell>
          <cell r="LW31">
            <v>0</v>
          </cell>
          <cell r="LX31">
            <v>0</v>
          </cell>
          <cell r="LY31">
            <v>0</v>
          </cell>
          <cell r="LZ31">
            <v>0</v>
          </cell>
          <cell r="MA31">
            <v>0</v>
          </cell>
          <cell r="MB31">
            <v>0</v>
          </cell>
          <cell r="MC31">
            <v>0</v>
          </cell>
          <cell r="MD31">
            <v>0</v>
          </cell>
          <cell r="ME31">
            <v>0</v>
          </cell>
          <cell r="MF31">
            <v>0</v>
          </cell>
          <cell r="MG31">
            <v>0</v>
          </cell>
          <cell r="MH31">
            <v>0</v>
          </cell>
          <cell r="MI31">
            <v>0</v>
          </cell>
          <cell r="MM31">
            <v>0</v>
          </cell>
          <cell r="MN31">
            <v>0</v>
          </cell>
          <cell r="MR31">
            <v>0</v>
          </cell>
          <cell r="MS31">
            <v>0</v>
          </cell>
          <cell r="MW31">
            <v>0</v>
          </cell>
          <cell r="MX31">
            <v>0</v>
          </cell>
          <cell r="MY31">
            <v>0</v>
          </cell>
          <cell r="MZ31">
            <v>0</v>
          </cell>
          <cell r="NA31">
            <v>0</v>
          </cell>
          <cell r="NB31">
            <v>-3269132.0265549389</v>
          </cell>
          <cell r="NC31">
            <v>-3269132.0265549389</v>
          </cell>
          <cell r="ND31">
            <v>0</v>
          </cell>
          <cell r="NE31">
            <v>0</v>
          </cell>
          <cell r="NF31">
            <v>0</v>
          </cell>
          <cell r="NG31">
            <v>3269132.0265549389</v>
          </cell>
          <cell r="NH31">
            <v>3269132.0265549389</v>
          </cell>
          <cell r="NI31">
            <v>0</v>
          </cell>
          <cell r="NJ31">
            <v>0</v>
          </cell>
          <cell r="NK31">
            <v>0</v>
          </cell>
          <cell r="NL31">
            <v>0</v>
          </cell>
          <cell r="NM31">
            <v>0</v>
          </cell>
          <cell r="NQ31">
            <v>-3269132.0265549389</v>
          </cell>
          <cell r="NR31">
            <v>-3269132.0265549389</v>
          </cell>
          <cell r="NV31">
            <v>3269132.0265549389</v>
          </cell>
          <cell r="NW31">
            <v>3269132.0265549389</v>
          </cell>
          <cell r="OA31">
            <v>0</v>
          </cell>
          <cell r="OB31">
            <v>0</v>
          </cell>
          <cell r="OC31">
            <v>0</v>
          </cell>
          <cell r="OD31">
            <v>0</v>
          </cell>
          <cell r="OE31">
            <v>0</v>
          </cell>
          <cell r="OF31">
            <v>-1355034.4372527471</v>
          </cell>
          <cell r="OG31">
            <v>-1355034.4372527471</v>
          </cell>
          <cell r="OH31">
            <v>0</v>
          </cell>
          <cell r="OI31">
            <v>0</v>
          </cell>
          <cell r="OJ31">
            <v>0</v>
          </cell>
          <cell r="OK31">
            <v>1355034.4372527471</v>
          </cell>
          <cell r="OL31">
            <v>1355034.4372527471</v>
          </cell>
          <cell r="OM31">
            <v>0</v>
          </cell>
          <cell r="ON31">
            <v>0</v>
          </cell>
          <cell r="OO31">
            <v>0</v>
          </cell>
          <cell r="OP31">
            <v>0</v>
          </cell>
          <cell r="OQ31">
            <v>0</v>
          </cell>
          <cell r="OU31">
            <v>-1355034.4372527471</v>
          </cell>
          <cell r="OV31">
            <v>-1355034.4372527471</v>
          </cell>
          <cell r="OZ31">
            <v>1355034.4372527471</v>
          </cell>
          <cell r="PA31">
            <v>1355034.4372527471</v>
          </cell>
          <cell r="PE31">
            <v>0</v>
          </cell>
          <cell r="PF31">
            <v>0</v>
          </cell>
          <cell r="PG31">
            <v>0</v>
          </cell>
          <cell r="PH31">
            <v>0</v>
          </cell>
          <cell r="PI31">
            <v>0</v>
          </cell>
          <cell r="PJ31">
            <v>-1045505.7495934959</v>
          </cell>
          <cell r="PK31">
            <v>-1045505.7495934959</v>
          </cell>
          <cell r="PL31">
            <v>0</v>
          </cell>
          <cell r="PM31">
            <v>0</v>
          </cell>
          <cell r="PN31">
            <v>0</v>
          </cell>
          <cell r="PO31">
            <v>1045505.7495934959</v>
          </cell>
          <cell r="PP31">
            <v>1045505.7495934959</v>
          </cell>
          <cell r="PQ31">
            <v>0</v>
          </cell>
          <cell r="PR31">
            <v>0</v>
          </cell>
          <cell r="PS31">
            <v>0</v>
          </cell>
          <cell r="PT31">
            <v>0</v>
          </cell>
          <cell r="PU31">
            <v>0</v>
          </cell>
          <cell r="PY31">
            <v>-1045505.7495934959</v>
          </cell>
          <cell r="PZ31">
            <v>-1045505.7495934959</v>
          </cell>
          <cell r="QD31">
            <v>1045505.7495934959</v>
          </cell>
          <cell r="QE31">
            <v>1045505.7495934959</v>
          </cell>
          <cell r="QI31">
            <v>0</v>
          </cell>
          <cell r="QJ31">
            <v>0</v>
          </cell>
          <cell r="QK31">
            <v>0</v>
          </cell>
          <cell r="QL31">
            <v>0</v>
          </cell>
          <cell r="QM31">
            <v>0</v>
          </cell>
          <cell r="QN31">
            <v>-1319279.3612307995</v>
          </cell>
          <cell r="QO31">
            <v>-1319279.3612307995</v>
          </cell>
          <cell r="QP31">
            <v>0</v>
          </cell>
          <cell r="QQ31">
            <v>0</v>
          </cell>
          <cell r="QR31">
            <v>0</v>
          </cell>
          <cell r="QS31">
            <v>1319279.3612307995</v>
          </cell>
          <cell r="QT31">
            <v>1319279.3612307995</v>
          </cell>
          <cell r="QU31">
            <v>0</v>
          </cell>
          <cell r="QV31">
            <v>0</v>
          </cell>
          <cell r="QW31">
            <v>0</v>
          </cell>
          <cell r="QX31">
            <v>0</v>
          </cell>
          <cell r="QY31">
            <v>0</v>
          </cell>
          <cell r="RC31">
            <v>-1319279.3612307995</v>
          </cell>
          <cell r="RD31">
            <v>-1319279.3612307995</v>
          </cell>
          <cell r="RH31">
            <v>1319279.3612307995</v>
          </cell>
          <cell r="RI31">
            <v>1319279.3612307995</v>
          </cell>
          <cell r="RM31">
            <v>0</v>
          </cell>
          <cell r="RN31">
            <v>0</v>
          </cell>
          <cell r="RO31">
            <v>0</v>
          </cell>
          <cell r="RP31">
            <v>0</v>
          </cell>
          <cell r="RQ31">
            <v>0</v>
          </cell>
          <cell r="RR31">
            <v>-1798762.0468811388</v>
          </cell>
          <cell r="RS31">
            <v>-1798762.0468811388</v>
          </cell>
          <cell r="RT31">
            <v>0</v>
          </cell>
          <cell r="RU31">
            <v>0</v>
          </cell>
          <cell r="RV31">
            <v>0</v>
          </cell>
          <cell r="RW31">
            <v>1798762.0468811388</v>
          </cell>
          <cell r="RX31">
            <v>1798762.0468811388</v>
          </cell>
          <cell r="RY31">
            <v>0</v>
          </cell>
          <cell r="RZ31">
            <v>0</v>
          </cell>
          <cell r="SA31">
            <v>0</v>
          </cell>
          <cell r="SB31">
            <v>0</v>
          </cell>
          <cell r="SC31">
            <v>0</v>
          </cell>
          <cell r="SG31">
            <v>-1798762.0468811388</v>
          </cell>
          <cell r="SH31">
            <v>-1798762.0468811388</v>
          </cell>
          <cell r="SL31">
            <v>1798762.0468811388</v>
          </cell>
          <cell r="SM31">
            <v>1798762.0468811388</v>
          </cell>
          <cell r="SQ31">
            <v>0</v>
          </cell>
          <cell r="SR31">
            <v>0</v>
          </cell>
          <cell r="SS31">
            <v>0</v>
          </cell>
          <cell r="ST31">
            <v>0</v>
          </cell>
          <cell r="SU31">
            <v>0</v>
          </cell>
          <cell r="SV31">
            <v>-1275199.3206638959</v>
          </cell>
          <cell r="SW31">
            <v>-1275199.3206638959</v>
          </cell>
          <cell r="SX31">
            <v>0</v>
          </cell>
          <cell r="SY31">
            <v>0</v>
          </cell>
          <cell r="SZ31">
            <v>0</v>
          </cell>
          <cell r="TA31">
            <v>1275199.3206638959</v>
          </cell>
          <cell r="TB31">
            <v>1275199.3206638959</v>
          </cell>
          <cell r="TC31">
            <v>0</v>
          </cell>
          <cell r="TD31">
            <v>0</v>
          </cell>
          <cell r="TE31">
            <v>0</v>
          </cell>
          <cell r="TF31">
            <v>0</v>
          </cell>
          <cell r="TG31">
            <v>0</v>
          </cell>
          <cell r="TK31">
            <v>-1275199.3206638959</v>
          </cell>
          <cell r="TL31">
            <v>-1275199.3206638959</v>
          </cell>
          <cell r="TP31">
            <v>1275199.3206638959</v>
          </cell>
          <cell r="TQ31">
            <v>1275199.3206638959</v>
          </cell>
          <cell r="TU31">
            <v>0</v>
          </cell>
          <cell r="TV31">
            <v>0</v>
          </cell>
          <cell r="TW31">
            <v>0</v>
          </cell>
          <cell r="TX31">
            <v>0</v>
          </cell>
          <cell r="TY31">
            <v>0</v>
          </cell>
          <cell r="TZ31">
            <v>0</v>
          </cell>
          <cell r="UA31">
            <v>0</v>
          </cell>
          <cell r="UB31">
            <v>0</v>
          </cell>
          <cell r="UC31">
            <v>0</v>
          </cell>
          <cell r="UD31">
            <v>0</v>
          </cell>
          <cell r="UE31">
            <v>0</v>
          </cell>
          <cell r="UF31">
            <v>0</v>
          </cell>
          <cell r="UG31">
            <v>0</v>
          </cell>
          <cell r="UH31">
            <v>0</v>
          </cell>
          <cell r="UI31">
            <v>0</v>
          </cell>
          <cell r="UJ31">
            <v>0</v>
          </cell>
          <cell r="UK31">
            <v>0</v>
          </cell>
          <cell r="UO31">
            <v>0</v>
          </cell>
          <cell r="UP31">
            <v>0</v>
          </cell>
          <cell r="UT31">
            <v>0</v>
          </cell>
          <cell r="UU31">
            <v>0</v>
          </cell>
          <cell r="UY31">
            <v>0</v>
          </cell>
          <cell r="UZ31">
            <v>0</v>
          </cell>
          <cell r="VA31">
            <v>0</v>
          </cell>
          <cell r="VB31">
            <v>0</v>
          </cell>
          <cell r="VC31">
            <v>0</v>
          </cell>
          <cell r="VD31">
            <v>0</v>
          </cell>
          <cell r="VE31">
            <v>0</v>
          </cell>
          <cell r="VF31">
            <v>0</v>
          </cell>
          <cell r="VG31">
            <v>0</v>
          </cell>
          <cell r="VH31">
            <v>0</v>
          </cell>
          <cell r="VI31">
            <v>0</v>
          </cell>
          <cell r="VJ31">
            <v>0</v>
          </cell>
          <cell r="VK31">
            <v>0</v>
          </cell>
          <cell r="VL31">
            <v>0</v>
          </cell>
          <cell r="VM31">
            <v>0</v>
          </cell>
          <cell r="VN31">
            <v>0</v>
          </cell>
          <cell r="VO31">
            <v>0</v>
          </cell>
          <cell r="VS31">
            <v>0</v>
          </cell>
          <cell r="VT31">
            <v>0</v>
          </cell>
          <cell r="VX31">
            <v>0</v>
          </cell>
          <cell r="VY31">
            <v>0</v>
          </cell>
          <cell r="WC31">
            <v>0</v>
          </cell>
          <cell r="WD31">
            <v>0</v>
          </cell>
          <cell r="WE31">
            <v>0</v>
          </cell>
          <cell r="WF31">
            <v>0</v>
          </cell>
          <cell r="WG31">
            <v>0</v>
          </cell>
          <cell r="WH31">
            <v>-646281.5107042843</v>
          </cell>
          <cell r="WI31">
            <v>-646281.5107042843</v>
          </cell>
          <cell r="WJ31">
            <v>0</v>
          </cell>
          <cell r="WK31">
            <v>0</v>
          </cell>
          <cell r="WL31">
            <v>0</v>
          </cell>
          <cell r="WM31">
            <v>646281.5107042843</v>
          </cell>
          <cell r="WN31">
            <v>646281.5107042843</v>
          </cell>
          <cell r="WO31">
            <v>0</v>
          </cell>
          <cell r="WP31">
            <v>0</v>
          </cell>
          <cell r="WQ31">
            <v>0</v>
          </cell>
          <cell r="WR31">
            <v>0</v>
          </cell>
          <cell r="WS31">
            <v>0</v>
          </cell>
          <cell r="WW31">
            <v>-646281.5107042843</v>
          </cell>
          <cell r="WX31">
            <v>-646281.5107042843</v>
          </cell>
          <cell r="XB31">
            <v>646281.5107042843</v>
          </cell>
          <cell r="XC31">
            <v>646281.5107042843</v>
          </cell>
          <cell r="XG31">
            <v>0</v>
          </cell>
          <cell r="XH31">
            <v>0</v>
          </cell>
          <cell r="XI31">
            <v>0</v>
          </cell>
          <cell r="XJ31">
            <v>0</v>
          </cell>
          <cell r="XK31">
            <v>0</v>
          </cell>
          <cell r="XL31">
            <v>-586637.94084507041</v>
          </cell>
          <cell r="XM31">
            <v>-586637.94084507041</v>
          </cell>
          <cell r="XN31">
            <v>0</v>
          </cell>
          <cell r="XO31">
            <v>0</v>
          </cell>
          <cell r="XP31">
            <v>0</v>
          </cell>
          <cell r="XQ31">
            <v>586637.94084507041</v>
          </cell>
          <cell r="XR31">
            <v>586637.94084507041</v>
          </cell>
          <cell r="XS31">
            <v>0</v>
          </cell>
          <cell r="XT31">
            <v>0</v>
          </cell>
          <cell r="XU31">
            <v>0</v>
          </cell>
          <cell r="XV31">
            <v>0</v>
          </cell>
          <cell r="XW31">
            <v>0</v>
          </cell>
          <cell r="YA31">
            <v>-586637.94084507041</v>
          </cell>
          <cell r="YB31">
            <v>-586637.94084507041</v>
          </cell>
          <cell r="YF31">
            <v>586637.94084507041</v>
          </cell>
          <cell r="YG31">
            <v>586637.94084507041</v>
          </cell>
          <cell r="YK31">
            <v>0</v>
          </cell>
          <cell r="YL31">
            <v>0</v>
          </cell>
          <cell r="YM31">
            <v>0</v>
          </cell>
          <cell r="YN31">
            <v>0</v>
          </cell>
          <cell r="YO31">
            <v>0</v>
          </cell>
          <cell r="YP31">
            <v>0</v>
          </cell>
          <cell r="YQ31">
            <v>0</v>
          </cell>
          <cell r="YR31">
            <v>0</v>
          </cell>
          <cell r="YS31">
            <v>0</v>
          </cell>
          <cell r="YT31">
            <v>0</v>
          </cell>
          <cell r="YU31">
            <v>0</v>
          </cell>
          <cell r="YV31">
            <v>0</v>
          </cell>
          <cell r="YW31">
            <v>0</v>
          </cell>
          <cell r="YX31">
            <v>0</v>
          </cell>
          <cell r="YY31">
            <v>0</v>
          </cell>
          <cell r="YZ31">
            <v>0</v>
          </cell>
          <cell r="ZA31">
            <v>0</v>
          </cell>
          <cell r="ZE31">
            <v>0</v>
          </cell>
          <cell r="ZQ31">
            <v>0</v>
          </cell>
          <cell r="ZR31">
            <v>0</v>
          </cell>
          <cell r="ZS31">
            <v>0</v>
          </cell>
          <cell r="ZT31">
            <v>0</v>
          </cell>
          <cell r="ZU31">
            <v>0</v>
          </cell>
          <cell r="ZV31">
            <v>0</v>
          </cell>
          <cell r="ZW31">
            <v>0</v>
          </cell>
          <cell r="ZX31">
            <v>0</v>
          </cell>
          <cell r="ZY31">
            <v>0</v>
          </cell>
          <cell r="ZZ31">
            <v>0</v>
          </cell>
          <cell r="AAA31">
            <v>0</v>
          </cell>
          <cell r="AAB31">
            <v>0</v>
          </cell>
          <cell r="AAC31">
            <v>0</v>
          </cell>
          <cell r="AAD31">
            <v>0</v>
          </cell>
          <cell r="AAE31">
            <v>0</v>
          </cell>
          <cell r="AAI31">
            <v>0</v>
          </cell>
          <cell r="AAU31">
            <v>0</v>
          </cell>
          <cell r="AAV31">
            <v>0</v>
          </cell>
          <cell r="AAW31">
            <v>0</v>
          </cell>
          <cell r="AAX31">
            <v>-523232.82399999991</v>
          </cell>
          <cell r="AAY31">
            <v>-523232.82399999991</v>
          </cell>
          <cell r="AAZ31">
            <v>0</v>
          </cell>
          <cell r="ABA31">
            <v>0</v>
          </cell>
          <cell r="ABB31">
            <v>0</v>
          </cell>
          <cell r="ABC31">
            <v>523232.82399999991</v>
          </cell>
          <cell r="ABD31">
            <v>523232.82399999991</v>
          </cell>
          <cell r="ABE31">
            <v>0</v>
          </cell>
          <cell r="ABF31">
            <v>0</v>
          </cell>
          <cell r="ABG31">
            <v>0</v>
          </cell>
          <cell r="ABH31">
            <v>0</v>
          </cell>
          <cell r="ABI31">
            <v>0</v>
          </cell>
          <cell r="ABM31">
            <v>-523232.82399999991</v>
          </cell>
          <cell r="ABN31">
            <v>-523232.82399999991</v>
          </cell>
          <cell r="ABR31">
            <v>523232.82399999991</v>
          </cell>
          <cell r="ABS31">
            <v>523232.82399999991</v>
          </cell>
          <cell r="ABW31">
            <v>0</v>
          </cell>
          <cell r="ABX31">
            <v>0</v>
          </cell>
          <cell r="ABY31">
            <v>0</v>
          </cell>
          <cell r="ABZ31">
            <v>0</v>
          </cell>
          <cell r="ACA31">
            <v>0</v>
          </cell>
          <cell r="ACB31">
            <v>-1341199.0922535211</v>
          </cell>
          <cell r="ACC31">
            <v>-1341199.0922535211</v>
          </cell>
          <cell r="ACD31">
            <v>0</v>
          </cell>
          <cell r="ACE31">
            <v>0</v>
          </cell>
          <cell r="ACF31">
            <v>0</v>
          </cell>
          <cell r="ACG31">
            <v>1341199.0922535211</v>
          </cell>
          <cell r="ACH31">
            <v>1341199.0922535211</v>
          </cell>
          <cell r="ACI31">
            <v>0</v>
          </cell>
          <cell r="ACJ31">
            <v>0</v>
          </cell>
          <cell r="ACK31">
            <v>0</v>
          </cell>
          <cell r="ACL31">
            <v>0</v>
          </cell>
          <cell r="ACM31">
            <v>0</v>
          </cell>
          <cell r="ACQ31">
            <v>-1341199.0922535211</v>
          </cell>
          <cell r="ACR31">
            <v>-1341199.0922535211</v>
          </cell>
          <cell r="ACV31">
            <v>1341199.0922535211</v>
          </cell>
          <cell r="ACW31">
            <v>1341199.0922535211</v>
          </cell>
          <cell r="ADA31">
            <v>0</v>
          </cell>
          <cell r="ADB31">
            <v>0</v>
          </cell>
          <cell r="ADC31">
            <v>0</v>
          </cell>
          <cell r="ADD31">
            <v>0</v>
          </cell>
          <cell r="ADE31">
            <v>0</v>
          </cell>
          <cell r="ADF31">
            <v>0</v>
          </cell>
          <cell r="ADG31">
            <v>0</v>
          </cell>
          <cell r="ADH31">
            <v>0</v>
          </cell>
          <cell r="ADI31">
            <v>0</v>
          </cell>
          <cell r="ADJ31">
            <v>0</v>
          </cell>
          <cell r="ADK31">
            <v>0</v>
          </cell>
          <cell r="ADL31">
            <v>0</v>
          </cell>
          <cell r="ADM31">
            <v>0</v>
          </cell>
          <cell r="ADN31">
            <v>0</v>
          </cell>
          <cell r="ADO31">
            <v>0</v>
          </cell>
          <cell r="ADP31">
            <v>0</v>
          </cell>
          <cell r="ADQ31">
            <v>0</v>
          </cell>
          <cell r="ADU31">
            <v>0</v>
          </cell>
          <cell r="AEG31">
            <v>0</v>
          </cell>
          <cell r="AEH31">
            <v>0</v>
          </cell>
          <cell r="AEI31">
            <v>0</v>
          </cell>
          <cell r="AEJ31">
            <v>0</v>
          </cell>
          <cell r="AEK31">
            <v>0</v>
          </cell>
          <cell r="AEL31">
            <v>0</v>
          </cell>
          <cell r="AEM31">
            <v>0</v>
          </cell>
          <cell r="AEN31">
            <v>0</v>
          </cell>
          <cell r="AEO31">
            <v>0</v>
          </cell>
          <cell r="AEP31">
            <v>0</v>
          </cell>
          <cell r="AEQ31">
            <v>0</v>
          </cell>
          <cell r="AER31">
            <v>0</v>
          </cell>
          <cell r="AES31">
            <v>0</v>
          </cell>
          <cell r="AET31">
            <v>0</v>
          </cell>
          <cell r="AEU31">
            <v>0</v>
          </cell>
          <cell r="AEY31">
            <v>0</v>
          </cell>
          <cell r="AFK31">
            <v>0</v>
          </cell>
          <cell r="AFL31">
            <v>0</v>
          </cell>
          <cell r="AFM31">
            <v>0</v>
          </cell>
          <cell r="AFN31">
            <v>0</v>
          </cell>
          <cell r="AFO31">
            <v>0</v>
          </cell>
          <cell r="AFP31">
            <v>0</v>
          </cell>
          <cell r="AFQ31">
            <v>0</v>
          </cell>
          <cell r="AFR31">
            <v>0</v>
          </cell>
          <cell r="AFS31">
            <v>0</v>
          </cell>
          <cell r="AFT31">
            <v>0</v>
          </cell>
          <cell r="AFU31">
            <v>0</v>
          </cell>
          <cell r="AFV31">
            <v>0</v>
          </cell>
          <cell r="AFW31">
            <v>0</v>
          </cell>
          <cell r="AFX31">
            <v>0</v>
          </cell>
          <cell r="AFY31">
            <v>0</v>
          </cell>
          <cell r="AGC31">
            <v>0</v>
          </cell>
          <cell r="AGO31">
            <v>0</v>
          </cell>
          <cell r="AGP31">
            <v>0</v>
          </cell>
          <cell r="AGQ31">
            <v>0</v>
          </cell>
          <cell r="AGR31">
            <v>-1071696.2578125</v>
          </cell>
          <cell r="AGS31">
            <v>-1071696.2578125</v>
          </cell>
          <cell r="AGT31">
            <v>0</v>
          </cell>
          <cell r="AGU31">
            <v>0</v>
          </cell>
          <cell r="AGV31">
            <v>0</v>
          </cell>
          <cell r="AGW31">
            <v>1071696.2578125</v>
          </cell>
          <cell r="AGX31">
            <v>1071696.2578125</v>
          </cell>
          <cell r="AGY31">
            <v>0</v>
          </cell>
          <cell r="AGZ31">
            <v>0</v>
          </cell>
          <cell r="AHA31">
            <v>0</v>
          </cell>
          <cell r="AHB31">
            <v>0</v>
          </cell>
          <cell r="AHC31">
            <v>0</v>
          </cell>
          <cell r="AHG31">
            <v>-1071696.2578125</v>
          </cell>
          <cell r="AHH31">
            <v>-1071696.2578125</v>
          </cell>
          <cell r="AHL31">
            <v>1071696.2578125</v>
          </cell>
          <cell r="AHM31">
            <v>1071696.2578125</v>
          </cell>
          <cell r="AHQ31">
            <v>0</v>
          </cell>
          <cell r="AHR31">
            <v>0</v>
          </cell>
          <cell r="AHS31">
            <v>0</v>
          </cell>
          <cell r="AHT31">
            <v>0</v>
          </cell>
          <cell r="AHU31">
            <v>0</v>
          </cell>
          <cell r="AHV31">
            <v>-594953.58895129373</v>
          </cell>
          <cell r="AHW31">
            <v>-594953.58895129373</v>
          </cell>
          <cell r="AHX31">
            <v>0</v>
          </cell>
          <cell r="AHY31">
            <v>0</v>
          </cell>
          <cell r="AHZ31">
            <v>0</v>
          </cell>
          <cell r="AIA31">
            <v>594953.58895129373</v>
          </cell>
          <cell r="AIB31">
            <v>594953.58895129373</v>
          </cell>
          <cell r="AIC31">
            <v>0</v>
          </cell>
          <cell r="AID31">
            <v>0</v>
          </cell>
          <cell r="AIE31">
            <v>0</v>
          </cell>
          <cell r="AIF31">
            <v>0</v>
          </cell>
          <cell r="AIG31">
            <v>0</v>
          </cell>
          <cell r="AIK31">
            <v>-594953.58895129373</v>
          </cell>
          <cell r="AIL31">
            <v>-594953.58895129373</v>
          </cell>
          <cell r="AIP31">
            <v>594953.58895129373</v>
          </cell>
          <cell r="AIQ31">
            <v>594953.58895129373</v>
          </cell>
          <cell r="AIU31">
            <v>0</v>
          </cell>
          <cell r="AIV31">
            <v>0</v>
          </cell>
          <cell r="AIW31">
            <v>0</v>
          </cell>
          <cell r="AIX31">
            <v>0</v>
          </cell>
          <cell r="AIY31">
            <v>0</v>
          </cell>
          <cell r="AIZ31">
            <v>0</v>
          </cell>
          <cell r="AJA31">
            <v>0</v>
          </cell>
          <cell r="AJB31">
            <v>0</v>
          </cell>
          <cell r="AJC31">
            <v>0</v>
          </cell>
          <cell r="AJD31">
            <v>0</v>
          </cell>
          <cell r="AJE31">
            <v>0</v>
          </cell>
          <cell r="AJF31">
            <v>0</v>
          </cell>
          <cell r="AJG31">
            <v>0</v>
          </cell>
          <cell r="AJH31">
            <v>0</v>
          </cell>
          <cell r="AJI31">
            <v>0</v>
          </cell>
          <cell r="AJJ31">
            <v>0</v>
          </cell>
          <cell r="AJK31">
            <v>0</v>
          </cell>
          <cell r="AJO31">
            <v>0</v>
          </cell>
          <cell r="AKA31">
            <v>0</v>
          </cell>
          <cell r="AKB31">
            <v>0</v>
          </cell>
          <cell r="AKC31">
            <v>0</v>
          </cell>
          <cell r="AKD31">
            <v>0</v>
          </cell>
          <cell r="AKE31">
            <v>0</v>
          </cell>
          <cell r="AKF31">
            <v>0</v>
          </cell>
          <cell r="AKG31">
            <v>0</v>
          </cell>
          <cell r="AKH31">
            <v>0</v>
          </cell>
          <cell r="AKI31">
            <v>0</v>
          </cell>
          <cell r="AKJ31">
            <v>0</v>
          </cell>
          <cell r="AKK31">
            <v>0</v>
          </cell>
          <cell r="AKL31">
            <v>0</v>
          </cell>
          <cell r="AKM31">
            <v>0</v>
          </cell>
          <cell r="AKN31">
            <v>0</v>
          </cell>
          <cell r="AKO31">
            <v>0</v>
          </cell>
          <cell r="AKS31">
            <v>0</v>
          </cell>
          <cell r="ALI31">
            <v>0</v>
          </cell>
          <cell r="ALW31">
            <v>0</v>
          </cell>
          <cell r="AXW31">
            <v>0</v>
          </cell>
          <cell r="AXX31">
            <v>0</v>
          </cell>
          <cell r="AXY31">
            <v>0</v>
          </cell>
          <cell r="AXZ31">
            <v>-39922387.435482763</v>
          </cell>
          <cell r="AYA31">
            <v>-39922387.435482763</v>
          </cell>
          <cell r="AYB31">
            <v>0</v>
          </cell>
          <cell r="AYC31">
            <v>0</v>
          </cell>
          <cell r="AYD31">
            <v>0</v>
          </cell>
          <cell r="AYE31">
            <v>39922387.435482763</v>
          </cell>
          <cell r="AYF31">
            <v>39922387.435482763</v>
          </cell>
          <cell r="AYG31">
            <v>0</v>
          </cell>
          <cell r="AYH31">
            <v>0</v>
          </cell>
          <cell r="AYI31">
            <v>0</v>
          </cell>
          <cell r="AYJ31">
            <v>0</v>
          </cell>
          <cell r="AYK31">
            <v>0</v>
          </cell>
          <cell r="AYL31">
            <v>0</v>
          </cell>
          <cell r="AYM31">
            <v>0</v>
          </cell>
          <cell r="AYN31">
            <v>0</v>
          </cell>
          <cell r="AYO31">
            <v>-39922387.435482763</v>
          </cell>
          <cell r="AYP31">
            <v>-39922387.435482763</v>
          </cell>
          <cell r="AYQ31">
            <v>0</v>
          </cell>
          <cell r="AYR31">
            <v>0</v>
          </cell>
          <cell r="AYS31">
            <v>0</v>
          </cell>
          <cell r="AYT31">
            <v>39922387.435482763</v>
          </cell>
          <cell r="AYU31">
            <v>39922387.435482763</v>
          </cell>
          <cell r="AYV31">
            <v>0</v>
          </cell>
          <cell r="AYW31">
            <v>0</v>
          </cell>
          <cell r="AYX31">
            <v>0</v>
          </cell>
          <cell r="AYY31">
            <v>0</v>
          </cell>
          <cell r="AYZ31">
            <v>0</v>
          </cell>
          <cell r="AZA31">
            <v>0</v>
          </cell>
          <cell r="AZB31">
            <v>0</v>
          </cell>
          <cell r="AZC31">
            <v>0</v>
          </cell>
          <cell r="AZD31">
            <v>0</v>
          </cell>
          <cell r="AZE31">
            <v>0</v>
          </cell>
          <cell r="AZK31">
            <v>0</v>
          </cell>
          <cell r="AZL31">
            <v>0</v>
          </cell>
          <cell r="AZM31">
            <v>0</v>
          </cell>
          <cell r="AZN31">
            <v>0</v>
          </cell>
          <cell r="AZP31">
            <v>0</v>
          </cell>
          <cell r="AZQ31">
            <v>0</v>
          </cell>
          <cell r="AZR31">
            <v>0</v>
          </cell>
          <cell r="AZS31">
            <v>0</v>
          </cell>
          <cell r="AZU31">
            <v>0</v>
          </cell>
          <cell r="AZV31">
            <v>0</v>
          </cell>
          <cell r="AZW31">
            <v>0</v>
          </cell>
          <cell r="AZX31">
            <v>0</v>
          </cell>
          <cell r="BAE31">
            <v>0</v>
          </cell>
          <cell r="BAF31">
            <v>0</v>
          </cell>
          <cell r="BAG31">
            <v>0</v>
          </cell>
          <cell r="BAH31">
            <v>0</v>
          </cell>
          <cell r="BAI31">
            <v>0</v>
          </cell>
          <cell r="BAO31">
            <v>0</v>
          </cell>
          <cell r="BAP31">
            <v>0</v>
          </cell>
          <cell r="BAQ31">
            <v>0</v>
          </cell>
          <cell r="BAR31">
            <v>0</v>
          </cell>
          <cell r="BAT31">
            <v>0</v>
          </cell>
          <cell r="BAU31">
            <v>0</v>
          </cell>
          <cell r="BAV31">
            <v>0</v>
          </cell>
          <cell r="BAW31">
            <v>0</v>
          </cell>
          <cell r="BAY31">
            <v>0</v>
          </cell>
          <cell r="BAZ31">
            <v>0</v>
          </cell>
          <cell r="BBA31">
            <v>0</v>
          </cell>
          <cell r="BBB31">
            <v>0</v>
          </cell>
          <cell r="BBI31">
            <v>0</v>
          </cell>
          <cell r="BBJ31">
            <v>0</v>
          </cell>
          <cell r="BBK31">
            <v>0</v>
          </cell>
          <cell r="BBL31">
            <v>0</v>
          </cell>
          <cell r="BBM31">
            <v>0</v>
          </cell>
          <cell r="BBS31">
            <v>0</v>
          </cell>
          <cell r="BBT31">
            <v>0</v>
          </cell>
          <cell r="BBU31">
            <v>0</v>
          </cell>
          <cell r="BBV31">
            <v>0</v>
          </cell>
          <cell r="BBX31">
            <v>0</v>
          </cell>
          <cell r="BBY31">
            <v>0</v>
          </cell>
          <cell r="BBZ31">
            <v>0</v>
          </cell>
          <cell r="BCA31">
            <v>0</v>
          </cell>
          <cell r="BCC31">
            <v>0</v>
          </cell>
          <cell r="BCD31">
            <v>0</v>
          </cell>
          <cell r="BCE31">
            <v>0</v>
          </cell>
          <cell r="BCF31">
            <v>0</v>
          </cell>
          <cell r="BCM31">
            <v>0</v>
          </cell>
          <cell r="BCN31">
            <v>0</v>
          </cell>
          <cell r="BCO31">
            <v>0</v>
          </cell>
          <cell r="BCP31">
            <v>0</v>
          </cell>
          <cell r="BCQ31">
            <v>0</v>
          </cell>
          <cell r="BCW31">
            <v>0</v>
          </cell>
          <cell r="BCX31">
            <v>0</v>
          </cell>
          <cell r="BCY31">
            <v>0</v>
          </cell>
          <cell r="BCZ31">
            <v>0</v>
          </cell>
          <cell r="BDB31">
            <v>0</v>
          </cell>
          <cell r="BDC31">
            <v>0</v>
          </cell>
          <cell r="BDD31">
            <v>0</v>
          </cell>
          <cell r="BDE31">
            <v>0</v>
          </cell>
          <cell r="BDG31">
            <v>0</v>
          </cell>
          <cell r="BDH31">
            <v>0</v>
          </cell>
          <cell r="BDI31">
            <v>0</v>
          </cell>
          <cell r="BDJ31">
            <v>0</v>
          </cell>
          <cell r="BDQ31">
            <v>0</v>
          </cell>
          <cell r="BDR31">
            <v>0</v>
          </cell>
          <cell r="BDS31">
            <v>0</v>
          </cell>
          <cell r="BDT31">
            <v>70000000</v>
          </cell>
          <cell r="BDU31">
            <v>70000000</v>
          </cell>
          <cell r="BDV31">
            <v>0</v>
          </cell>
          <cell r="BDW31">
            <v>0</v>
          </cell>
          <cell r="BDX31">
            <v>0</v>
          </cell>
          <cell r="BDY31">
            <v>0</v>
          </cell>
          <cell r="BDZ31">
            <v>0</v>
          </cell>
          <cell r="BEA31">
            <v>0</v>
          </cell>
          <cell r="BEB31">
            <v>0</v>
          </cell>
          <cell r="BEC31">
            <v>0</v>
          </cell>
          <cell r="BED31">
            <v>70000000</v>
          </cell>
          <cell r="BEE31">
            <v>70000000</v>
          </cell>
          <cell r="BEF31">
            <v>0</v>
          </cell>
          <cell r="BEG31">
            <v>0</v>
          </cell>
          <cell r="BEH31">
            <v>0</v>
          </cell>
          <cell r="BEI31">
            <v>70000000</v>
          </cell>
          <cell r="BEJ31">
            <v>70000000</v>
          </cell>
          <cell r="BEK31">
            <v>0</v>
          </cell>
          <cell r="BEL31">
            <v>0</v>
          </cell>
          <cell r="BEM31">
            <v>0</v>
          </cell>
          <cell r="BEN31">
            <v>0</v>
          </cell>
          <cell r="BEU31">
            <v>0</v>
          </cell>
          <cell r="BEV31">
            <v>0</v>
          </cell>
          <cell r="BEW31">
            <v>0</v>
          </cell>
          <cell r="BEX31">
            <v>30077612.564517237</v>
          </cell>
          <cell r="BEY31">
            <v>30077612.564517237</v>
          </cell>
          <cell r="BEZ31">
            <v>0</v>
          </cell>
          <cell r="BFA31">
            <v>0</v>
          </cell>
          <cell r="BFB31">
            <v>0</v>
          </cell>
          <cell r="BFC31">
            <v>39922387.435482763</v>
          </cell>
          <cell r="BFD31">
            <v>39922387.435482763</v>
          </cell>
          <cell r="BFE31">
            <v>0</v>
          </cell>
          <cell r="BFF31">
            <v>0</v>
          </cell>
          <cell r="BFG31">
            <v>0</v>
          </cell>
          <cell r="BFH31">
            <v>70000000</v>
          </cell>
          <cell r="BFI31">
            <v>70000000</v>
          </cell>
          <cell r="BFJ31">
            <v>0</v>
          </cell>
          <cell r="BFK31">
            <v>0</v>
          </cell>
          <cell r="BFL31">
            <v>0</v>
          </cell>
          <cell r="BFM31">
            <v>30077612.564517237</v>
          </cell>
          <cell r="BFN31">
            <v>30077612.564517237</v>
          </cell>
          <cell r="BFO31">
            <v>0</v>
          </cell>
          <cell r="BFP31">
            <v>0</v>
          </cell>
          <cell r="BFQ31">
            <v>0</v>
          </cell>
          <cell r="BFR31">
            <v>39922387.435482763</v>
          </cell>
          <cell r="BFS31">
            <v>39922387.435482763</v>
          </cell>
          <cell r="BFT31">
            <v>0</v>
          </cell>
          <cell r="BFU31">
            <v>0</v>
          </cell>
          <cell r="BFV31">
            <v>0</v>
          </cell>
          <cell r="BFW31">
            <v>70000000</v>
          </cell>
          <cell r="BFX31">
            <v>70000000</v>
          </cell>
          <cell r="BFY31">
            <v>0</v>
          </cell>
          <cell r="BFZ31">
            <v>0</v>
          </cell>
        </row>
        <row r="32">
          <cell r="B32" t="str">
            <v>费用合计：</v>
          </cell>
          <cell r="C32">
            <v>23386813.412015803</v>
          </cell>
          <cell r="D32">
            <v>25975170.190072812</v>
          </cell>
          <cell r="E32">
            <v>24533522.160422944</v>
          </cell>
          <cell r="F32">
            <v>14293542.127262799</v>
          </cell>
          <cell r="G32">
            <v>88189047.889774352</v>
          </cell>
          <cell r="H32">
            <v>4276965.8572433963</v>
          </cell>
          <cell r="I32">
            <v>6005880.4839947568</v>
          </cell>
          <cell r="J32">
            <v>6445452.8071808834</v>
          </cell>
          <cell r="K32">
            <v>17205505.447959639</v>
          </cell>
          <cell r="L32">
            <v>33933804.596378669</v>
          </cell>
          <cell r="M32">
            <v>27663779.269259203</v>
          </cell>
          <cell r="N32">
            <v>31981050.674067572</v>
          </cell>
          <cell r="O32">
            <v>30978974.967603825</v>
          </cell>
          <cell r="P32">
            <v>31499047.575222436</v>
          </cell>
          <cell r="Q32">
            <v>122122852.48615301</v>
          </cell>
          <cell r="R32">
            <v>23386813.412015803</v>
          </cell>
          <cell r="S32">
            <v>25975170.190072812</v>
          </cell>
          <cell r="T32">
            <v>24533522.160422944</v>
          </cell>
          <cell r="U32">
            <v>14293542.127262799</v>
          </cell>
          <cell r="V32">
            <v>88189047.889774352</v>
          </cell>
          <cell r="W32">
            <v>4276965.8572433963</v>
          </cell>
          <cell r="X32">
            <v>6005880.4839947568</v>
          </cell>
          <cell r="Y32">
            <v>6445452.8071808834</v>
          </cell>
          <cell r="Z32">
            <v>17205505.447959639</v>
          </cell>
          <cell r="AA32">
            <v>33933804.596378669</v>
          </cell>
          <cell r="AB32">
            <v>27663779.269259203</v>
          </cell>
          <cell r="AC32">
            <v>31981050.674067572</v>
          </cell>
          <cell r="AD32">
            <v>30978974.967603825</v>
          </cell>
          <cell r="AE32">
            <v>31499047.575222436</v>
          </cell>
          <cell r="AF32">
            <v>122122852.48615301</v>
          </cell>
          <cell r="AG32">
            <v>6803353.952578851</v>
          </cell>
          <cell r="AH32">
            <v>8045410.8775490168</v>
          </cell>
          <cell r="AI32">
            <v>8495279.8227012958</v>
          </cell>
          <cell r="AJ32">
            <v>5509880.8377938624</v>
          </cell>
          <cell r="AK32">
            <v>28853925.490623027</v>
          </cell>
          <cell r="AL32">
            <v>1679043.40573022</v>
          </cell>
          <cell r="AM32">
            <v>2612049.7389213964</v>
          </cell>
          <cell r="AN32">
            <v>2691282.0566026829</v>
          </cell>
          <cell r="AO32">
            <v>6024991.3215492591</v>
          </cell>
          <cell r="AP32">
            <v>13007366.52280356</v>
          </cell>
          <cell r="AQ32">
            <v>8482397.3583090715</v>
          </cell>
          <cell r="AR32">
            <v>10657460.616470413</v>
          </cell>
          <cell r="AS32">
            <v>11186561.879303981</v>
          </cell>
          <cell r="AT32">
            <v>11534872.159343122</v>
          </cell>
          <cell r="AU32">
            <v>41861292.013426587</v>
          </cell>
          <cell r="AV32">
            <v>6803353.952578851</v>
          </cell>
          <cell r="AW32">
            <v>8045410.8775490168</v>
          </cell>
          <cell r="AX32">
            <v>8495279.8227012958</v>
          </cell>
          <cell r="AY32">
            <v>5509880.8377938624</v>
          </cell>
          <cell r="AZ32">
            <v>28853925.490623027</v>
          </cell>
          <cell r="BA32">
            <v>1679043.40573022</v>
          </cell>
          <cell r="BB32">
            <v>2612049.7389213964</v>
          </cell>
          <cell r="BC32">
            <v>2691282.0566026829</v>
          </cell>
          <cell r="BD32">
            <v>6024991.3215492591</v>
          </cell>
          <cell r="BE32">
            <v>13007366.52280356</v>
          </cell>
          <cell r="BF32">
            <v>8482397.3583090715</v>
          </cell>
          <cell r="BG32">
            <v>10657460.616470413</v>
          </cell>
          <cell r="BH32">
            <v>11186561.879303981</v>
          </cell>
          <cell r="BI32">
            <v>11534872.159343122</v>
          </cell>
          <cell r="BJ32">
            <v>41861292.013426587</v>
          </cell>
          <cell r="BK32">
            <v>6197688.1289950302</v>
          </cell>
          <cell r="BL32">
            <v>7080787.7992321542</v>
          </cell>
          <cell r="BM32">
            <v>7318773.7811702034</v>
          </cell>
          <cell r="BN32">
            <v>4703359.7929128734</v>
          </cell>
          <cell r="BO32">
            <v>25300609.502310257</v>
          </cell>
          <cell r="BP32">
            <v>1672743.1403771844</v>
          </cell>
          <cell r="BQ32">
            <v>2689666.1116115144</v>
          </cell>
          <cell r="BR32">
            <v>3239620.7273377152</v>
          </cell>
          <cell r="BS32">
            <v>6111988.8524119686</v>
          </cell>
          <cell r="BT32">
            <v>13714018.831738383</v>
          </cell>
          <cell r="BU32">
            <v>7870431.2693722146</v>
          </cell>
          <cell r="BV32">
            <v>9770453.9108436685</v>
          </cell>
          <cell r="BW32">
            <v>10558394.508507917</v>
          </cell>
          <cell r="BX32">
            <v>10815348.645324841</v>
          </cell>
          <cell r="BY32">
            <v>39014628.334048636</v>
          </cell>
          <cell r="BZ32">
            <v>6197688.1289950302</v>
          </cell>
          <cell r="CA32">
            <v>7080787.7992321542</v>
          </cell>
          <cell r="CB32">
            <v>7318773.7811702034</v>
          </cell>
          <cell r="CC32">
            <v>4703359.7929128734</v>
          </cell>
          <cell r="CD32">
            <v>25300609.502310257</v>
          </cell>
          <cell r="CE32">
            <v>1672743.1403771844</v>
          </cell>
          <cell r="CF32">
            <v>2689666.1116115144</v>
          </cell>
          <cell r="CG32">
            <v>3239620.7273377152</v>
          </cell>
          <cell r="CH32">
            <v>6111988.8524119686</v>
          </cell>
          <cell r="CI32">
            <v>13714018.831738383</v>
          </cell>
          <cell r="CJ32">
            <v>7870431.2693722146</v>
          </cell>
          <cell r="CK32">
            <v>9770453.9108436685</v>
          </cell>
          <cell r="CL32">
            <v>10558394.508507917</v>
          </cell>
          <cell r="CM32">
            <v>10815348.645324841</v>
          </cell>
          <cell r="CN32">
            <v>39014628.334048636</v>
          </cell>
          <cell r="CO32">
            <v>2962191.3113068379</v>
          </cell>
          <cell r="CP32">
            <v>3225756.7566273017</v>
          </cell>
          <cell r="CQ32">
            <v>3219683.1100196019</v>
          </cell>
          <cell r="CR32">
            <v>1640712.297695019</v>
          </cell>
          <cell r="CS32">
            <v>11048343.475648765</v>
          </cell>
          <cell r="CT32">
            <v>526929.59639025619</v>
          </cell>
          <cell r="CU32">
            <v>1035567.9731528462</v>
          </cell>
          <cell r="CV32">
            <v>1054255.4505566072</v>
          </cell>
          <cell r="CW32">
            <v>2150242.4448310747</v>
          </cell>
          <cell r="CX32">
            <v>4766995.464930784</v>
          </cell>
          <cell r="CY32">
            <v>3489120.9076970946</v>
          </cell>
          <cell r="CZ32">
            <v>4261324.7297801487</v>
          </cell>
          <cell r="DA32">
            <v>4273938.5605762098</v>
          </cell>
          <cell r="DB32">
            <v>3790954.742526094</v>
          </cell>
          <cell r="DC32">
            <v>15815338.940579548</v>
          </cell>
          <cell r="DD32">
            <v>2962191.3113068379</v>
          </cell>
          <cell r="DE32">
            <v>3225756.7566273017</v>
          </cell>
          <cell r="DF32">
            <v>3219683.1100196019</v>
          </cell>
          <cell r="DG32">
            <v>1640712.297695019</v>
          </cell>
          <cell r="DH32">
            <v>11048343.475648765</v>
          </cell>
          <cell r="DI32">
            <v>526929.59639025619</v>
          </cell>
          <cell r="DJ32">
            <v>1035567.9731528462</v>
          </cell>
          <cell r="DK32">
            <v>1054255.4505566072</v>
          </cell>
          <cell r="DL32">
            <v>2150242.4448310747</v>
          </cell>
          <cell r="DM32">
            <v>4766995.464930784</v>
          </cell>
          <cell r="DN32">
            <v>3489120.9076970946</v>
          </cell>
          <cell r="DO32">
            <v>4261324.7297801487</v>
          </cell>
          <cell r="DP32">
            <v>4273938.5605762098</v>
          </cell>
          <cell r="DQ32">
            <v>3790954.742526094</v>
          </cell>
          <cell r="DR32">
            <v>15815338.940579548</v>
          </cell>
          <cell r="DS32">
            <v>2386768.0851952969</v>
          </cell>
          <cell r="DT32">
            <v>2738933.1434947029</v>
          </cell>
          <cell r="DU32">
            <v>2867546.0018779263</v>
          </cell>
          <cell r="DV32">
            <v>1851176.9822944598</v>
          </cell>
          <cell r="DW32">
            <v>9844424.2128623854</v>
          </cell>
          <cell r="DX32">
            <v>709584.07341921399</v>
          </cell>
          <cell r="DY32">
            <v>1117394.3674557251</v>
          </cell>
          <cell r="DZ32">
            <v>1310576.1688914984</v>
          </cell>
          <cell r="EA32">
            <v>2421228.3254675632</v>
          </cell>
          <cell r="EB32">
            <v>5558782.9352340018</v>
          </cell>
          <cell r="EC32">
            <v>3096352.1586145116</v>
          </cell>
          <cell r="ED32">
            <v>3856327.510950428</v>
          </cell>
          <cell r="EE32">
            <v>4178122.1707694246</v>
          </cell>
          <cell r="EF32">
            <v>4272405.3077620231</v>
          </cell>
          <cell r="EG32">
            <v>15403207.148096384</v>
          </cell>
          <cell r="EH32">
            <v>2386768.0851952969</v>
          </cell>
          <cell r="EI32">
            <v>2738933.1434947029</v>
          </cell>
          <cell r="EJ32">
            <v>2867546.0018779263</v>
          </cell>
          <cell r="EK32">
            <v>1851176.9822944598</v>
          </cell>
          <cell r="EL32">
            <v>9844424.2128623854</v>
          </cell>
          <cell r="EM32">
            <v>709584.07341921399</v>
          </cell>
          <cell r="EN32">
            <v>1117394.3674557251</v>
          </cell>
          <cell r="EO32">
            <v>1310576.1688914984</v>
          </cell>
          <cell r="EP32">
            <v>2421228.3254675632</v>
          </cell>
          <cell r="EQ32">
            <v>5558782.9352340018</v>
          </cell>
          <cell r="ER32">
            <v>3096352.1586145116</v>
          </cell>
          <cell r="ES32">
            <v>3856327.510950428</v>
          </cell>
          <cell r="ET32">
            <v>4178122.1707694246</v>
          </cell>
          <cell r="EU32">
            <v>4272405.3077620231</v>
          </cell>
          <cell r="EV32">
            <v>15403207.148096384</v>
          </cell>
          <cell r="EW32">
            <v>1562102.2134481142</v>
          </cell>
          <cell r="EX32">
            <v>2519559.9880641103</v>
          </cell>
          <cell r="EY32">
            <v>2651574.8728870559</v>
          </cell>
          <cell r="EZ32">
            <v>1890427.2611172006</v>
          </cell>
          <cell r="FA32">
            <v>8623664.335516477</v>
          </cell>
          <cell r="FB32">
            <v>503131.4941520468</v>
          </cell>
          <cell r="FC32">
            <v>698935.20859649137</v>
          </cell>
          <cell r="FD32">
            <v>732579.539005848</v>
          </cell>
          <cell r="FE32">
            <v>1604557.9453391815</v>
          </cell>
          <cell r="FF32">
            <v>3539204.1870935671</v>
          </cell>
          <cell r="FG32">
            <v>2065233.7076001607</v>
          </cell>
          <cell r="FH32">
            <v>3218495.1966606011</v>
          </cell>
          <cell r="FI32">
            <v>3384154.411892904</v>
          </cell>
          <cell r="FJ32">
            <v>3494985.2064563814</v>
          </cell>
          <cell r="FK32">
            <v>12162868.522610048</v>
          </cell>
          <cell r="FL32">
            <v>1562102.2134481142</v>
          </cell>
          <cell r="FM32">
            <v>2519559.9880641103</v>
          </cell>
          <cell r="FN32">
            <v>2651574.8728870559</v>
          </cell>
          <cell r="FO32">
            <v>1890427.2611172006</v>
          </cell>
          <cell r="FP32">
            <v>8623664.335516477</v>
          </cell>
          <cell r="FQ32">
            <v>503131.4941520468</v>
          </cell>
          <cell r="FR32">
            <v>698935.20859649137</v>
          </cell>
          <cell r="FS32">
            <v>732579.539005848</v>
          </cell>
          <cell r="FT32">
            <v>1604557.9453391815</v>
          </cell>
          <cell r="FU32">
            <v>3539204.1870935671</v>
          </cell>
          <cell r="FV32">
            <v>2065233.7076001607</v>
          </cell>
          <cell r="FW32">
            <v>3218495.1966606011</v>
          </cell>
          <cell r="FX32">
            <v>3384154.411892904</v>
          </cell>
          <cell r="FY32">
            <v>3494985.2064563814</v>
          </cell>
          <cell r="FZ32">
            <v>12162868.522610048</v>
          </cell>
          <cell r="GA32">
            <v>864119.96364171163</v>
          </cell>
          <cell r="GB32">
            <v>1025819.5345955166</v>
          </cell>
          <cell r="GC32">
            <v>1005501.2316278528</v>
          </cell>
          <cell r="GD32">
            <v>186620.33919893485</v>
          </cell>
          <cell r="GE32">
            <v>3082061.0690640155</v>
          </cell>
          <cell r="GF32">
            <v>594215.39192982449</v>
          </cell>
          <cell r="GG32">
            <v>1059116.1269947598</v>
          </cell>
          <cell r="GH32">
            <v>1065992.6845181135</v>
          </cell>
          <cell r="GI32">
            <v>1896601.2071934382</v>
          </cell>
          <cell r="GJ32">
            <v>4615925.4106361354</v>
          </cell>
          <cell r="GK32">
            <v>1458335.3555715359</v>
          </cell>
          <cell r="GL32">
            <v>2084935.6615902758</v>
          </cell>
          <cell r="GM32">
            <v>2071493.9161459664</v>
          </cell>
          <cell r="GN32">
            <v>2083221.5463923733</v>
          </cell>
          <cell r="GO32">
            <v>7697986.4797001518</v>
          </cell>
          <cell r="GP32">
            <v>864119.96364171163</v>
          </cell>
          <cell r="GQ32">
            <v>1025819.5345955166</v>
          </cell>
          <cell r="GR32">
            <v>1005501.2316278528</v>
          </cell>
          <cell r="GS32">
            <v>186620.33919893485</v>
          </cell>
          <cell r="GT32">
            <v>3082061.0690640155</v>
          </cell>
          <cell r="GU32">
            <v>594215.39192982449</v>
          </cell>
          <cell r="GV32">
            <v>1059116.1269947598</v>
          </cell>
          <cell r="GW32">
            <v>1065992.6845181135</v>
          </cell>
          <cell r="GX32">
            <v>1896601.2071934382</v>
          </cell>
          <cell r="GY32">
            <v>4615925.4106361354</v>
          </cell>
          <cell r="GZ32">
            <v>1458335.3555715359</v>
          </cell>
          <cell r="HA32">
            <v>2084935.6615902758</v>
          </cell>
          <cell r="HB32">
            <v>2071493.9161459664</v>
          </cell>
          <cell r="HC32">
            <v>2083221.5463923733</v>
          </cell>
          <cell r="HD32">
            <v>7697986.4797001518</v>
          </cell>
          <cell r="HE32">
            <v>4258519.1169410627</v>
          </cell>
          <cell r="HF32">
            <v>5192967.0531582236</v>
          </cell>
          <cell r="HG32">
            <v>5261928.7739561312</v>
          </cell>
          <cell r="HH32">
            <v>3642502.314505294</v>
          </cell>
          <cell r="HI32">
            <v>18355917.258560706</v>
          </cell>
          <cell r="HJ32">
            <v>1691106.1493252793</v>
          </cell>
          <cell r="HK32">
            <v>2124409.1900030286</v>
          </cell>
          <cell r="HL32">
            <v>2251542.56278907</v>
          </cell>
          <cell r="HM32">
            <v>3995642.8212264106</v>
          </cell>
          <cell r="HN32">
            <v>10062700.723343788</v>
          </cell>
          <cell r="HO32">
            <v>5949625.2662663432</v>
          </cell>
          <cell r="HP32">
            <v>7317376.2431612508</v>
          </cell>
          <cell r="HQ32">
            <v>7513471.3367452016</v>
          </cell>
          <cell r="HR32">
            <v>7638145.1357317045</v>
          </cell>
          <cell r="HS32">
            <v>28418617.981904499</v>
          </cell>
          <cell r="HT32">
            <v>4258519.1169410627</v>
          </cell>
          <cell r="HU32">
            <v>5192967.0531582236</v>
          </cell>
          <cell r="HV32">
            <v>5261928.7739561312</v>
          </cell>
          <cell r="HW32">
            <v>3642502.314505294</v>
          </cell>
          <cell r="HX32">
            <v>18355917.258560706</v>
          </cell>
          <cell r="HY32">
            <v>1691106.1493252793</v>
          </cell>
          <cell r="HZ32">
            <v>2124409.1900030286</v>
          </cell>
          <cell r="IA32">
            <v>2251542.56278907</v>
          </cell>
          <cell r="IB32">
            <v>3995642.8212264106</v>
          </cell>
          <cell r="IC32">
            <v>10062700.723343788</v>
          </cell>
          <cell r="ID32">
            <v>5949625.2662663432</v>
          </cell>
          <cell r="IE32">
            <v>7317376.2431612508</v>
          </cell>
          <cell r="IF32">
            <v>7513471.3367452016</v>
          </cell>
          <cell r="IG32">
            <v>7638145.1357317045</v>
          </cell>
          <cell r="IH32">
            <v>28418617.981904499</v>
          </cell>
          <cell r="II32">
            <v>2600251.7581528942</v>
          </cell>
          <cell r="IJ32">
            <v>3060303.0213325475</v>
          </cell>
          <cell r="IK32">
            <v>3070928.1036480316</v>
          </cell>
          <cell r="IL32">
            <v>1978325.1712121004</v>
          </cell>
          <cell r="IM32">
            <v>10709808.054345574</v>
          </cell>
          <cell r="IN32">
            <v>765172.98373221129</v>
          </cell>
          <cell r="IO32">
            <v>1126139.9363204467</v>
          </cell>
          <cell r="IP32">
            <v>1271055.1936978647</v>
          </cell>
          <cell r="IQ32">
            <v>2444867.5022028419</v>
          </cell>
          <cell r="IR32">
            <v>5607235.6159533653</v>
          </cell>
          <cell r="IS32">
            <v>3365424.7418851061</v>
          </cell>
          <cell r="IT32">
            <v>4186442.9576529944</v>
          </cell>
          <cell r="IU32">
            <v>4341983.2973458953</v>
          </cell>
          <cell r="IV32">
            <v>4423192.6734149428</v>
          </cell>
          <cell r="IW32">
            <v>16317043.670298938</v>
          </cell>
          <cell r="IX32">
            <v>2600251.7581528942</v>
          </cell>
          <cell r="IY32">
            <v>3060303.0213325475</v>
          </cell>
          <cell r="IZ32">
            <v>3070928.1036480316</v>
          </cell>
          <cell r="JA32">
            <v>1978325.1712121004</v>
          </cell>
          <cell r="JB32">
            <v>10709808.054345574</v>
          </cell>
          <cell r="JC32">
            <v>765172.98373221129</v>
          </cell>
          <cell r="JD32">
            <v>1126139.9363204467</v>
          </cell>
          <cell r="JE32">
            <v>1271055.1936978647</v>
          </cell>
          <cell r="JF32">
            <v>2444867.5022028419</v>
          </cell>
          <cell r="JG32">
            <v>5607235.6159533653</v>
          </cell>
          <cell r="JH32">
            <v>3365424.7418851061</v>
          </cell>
          <cell r="JI32">
            <v>4186442.9576529944</v>
          </cell>
          <cell r="JJ32">
            <v>4341983.2973458953</v>
          </cell>
          <cell r="JK32">
            <v>4423192.6734149428</v>
          </cell>
          <cell r="JL32">
            <v>16317043.670298938</v>
          </cell>
          <cell r="JM32">
            <v>4469983.2908647768</v>
          </cell>
          <cell r="JN32">
            <v>5162150.1374110477</v>
          </cell>
          <cell r="JO32">
            <v>5158859.8660961092</v>
          </cell>
          <cell r="JP32">
            <v>3286969.573546588</v>
          </cell>
          <cell r="JQ32">
            <v>18077962.867918525</v>
          </cell>
          <cell r="JR32">
            <v>1100308.1278176815</v>
          </cell>
          <cell r="JS32">
            <v>1370177.7984059164</v>
          </cell>
          <cell r="JT32">
            <v>1428574.1444585482</v>
          </cell>
          <cell r="JU32">
            <v>3140788.7302729273</v>
          </cell>
          <cell r="JV32">
            <v>7039848.8009550739</v>
          </cell>
          <cell r="JW32">
            <v>5570291.4186824579</v>
          </cell>
          <cell r="JX32">
            <v>6532327.9358169651</v>
          </cell>
          <cell r="JY32">
            <v>6587434.0105546582</v>
          </cell>
          <cell r="JZ32">
            <v>6427758.3038195157</v>
          </cell>
          <cell r="KA32">
            <v>25117811.668873601</v>
          </cell>
          <cell r="KB32">
            <v>4469983.2908647768</v>
          </cell>
          <cell r="KC32">
            <v>5162150.1374110477</v>
          </cell>
          <cell r="KD32">
            <v>5158859.8660961092</v>
          </cell>
          <cell r="KE32">
            <v>3286969.573546588</v>
          </cell>
          <cell r="KF32">
            <v>18077962.867918525</v>
          </cell>
          <cell r="KG32">
            <v>1100308.1278176815</v>
          </cell>
          <cell r="KH32">
            <v>1370177.7984059164</v>
          </cell>
          <cell r="KI32">
            <v>1428574.1444585482</v>
          </cell>
          <cell r="KJ32">
            <v>3140788.7302729273</v>
          </cell>
          <cell r="KK32">
            <v>7039848.8009550739</v>
          </cell>
          <cell r="KL32">
            <v>5570291.4186824579</v>
          </cell>
          <cell r="KM32">
            <v>6532327.9358169651</v>
          </cell>
          <cell r="KN32">
            <v>6587434.0105546582</v>
          </cell>
          <cell r="KO32">
            <v>6427758.3038195157</v>
          </cell>
          <cell r="KP32">
            <v>25117811.668873601</v>
          </cell>
          <cell r="KQ32">
            <v>1116324.9772935237</v>
          </cell>
          <cell r="KR32">
            <v>1240575.306110065</v>
          </cell>
          <cell r="KS32">
            <v>1200233.0634683184</v>
          </cell>
          <cell r="KT32">
            <v>1213807.1518620451</v>
          </cell>
          <cell r="KU32">
            <v>4770940.4987339526</v>
          </cell>
          <cell r="KV32">
            <v>57199.299999999996</v>
          </cell>
          <cell r="KW32">
            <v>166305.10833333334</v>
          </cell>
          <cell r="KX32">
            <v>185858.44375000001</v>
          </cell>
          <cell r="KY32">
            <v>186275.10625000001</v>
          </cell>
          <cell r="KZ32">
            <v>595637.95833333337</v>
          </cell>
          <cell r="LA32">
            <v>1173524.2772935235</v>
          </cell>
          <cell r="LB32">
            <v>1406880.4144433984</v>
          </cell>
          <cell r="LC32">
            <v>1386091.5072183181</v>
          </cell>
          <cell r="LD32">
            <v>1400082.258112045</v>
          </cell>
          <cell r="LE32">
            <v>5366578.4570672847</v>
          </cell>
          <cell r="LF32">
            <v>1116324.9772935237</v>
          </cell>
          <cell r="LG32">
            <v>1240575.306110065</v>
          </cell>
          <cell r="LH32">
            <v>1200233.0634683184</v>
          </cell>
          <cell r="LI32">
            <v>1213807.1518620451</v>
          </cell>
          <cell r="LJ32">
            <v>4770940.4987339526</v>
          </cell>
          <cell r="LK32">
            <v>57199.299999999996</v>
          </cell>
          <cell r="LL32">
            <v>166305.10833333334</v>
          </cell>
          <cell r="LM32">
            <v>185858.44375000001</v>
          </cell>
          <cell r="LN32">
            <v>186275.10625000001</v>
          </cell>
          <cell r="LO32">
            <v>595637.95833333337</v>
          </cell>
          <cell r="LP32">
            <v>1173524.2772935235</v>
          </cell>
          <cell r="LQ32">
            <v>1406880.4144433984</v>
          </cell>
          <cell r="LR32">
            <v>1386091.5072183181</v>
          </cell>
          <cell r="LS32">
            <v>1400082.258112045</v>
          </cell>
          <cell r="LT32">
            <v>5366578.4570672847</v>
          </cell>
          <cell r="LU32">
            <v>1862357.5667862811</v>
          </cell>
          <cell r="LV32">
            <v>2175691.3164760112</v>
          </cell>
          <cell r="LW32">
            <v>2409638.7560020681</v>
          </cell>
          <cell r="LX32">
            <v>2312233.1852616211</v>
          </cell>
          <cell r="LY32">
            <v>8759920.8245259821</v>
          </cell>
          <cell r="LZ32">
            <v>144403.94210526315</v>
          </cell>
          <cell r="MA32">
            <v>150264.42499999999</v>
          </cell>
          <cell r="MB32">
            <v>150209.74868421053</v>
          </cell>
          <cell r="MC32">
            <v>149937.125</v>
          </cell>
          <cell r="MD32">
            <v>594815.24078947364</v>
          </cell>
          <cell r="ME32">
            <v>2006761.5088915443</v>
          </cell>
          <cell r="MF32">
            <v>2325955.7414760115</v>
          </cell>
          <cell r="MG32">
            <v>2559848.5046862783</v>
          </cell>
          <cell r="MH32">
            <v>2462170.3102616211</v>
          </cell>
          <cell r="MI32">
            <v>9354736.0653154552</v>
          </cell>
          <cell r="MJ32">
            <v>1862357.5667862811</v>
          </cell>
          <cell r="MK32">
            <v>2175691.3164760112</v>
          </cell>
          <cell r="ML32">
            <v>2409638.7560020681</v>
          </cell>
          <cell r="MM32">
            <v>2312233.1852616211</v>
          </cell>
          <cell r="MN32">
            <v>8759920.8245259821</v>
          </cell>
          <cell r="MO32">
            <v>144403.94210526315</v>
          </cell>
          <cell r="MP32">
            <v>150264.42499999999</v>
          </cell>
          <cell r="MQ32">
            <v>150209.74868421053</v>
          </cell>
          <cell r="MR32">
            <v>149937.125</v>
          </cell>
          <cell r="MS32">
            <v>594815.24078947364</v>
          </cell>
          <cell r="MT32">
            <v>2006761.5088915443</v>
          </cell>
          <cell r="MU32">
            <v>2325955.7414760115</v>
          </cell>
          <cell r="MV32">
            <v>2559848.5046862783</v>
          </cell>
          <cell r="MW32">
            <v>2462170.3102616211</v>
          </cell>
          <cell r="MX32">
            <v>9354736.0653154552</v>
          </cell>
          <cell r="MY32">
            <v>6302676.7476980193</v>
          </cell>
          <cell r="MZ32">
            <v>8312320.4089864632</v>
          </cell>
          <cell r="NA32">
            <v>7743656.697046686</v>
          </cell>
          <cell r="NB32">
            <v>5049318.0189236049</v>
          </cell>
          <cell r="NC32">
            <v>27407971.872654773</v>
          </cell>
          <cell r="ND32">
            <v>1588866.5872215994</v>
          </cell>
          <cell r="NE32">
            <v>2627333.3978351895</v>
          </cell>
          <cell r="NF32">
            <v>2859758.7812406141</v>
          </cell>
          <cell r="NG32">
            <v>6163711.3289517397</v>
          </cell>
          <cell r="NH32">
            <v>13239670.095249141</v>
          </cell>
          <cell r="NI32">
            <v>7891543.3349196184</v>
          </cell>
          <cell r="NJ32">
            <v>10939653.806821655</v>
          </cell>
          <cell r="NK32">
            <v>10603415.4782873</v>
          </cell>
          <cell r="NL32">
            <v>11213029.347875344</v>
          </cell>
          <cell r="NM32">
            <v>40647641.96790392</v>
          </cell>
          <cell r="NN32">
            <v>6302676.7476980193</v>
          </cell>
          <cell r="NO32">
            <v>8312320.4089864632</v>
          </cell>
          <cell r="NP32">
            <v>7743656.697046686</v>
          </cell>
          <cell r="NQ32">
            <v>5049318.0189236049</v>
          </cell>
          <cell r="NR32">
            <v>27407971.872654773</v>
          </cell>
          <cell r="NS32">
            <v>1588866.5872215994</v>
          </cell>
          <cell r="NT32">
            <v>2627333.3978351895</v>
          </cell>
          <cell r="NU32">
            <v>2859758.7812406141</v>
          </cell>
          <cell r="NV32">
            <v>6163711.3289517397</v>
          </cell>
          <cell r="NW32">
            <v>13239670.095249141</v>
          </cell>
          <cell r="NX32">
            <v>7891543.3349196184</v>
          </cell>
          <cell r="NY32">
            <v>10939653.806821655</v>
          </cell>
          <cell r="NZ32">
            <v>10603415.4782873</v>
          </cell>
          <cell r="OA32">
            <v>11213029.347875344</v>
          </cell>
          <cell r="OB32">
            <v>40647641.96790392</v>
          </cell>
          <cell r="OC32">
            <v>3453072.5787063921</v>
          </cell>
          <cell r="OD32">
            <v>4203902.8756590858</v>
          </cell>
          <cell r="OE32">
            <v>4338796.1992272967</v>
          </cell>
          <cell r="OF32">
            <v>3212120.0217987979</v>
          </cell>
          <cell r="OG32">
            <v>15207891.675391572</v>
          </cell>
          <cell r="OH32">
            <v>1182358.5112710509</v>
          </cell>
          <cell r="OI32">
            <v>1783465.5413874052</v>
          </cell>
          <cell r="OJ32">
            <v>2040003.3218096148</v>
          </cell>
          <cell r="OK32">
            <v>3473691.6478212504</v>
          </cell>
          <cell r="OL32">
            <v>8479519.022289319</v>
          </cell>
          <cell r="OM32">
            <v>4635431.0899774432</v>
          </cell>
          <cell r="ON32">
            <v>5987368.4170464911</v>
          </cell>
          <cell r="OO32">
            <v>6378799.5210369108</v>
          </cell>
          <cell r="OP32">
            <v>6685811.6696200473</v>
          </cell>
          <cell r="OQ32">
            <v>23687410.697680894</v>
          </cell>
          <cell r="OR32">
            <v>3453072.5787063921</v>
          </cell>
          <cell r="OS32">
            <v>4203902.8756590858</v>
          </cell>
          <cell r="OT32">
            <v>4338796.1992272967</v>
          </cell>
          <cell r="OU32">
            <v>3212120.0217987979</v>
          </cell>
          <cell r="OV32">
            <v>15207891.675391572</v>
          </cell>
          <cell r="OW32">
            <v>1182358.5112710509</v>
          </cell>
          <cell r="OX32">
            <v>1783465.5413874052</v>
          </cell>
          <cell r="OY32">
            <v>2040003.3218096148</v>
          </cell>
          <cell r="OZ32">
            <v>3473691.6478212504</v>
          </cell>
          <cell r="PA32">
            <v>8479519.022289319</v>
          </cell>
          <cell r="PB32">
            <v>4635431.0899774432</v>
          </cell>
          <cell r="PC32">
            <v>5987368.4170464911</v>
          </cell>
          <cell r="PD32">
            <v>6378799.5210369108</v>
          </cell>
          <cell r="PE32">
            <v>6685811.6696200473</v>
          </cell>
          <cell r="PF32">
            <v>23687410.697680894</v>
          </cell>
          <cell r="PG32">
            <v>2409548.1560975453</v>
          </cell>
          <cell r="PH32">
            <v>2797479.2431419622</v>
          </cell>
          <cell r="PI32">
            <v>2977149.1327367001</v>
          </cell>
          <cell r="PJ32">
            <v>1904946.4514251193</v>
          </cell>
          <cell r="PK32">
            <v>10089122.983401325</v>
          </cell>
          <cell r="PL32">
            <v>636968.81908194686</v>
          </cell>
          <cell r="PM32">
            <v>1111295.420421019</v>
          </cell>
          <cell r="PN32">
            <v>1132705.8144717964</v>
          </cell>
          <cell r="PO32">
            <v>2186302.7656626143</v>
          </cell>
          <cell r="PP32">
            <v>5067272.8196373768</v>
          </cell>
          <cell r="PQ32">
            <v>3046516.9751794925</v>
          </cell>
          <cell r="PR32">
            <v>3908774.6635629819</v>
          </cell>
          <cell r="PS32">
            <v>4109854.9472084972</v>
          </cell>
          <cell r="PT32">
            <v>4091249.2170877331</v>
          </cell>
          <cell r="PU32">
            <v>15156395.803038703</v>
          </cell>
          <cell r="PV32">
            <v>2409548.1560975453</v>
          </cell>
          <cell r="PW32">
            <v>2797479.2431419622</v>
          </cell>
          <cell r="PX32">
            <v>2977149.1327367001</v>
          </cell>
          <cell r="PY32">
            <v>1904946.4514251193</v>
          </cell>
          <cell r="PZ32">
            <v>10089122.983401325</v>
          </cell>
          <cell r="QA32">
            <v>636968.81908194686</v>
          </cell>
          <cell r="QB32">
            <v>1111295.420421019</v>
          </cell>
          <cell r="QC32">
            <v>1132705.8144717964</v>
          </cell>
          <cell r="QD32">
            <v>2186302.7656626143</v>
          </cell>
          <cell r="QE32">
            <v>5067272.8196373768</v>
          </cell>
          <cell r="QF32">
            <v>3046516.9751794925</v>
          </cell>
          <cell r="QG32">
            <v>3908774.6635629819</v>
          </cell>
          <cell r="QH32">
            <v>4109854.9472084972</v>
          </cell>
          <cell r="QI32">
            <v>4091249.2170877331</v>
          </cell>
          <cell r="QJ32">
            <v>15156395.803038703</v>
          </cell>
          <cell r="QK32">
            <v>2281580.1140505546</v>
          </cell>
          <cell r="QL32">
            <v>3050000.7393169054</v>
          </cell>
          <cell r="QM32">
            <v>3247411.2751755202</v>
          </cell>
          <cell r="QN32">
            <v>1830257.8548887996</v>
          </cell>
          <cell r="QO32">
            <v>10409249.983431777</v>
          </cell>
          <cell r="QP32">
            <v>1166208.0779743476</v>
          </cell>
          <cell r="QQ32">
            <v>1809008.6898230873</v>
          </cell>
          <cell r="QR32">
            <v>1864176.6502388327</v>
          </cell>
          <cell r="QS32">
            <v>3202176.5602931613</v>
          </cell>
          <cell r="QT32">
            <v>8041569.9783294275</v>
          </cell>
          <cell r="QU32">
            <v>3447788.1920249024</v>
          </cell>
          <cell r="QV32">
            <v>4859009.4291399932</v>
          </cell>
          <cell r="QW32">
            <v>5111587.9254143517</v>
          </cell>
          <cell r="QX32">
            <v>5032434.4151819618</v>
          </cell>
          <cell r="QY32">
            <v>18450819.961761206</v>
          </cell>
          <cell r="QZ32">
            <v>2281580.1140505546</v>
          </cell>
          <cell r="RA32">
            <v>3050000.7393169054</v>
          </cell>
          <cell r="RB32">
            <v>3247411.2751755202</v>
          </cell>
          <cell r="RC32">
            <v>1830257.8548887996</v>
          </cell>
          <cell r="RD32">
            <v>10409249.983431777</v>
          </cell>
          <cell r="RE32">
            <v>1166208.0779743476</v>
          </cell>
          <cell r="RF32">
            <v>1809008.6898230873</v>
          </cell>
          <cell r="RG32">
            <v>1864176.6502388327</v>
          </cell>
          <cell r="RH32">
            <v>3202176.5602931613</v>
          </cell>
          <cell r="RI32">
            <v>8041569.9783294275</v>
          </cell>
          <cell r="RJ32">
            <v>3447788.1920249024</v>
          </cell>
          <cell r="RK32">
            <v>4859009.4291399932</v>
          </cell>
          <cell r="RL32">
            <v>5111587.9254143517</v>
          </cell>
          <cell r="RM32">
            <v>5032434.4151819618</v>
          </cell>
          <cell r="RN32">
            <v>18450819.961761206</v>
          </cell>
          <cell r="RO32">
            <v>3994152.124222042</v>
          </cell>
          <cell r="RP32">
            <v>4292001.4696893552</v>
          </cell>
          <cell r="RQ32">
            <v>4646657.3245139159</v>
          </cell>
          <cell r="RR32">
            <v>3302331.9518515044</v>
          </cell>
          <cell r="RS32">
            <v>16235142.870276816</v>
          </cell>
          <cell r="RT32">
            <v>1119446.8629549362</v>
          </cell>
          <cell r="RU32">
            <v>1969777.4156002749</v>
          </cell>
          <cell r="RV32">
            <v>2082271.4843137253</v>
          </cell>
          <cell r="RW32">
            <v>3887381.8671494564</v>
          </cell>
          <cell r="RX32">
            <v>9058877.6300183944</v>
          </cell>
          <cell r="RY32">
            <v>5113598.987176978</v>
          </cell>
          <cell r="RZ32">
            <v>6261778.8852896309</v>
          </cell>
          <cell r="SA32">
            <v>6728928.8088276424</v>
          </cell>
          <cell r="SB32">
            <v>7189713.8190009622</v>
          </cell>
          <cell r="SC32">
            <v>25294020.500295214</v>
          </cell>
          <cell r="SD32">
            <v>3994152.124222042</v>
          </cell>
          <cell r="SE32">
            <v>4292001.4696893552</v>
          </cell>
          <cell r="SF32">
            <v>4646657.3245139159</v>
          </cell>
          <cell r="SG32">
            <v>3302331.9518515044</v>
          </cell>
          <cell r="SH32">
            <v>16235142.870276816</v>
          </cell>
          <cell r="SI32">
            <v>1119446.8629549362</v>
          </cell>
          <cell r="SJ32">
            <v>1969777.4156002749</v>
          </cell>
          <cell r="SK32">
            <v>2082271.4843137253</v>
          </cell>
          <cell r="SL32">
            <v>3887381.8671494564</v>
          </cell>
          <cell r="SM32">
            <v>9058877.6300183944</v>
          </cell>
          <cell r="SN32">
            <v>5113598.987176978</v>
          </cell>
          <cell r="SO32">
            <v>6261778.8852896309</v>
          </cell>
          <cell r="SP32">
            <v>6728928.8088276424</v>
          </cell>
          <cell r="SQ32">
            <v>7189713.8190009622</v>
          </cell>
          <cell r="SR32">
            <v>25294020.500295214</v>
          </cell>
          <cell r="SS32">
            <v>3059479.1102089318</v>
          </cell>
          <cell r="ST32">
            <v>3663463.139090661</v>
          </cell>
          <cell r="SU32">
            <v>3769378.9573817649</v>
          </cell>
          <cell r="SV32">
            <v>2885376.9355848674</v>
          </cell>
          <cell r="SW32">
            <v>13377698.142266227</v>
          </cell>
          <cell r="SX32">
            <v>1104197.7973499827</v>
          </cell>
          <cell r="SY32">
            <v>1702327.4749264533</v>
          </cell>
          <cell r="SZ32">
            <v>1751229.8301779153</v>
          </cell>
          <cell r="TA32">
            <v>3040890.8289594585</v>
          </cell>
          <cell r="TB32">
            <v>7598645.9314138107</v>
          </cell>
          <cell r="TC32">
            <v>4163676.9075589147</v>
          </cell>
          <cell r="TD32">
            <v>5365790.614017114</v>
          </cell>
          <cell r="TE32">
            <v>5520608.7875596797</v>
          </cell>
          <cell r="TF32">
            <v>5926267.7645443259</v>
          </cell>
          <cell r="TG32">
            <v>20976344.073680036</v>
          </cell>
          <cell r="TH32">
            <v>3059479.1102089318</v>
          </cell>
          <cell r="TI32">
            <v>3663463.139090661</v>
          </cell>
          <cell r="TJ32">
            <v>3769378.9573817649</v>
          </cell>
          <cell r="TK32">
            <v>2885376.9355848674</v>
          </cell>
          <cell r="TL32">
            <v>13377698.142266227</v>
          </cell>
          <cell r="TM32">
            <v>1104197.7973499827</v>
          </cell>
          <cell r="TN32">
            <v>1702327.4749264533</v>
          </cell>
          <cell r="TO32">
            <v>1751229.8301779153</v>
          </cell>
          <cell r="TP32">
            <v>3040890.8289594585</v>
          </cell>
          <cell r="TQ32">
            <v>7598645.9314138107</v>
          </cell>
          <cell r="TR32">
            <v>4163676.9075589147</v>
          </cell>
          <cell r="TS32">
            <v>5365790.614017114</v>
          </cell>
          <cell r="TT32">
            <v>5520608.7875596797</v>
          </cell>
          <cell r="TU32">
            <v>5926267.7645443259</v>
          </cell>
          <cell r="TV32">
            <v>20976344.073680036</v>
          </cell>
          <cell r="TW32">
            <v>1143882.1265600484</v>
          </cell>
          <cell r="TX32">
            <v>1399382.5675976267</v>
          </cell>
          <cell r="TY32">
            <v>1489241.9458253442</v>
          </cell>
          <cell r="TZ32">
            <v>1550314.7977490637</v>
          </cell>
          <cell r="UA32">
            <v>5582821.4377320828</v>
          </cell>
          <cell r="UB32">
            <v>126635.03125</v>
          </cell>
          <cell r="UC32">
            <v>168601.77708333335</v>
          </cell>
          <cell r="UD32">
            <v>178674.19999999998</v>
          </cell>
          <cell r="UE32">
            <v>178460.5</v>
          </cell>
          <cell r="UF32">
            <v>652371.5083333333</v>
          </cell>
          <cell r="UG32">
            <v>1270517.1578100484</v>
          </cell>
          <cell r="UH32">
            <v>1567984.3446809601</v>
          </cell>
          <cell r="UI32">
            <v>1667916.1458253441</v>
          </cell>
          <cell r="UJ32">
            <v>1728775.2977490637</v>
          </cell>
          <cell r="UK32">
            <v>6235192.9460654166</v>
          </cell>
          <cell r="UL32">
            <v>1143882.2453100486</v>
          </cell>
          <cell r="UM32">
            <v>1399383.0705142934</v>
          </cell>
          <cell r="UN32">
            <v>1489241.6558253441</v>
          </cell>
          <cell r="UO32">
            <v>1550314.4477490636</v>
          </cell>
          <cell r="UP32">
            <v>5582821.4193987502</v>
          </cell>
          <cell r="UQ32">
            <v>126635.03125</v>
          </cell>
          <cell r="UR32">
            <v>168601.77708333335</v>
          </cell>
          <cell r="US32">
            <v>178674.19999999998</v>
          </cell>
          <cell r="UT32">
            <v>178460.5</v>
          </cell>
          <cell r="UU32">
            <v>652371.5083333333</v>
          </cell>
          <cell r="UV32">
            <v>1270517.2765600483</v>
          </cell>
          <cell r="UW32">
            <v>1567984.8475976267</v>
          </cell>
          <cell r="UX32">
            <v>1667915.8558253441</v>
          </cell>
          <cell r="UY32">
            <v>1728774.9477490636</v>
          </cell>
          <cell r="UZ32">
            <v>6235192.9277320821</v>
          </cell>
          <cell r="VA32">
            <v>1383205.8187063655</v>
          </cell>
          <cell r="VB32">
            <v>1230542.6525650625</v>
          </cell>
          <cell r="VC32">
            <v>1233787.2029998451</v>
          </cell>
          <cell r="VD32">
            <v>1240411.0876139756</v>
          </cell>
          <cell r="VE32">
            <v>5087946.7618852491</v>
          </cell>
          <cell r="VF32">
            <v>42470.252173913046</v>
          </cell>
          <cell r="VG32">
            <v>150629.33260869567</v>
          </cell>
          <cell r="VH32">
            <v>170714.90000000002</v>
          </cell>
          <cell r="VI32">
            <v>170633.92173913046</v>
          </cell>
          <cell r="VJ32">
            <v>534448.40652173909</v>
          </cell>
          <cell r="VK32">
            <v>1425676.0708802785</v>
          </cell>
          <cell r="VL32">
            <v>1381171.9851737581</v>
          </cell>
          <cell r="VM32">
            <v>1404502.1029998451</v>
          </cell>
          <cell r="VN32">
            <v>1411045.0093531061</v>
          </cell>
          <cell r="VO32">
            <v>5622395.1684069876</v>
          </cell>
          <cell r="VP32">
            <v>1383205.7126539613</v>
          </cell>
          <cell r="VQ32">
            <v>1230542.3652169486</v>
          </cell>
          <cell r="VR32">
            <v>1233787.4078256444</v>
          </cell>
          <cell r="VS32">
            <v>1240410.3998397167</v>
          </cell>
          <cell r="VT32">
            <v>5087945.8855362702</v>
          </cell>
          <cell r="VU32">
            <v>42470.252173913046</v>
          </cell>
          <cell r="VV32">
            <v>150629.33260869567</v>
          </cell>
          <cell r="VW32">
            <v>170714.90000000002</v>
          </cell>
          <cell r="VX32">
            <v>170633.92173913046</v>
          </cell>
          <cell r="VY32">
            <v>534448.40652173909</v>
          </cell>
          <cell r="VZ32">
            <v>1425675.9648278742</v>
          </cell>
          <cell r="WA32">
            <v>1381171.6978256442</v>
          </cell>
          <cell r="WB32">
            <v>1404502.3078256443</v>
          </cell>
          <cell r="WC32">
            <v>1411044.3215788472</v>
          </cell>
          <cell r="WD32">
            <v>5622394.2920580106</v>
          </cell>
          <cell r="WE32">
            <v>1435406.2033615124</v>
          </cell>
          <cell r="WF32">
            <v>1612877.4454753888</v>
          </cell>
          <cell r="WG32">
            <v>1634567.3528268139</v>
          </cell>
          <cell r="WH32">
            <v>984872.77298327</v>
          </cell>
          <cell r="WI32">
            <v>5667723.7746469844</v>
          </cell>
          <cell r="WJ32">
            <v>363867.12330913491</v>
          </cell>
          <cell r="WK32">
            <v>845137.36767695111</v>
          </cell>
          <cell r="WL32">
            <v>871093.35754990927</v>
          </cell>
          <cell r="WM32">
            <v>1528713.6602082164</v>
          </cell>
          <cell r="WN32">
            <v>3608811.5087442119</v>
          </cell>
          <cell r="WO32">
            <v>1799273.3266706471</v>
          </cell>
          <cell r="WP32">
            <v>2458014.8131523398</v>
          </cell>
          <cell r="WQ32">
            <v>2505660.7103767232</v>
          </cell>
          <cell r="WR32">
            <v>2513586.4331914871</v>
          </cell>
          <cell r="WS32">
            <v>9276535.2833911963</v>
          </cell>
          <cell r="WT32">
            <v>1435406.2033615124</v>
          </cell>
          <cell r="WU32">
            <v>1612877.4454753888</v>
          </cell>
          <cell r="WV32">
            <v>1634567.3528268139</v>
          </cell>
          <cell r="WW32">
            <v>984872.77298327</v>
          </cell>
          <cell r="WX32">
            <v>5667723.7746469844</v>
          </cell>
          <cell r="WY32">
            <v>363867.12330913491</v>
          </cell>
          <cell r="WZ32">
            <v>845137.36767695111</v>
          </cell>
          <cell r="XA32">
            <v>871093.35754990927</v>
          </cell>
          <cell r="XB32">
            <v>1528713.6602082164</v>
          </cell>
          <cell r="XC32">
            <v>3608811.5087442119</v>
          </cell>
          <cell r="XD32">
            <v>1799273.3266706471</v>
          </cell>
          <cell r="XE32">
            <v>2458014.8131523398</v>
          </cell>
          <cell r="XF32">
            <v>2505660.7103767232</v>
          </cell>
          <cell r="XG32">
            <v>2513586.4331914871</v>
          </cell>
          <cell r="XH32">
            <v>9276535.2833911963</v>
          </cell>
          <cell r="XI32">
            <v>1068011.2174697551</v>
          </cell>
          <cell r="XJ32">
            <v>1270930.8202712885</v>
          </cell>
          <cell r="XK32">
            <v>1320158.3404419257</v>
          </cell>
          <cell r="XL32">
            <v>852922.20546439523</v>
          </cell>
          <cell r="XM32">
            <v>4512022.5836473648</v>
          </cell>
          <cell r="XN32">
            <v>779901.73486804555</v>
          </cell>
          <cell r="XO32">
            <v>1002414.0913966289</v>
          </cell>
          <cell r="XP32">
            <v>1036647.1987395165</v>
          </cell>
          <cell r="XQ32">
            <v>1631699.5327163185</v>
          </cell>
          <cell r="XR32">
            <v>4450662.5577205103</v>
          </cell>
          <cell r="XS32">
            <v>1847912.9523378005</v>
          </cell>
          <cell r="XT32">
            <v>2273344.9116679174</v>
          </cell>
          <cell r="XU32">
            <v>2356805.5391814425</v>
          </cell>
          <cell r="XV32">
            <v>2484621.7381807137</v>
          </cell>
          <cell r="XW32">
            <v>8962685.141367875</v>
          </cell>
          <cell r="XX32">
            <v>1068011.2174697551</v>
          </cell>
          <cell r="XY32">
            <v>1270930.8202712885</v>
          </cell>
          <cell r="XZ32">
            <v>1320158.3404419257</v>
          </cell>
          <cell r="YA32">
            <v>852922.20546439523</v>
          </cell>
          <cell r="YB32">
            <v>4512022.5836473648</v>
          </cell>
          <cell r="YC32">
            <v>779901.73486804555</v>
          </cell>
          <cell r="YD32">
            <v>1002414.0913966289</v>
          </cell>
          <cell r="YE32">
            <v>1036647.1987395165</v>
          </cell>
          <cell r="YF32">
            <v>1631699.5327163185</v>
          </cell>
          <cell r="YG32">
            <v>4450662.5577205103</v>
          </cell>
          <cell r="YH32">
            <v>1847912.9523378005</v>
          </cell>
          <cell r="YI32">
            <v>2273344.9116679174</v>
          </cell>
          <cell r="YJ32">
            <v>2356805.5391814425</v>
          </cell>
          <cell r="YK32">
            <v>2484621.7381807137</v>
          </cell>
          <cell r="YL32">
            <v>8962685.141367875</v>
          </cell>
          <cell r="YM32">
            <v>960706.81127530849</v>
          </cell>
          <cell r="YN32">
            <v>1050261.8582465111</v>
          </cell>
          <cell r="YO32">
            <v>1110652.9798687908</v>
          </cell>
          <cell r="YP32">
            <v>1098564.8849082091</v>
          </cell>
          <cell r="YQ32">
            <v>4220186.5342988204</v>
          </cell>
          <cell r="YR32">
            <v>70207.817999999999</v>
          </cell>
          <cell r="YS32">
            <v>126060.924</v>
          </cell>
          <cell r="YT32">
            <v>154889.33799999999</v>
          </cell>
          <cell r="YU32">
            <v>154764.334</v>
          </cell>
          <cell r="YV32">
            <v>505922.41399999999</v>
          </cell>
          <cell r="YW32">
            <v>1030914.6292753086</v>
          </cell>
          <cell r="YX32">
            <v>1176322.782246511</v>
          </cell>
          <cell r="YY32">
            <v>1265542.3178687906</v>
          </cell>
          <cell r="YZ32">
            <v>1253329.2189082091</v>
          </cell>
          <cell r="ZA32">
            <v>4726108.9482988194</v>
          </cell>
          <cell r="ZB32">
            <v>960706.81127530849</v>
          </cell>
          <cell r="ZC32">
            <v>1050261.8582465111</v>
          </cell>
          <cell r="ZD32">
            <v>1110652.9798687908</v>
          </cell>
          <cell r="ZE32">
            <v>1098564.8849082091</v>
          </cell>
          <cell r="ZF32">
            <v>4220186.5342988204</v>
          </cell>
          <cell r="ZG32">
            <v>70207.817999999999</v>
          </cell>
          <cell r="ZH32">
            <v>126060.924</v>
          </cell>
          <cell r="ZI32">
            <v>154889.33799999999</v>
          </cell>
          <cell r="ZJ32">
            <v>154764.334</v>
          </cell>
          <cell r="ZK32">
            <v>505922.41399999999</v>
          </cell>
          <cell r="ZL32">
            <v>1030914.6292753086</v>
          </cell>
          <cell r="ZM32">
            <v>1176322.782246511</v>
          </cell>
          <cell r="ZN32">
            <v>1265542.3178687906</v>
          </cell>
          <cell r="ZO32">
            <v>1253329.2189082091</v>
          </cell>
          <cell r="ZP32">
            <v>4726108.9482988194</v>
          </cell>
          <cell r="ZQ32">
            <v>1582539.2050622231</v>
          </cell>
          <cell r="ZR32">
            <v>2021702.8274328029</v>
          </cell>
          <cell r="ZS32">
            <v>2145718.118497388</v>
          </cell>
          <cell r="ZT32">
            <v>2022009.2001114977</v>
          </cell>
          <cell r="ZU32">
            <v>7771969.3511039121</v>
          </cell>
          <cell r="ZV32">
            <v>195204.45757575758</v>
          </cell>
          <cell r="ZW32">
            <v>197641.57424242428</v>
          </cell>
          <cell r="ZX32">
            <v>197522.05909090908</v>
          </cell>
          <cell r="ZY32">
            <v>197360.63787878788</v>
          </cell>
          <cell r="ZZ32">
            <v>787728.72878787876</v>
          </cell>
          <cell r="AAA32">
            <v>1777743.6626379807</v>
          </cell>
          <cell r="AAB32">
            <v>2219344.4016752271</v>
          </cell>
          <cell r="AAC32">
            <v>2343240.1775882966</v>
          </cell>
          <cell r="AAD32">
            <v>2219369.8379902854</v>
          </cell>
          <cell r="AAE32">
            <v>8559698.0798917897</v>
          </cell>
          <cell r="AAF32">
            <v>1582539.2050622231</v>
          </cell>
          <cell r="AAG32">
            <v>2021702.8274328029</v>
          </cell>
          <cell r="AAH32">
            <v>2145718.118497388</v>
          </cell>
          <cell r="AAI32">
            <v>2022009.2001114977</v>
          </cell>
          <cell r="AAJ32">
            <v>7771969.3511039121</v>
          </cell>
          <cell r="AAK32">
            <v>195204.45757575758</v>
          </cell>
          <cell r="AAL32">
            <v>197641.57424242428</v>
          </cell>
          <cell r="AAM32">
            <v>197522.05909090908</v>
          </cell>
          <cell r="AAN32">
            <v>197360.63787878788</v>
          </cell>
          <cell r="AAO32">
            <v>787728.72878787876</v>
          </cell>
          <cell r="AAP32">
            <v>1777743.6626379807</v>
          </cell>
          <cell r="AAQ32">
            <v>2219344.4016752271</v>
          </cell>
          <cell r="AAR32">
            <v>2343240.1775882966</v>
          </cell>
          <cell r="AAS32">
            <v>2219369.8379902854</v>
          </cell>
          <cell r="AAT32">
            <v>8559698.0798917897</v>
          </cell>
          <cell r="AAU32">
            <v>1000262.7904888837</v>
          </cell>
          <cell r="AAV32">
            <v>1103751.1810757758</v>
          </cell>
          <cell r="AAW32">
            <v>1058521.3129122565</v>
          </cell>
          <cell r="AAX32">
            <v>592499.80110314453</v>
          </cell>
          <cell r="AAY32">
            <v>3755035.0855800603</v>
          </cell>
          <cell r="AAZ32">
            <v>329005.33735145844</v>
          </cell>
          <cell r="ABA32">
            <v>485033.16483624547</v>
          </cell>
          <cell r="ABB32">
            <v>551764.86582434794</v>
          </cell>
          <cell r="ABC32">
            <v>1103672.2265383438</v>
          </cell>
          <cell r="ABD32">
            <v>2469475.5945503959</v>
          </cell>
          <cell r="ABE32">
            <v>1329268.127840342</v>
          </cell>
          <cell r="ABF32">
            <v>1588784.3459120211</v>
          </cell>
          <cell r="ABG32">
            <v>1610286.1787366043</v>
          </cell>
          <cell r="ABH32">
            <v>1696172.027641488</v>
          </cell>
          <cell r="ABI32">
            <v>6224510.6801304556</v>
          </cell>
          <cell r="ABJ32">
            <v>1000262.7904888837</v>
          </cell>
          <cell r="ABK32">
            <v>1103751.1810757758</v>
          </cell>
          <cell r="ABL32">
            <v>1058521.3129122565</v>
          </cell>
          <cell r="ABM32">
            <v>592499.80110314453</v>
          </cell>
          <cell r="ABN32">
            <v>3755035.0855800603</v>
          </cell>
          <cell r="ABO32">
            <v>329005.33735145844</v>
          </cell>
          <cell r="ABP32">
            <v>485033.16483624547</v>
          </cell>
          <cell r="ABQ32">
            <v>551764.86582434794</v>
          </cell>
          <cell r="ABR32">
            <v>1103672.2265383438</v>
          </cell>
          <cell r="ABS32">
            <v>2469475.5945503959</v>
          </cell>
          <cell r="ABT32">
            <v>1329268.127840342</v>
          </cell>
          <cell r="ABU32">
            <v>1588784.3459120211</v>
          </cell>
          <cell r="ABV32">
            <v>1610286.1787366043</v>
          </cell>
          <cell r="ABW32">
            <v>1696172.027641488</v>
          </cell>
          <cell r="ABX32">
            <v>6224510.6801304556</v>
          </cell>
          <cell r="ABY32">
            <v>3180343.6935949074</v>
          </cell>
          <cell r="ABZ32">
            <v>3760460.6611915808</v>
          </cell>
          <cell r="ACA32">
            <v>3679659.4124313109</v>
          </cell>
          <cell r="ACB32">
            <v>2616440.2588098822</v>
          </cell>
          <cell r="ACC32">
            <v>13236904.026027679</v>
          </cell>
          <cell r="ACD32">
            <v>1421306.2535584334</v>
          </cell>
          <cell r="ACE32">
            <v>1693323.5219180025</v>
          </cell>
          <cell r="ACF32">
            <v>1757492.8993103099</v>
          </cell>
          <cell r="ACG32">
            <v>3106365.4369490836</v>
          </cell>
          <cell r="ACH32">
            <v>7978488.1117358301</v>
          </cell>
          <cell r="ACI32">
            <v>4601649.947153341</v>
          </cell>
          <cell r="ACJ32">
            <v>5453784.1831095843</v>
          </cell>
          <cell r="ACK32">
            <v>5437152.3117416203</v>
          </cell>
          <cell r="ACL32">
            <v>5722805.6957589649</v>
          </cell>
          <cell r="ACM32">
            <v>21215392.137763511</v>
          </cell>
          <cell r="ACN32">
            <v>3180343.6935949074</v>
          </cell>
          <cell r="ACO32">
            <v>3760460.6611915808</v>
          </cell>
          <cell r="ACP32">
            <v>3679659.4124313109</v>
          </cell>
          <cell r="ACQ32">
            <v>2616440.2588098822</v>
          </cell>
          <cell r="ACR32">
            <v>13236904.026027679</v>
          </cell>
          <cell r="ACS32">
            <v>1421306.2535584334</v>
          </cell>
          <cell r="ACT32">
            <v>1693323.5219180025</v>
          </cell>
          <cell r="ACU32">
            <v>1757492.8993103099</v>
          </cell>
          <cell r="ACV32">
            <v>3106365.4369490836</v>
          </cell>
          <cell r="ACW32">
            <v>7978488.1117358301</v>
          </cell>
          <cell r="ACX32">
            <v>4601649.947153341</v>
          </cell>
          <cell r="ACY32">
            <v>5453784.1831095843</v>
          </cell>
          <cell r="ACZ32">
            <v>5437152.3117416203</v>
          </cell>
          <cell r="ADA32">
            <v>5722805.6957589649</v>
          </cell>
          <cell r="ADB32">
            <v>21215392.137763511</v>
          </cell>
          <cell r="ADC32">
            <v>1050937.8718383703</v>
          </cell>
          <cell r="ADD32">
            <v>1335038.1754381629</v>
          </cell>
          <cell r="ADE32">
            <v>1306761.7330914275</v>
          </cell>
          <cell r="ADF32">
            <v>1282747.4315944556</v>
          </cell>
          <cell r="ADG32">
            <v>4975485.2119624168</v>
          </cell>
          <cell r="ADH32">
            <v>179842.53125</v>
          </cell>
          <cell r="ADI32">
            <v>180557.58541666667</v>
          </cell>
          <cell r="ADJ32">
            <v>163616.74374999999</v>
          </cell>
          <cell r="ADK32">
            <v>163462.15416666665</v>
          </cell>
          <cell r="ADL32">
            <v>687479.01458333328</v>
          </cell>
          <cell r="ADM32">
            <v>1230780.4030883706</v>
          </cell>
          <cell r="ADN32">
            <v>1515595.7608548296</v>
          </cell>
          <cell r="ADO32">
            <v>1470378.4768414274</v>
          </cell>
          <cell r="ADP32">
            <v>1446209.5857611222</v>
          </cell>
          <cell r="ADQ32">
            <v>5662964.2265457502</v>
          </cell>
          <cell r="ADR32">
            <v>1050937.8718383703</v>
          </cell>
          <cell r="ADS32">
            <v>1335038.1754381629</v>
          </cell>
          <cell r="ADT32">
            <v>1306761.7330914275</v>
          </cell>
          <cell r="ADU32">
            <v>1282747.4315944556</v>
          </cell>
          <cell r="ADV32">
            <v>4975485.2119624168</v>
          </cell>
          <cell r="ADW32">
            <v>179842.53125</v>
          </cell>
          <cell r="ADX32">
            <v>180557.58541666667</v>
          </cell>
          <cell r="ADY32">
            <v>163616.74374999999</v>
          </cell>
          <cell r="ADZ32">
            <v>163462.15416666665</v>
          </cell>
          <cell r="AEA32">
            <v>687479.01458333328</v>
          </cell>
          <cell r="AEB32">
            <v>1230780.4030883706</v>
          </cell>
          <cell r="AEC32">
            <v>1515595.7608548296</v>
          </cell>
          <cell r="AED32">
            <v>1470378.4768414274</v>
          </cell>
          <cell r="AEE32">
            <v>1446209.5857611222</v>
          </cell>
          <cell r="AEF32">
            <v>5662964.2265457502</v>
          </cell>
          <cell r="AEG32">
            <v>2804500.4936851687</v>
          </cell>
          <cell r="AEH32">
            <v>2881906.833839268</v>
          </cell>
          <cell r="AEI32">
            <v>2803937.5697116577</v>
          </cell>
          <cell r="AEJ32">
            <v>2958729.2108074501</v>
          </cell>
          <cell r="AEK32">
            <v>11449074.108043544</v>
          </cell>
          <cell r="AEL32">
            <v>172132.75681818181</v>
          </cell>
          <cell r="AEM32">
            <v>176386.82272727272</v>
          </cell>
          <cell r="AEN32">
            <v>176351.52386363636</v>
          </cell>
          <cell r="AEO32">
            <v>175191.48295454544</v>
          </cell>
          <cell r="AEP32">
            <v>700062.58636363642</v>
          </cell>
          <cell r="AEQ32">
            <v>2976633.250503351</v>
          </cell>
          <cell r="AER32">
            <v>3058293.6565665407</v>
          </cell>
          <cell r="AES32">
            <v>2980289.0935752941</v>
          </cell>
          <cell r="AET32">
            <v>3133920.6937619955</v>
          </cell>
          <cell r="AEU32">
            <v>12149136.69440718</v>
          </cell>
          <cell r="AEV32">
            <v>2804500.4936851687</v>
          </cell>
          <cell r="AEW32">
            <v>2881906.833839268</v>
          </cell>
          <cell r="AEX32">
            <v>2803937.5697116577</v>
          </cell>
          <cell r="AEY32">
            <v>2958729.2108074501</v>
          </cell>
          <cell r="AEZ32">
            <v>11449074.108043544</v>
          </cell>
          <cell r="AFA32">
            <v>172132.75681818181</v>
          </cell>
          <cell r="AFB32">
            <v>176386.82272727272</v>
          </cell>
          <cell r="AFC32">
            <v>176351.52386363636</v>
          </cell>
          <cell r="AFD32">
            <v>175191.48295454544</v>
          </cell>
          <cell r="AFE32">
            <v>700062.58636363642</v>
          </cell>
          <cell r="AFF32">
            <v>2976633.250503351</v>
          </cell>
          <cell r="AFG32">
            <v>3058293.6565665407</v>
          </cell>
          <cell r="AFH32">
            <v>2980289.0935752941</v>
          </cell>
          <cell r="AFI32">
            <v>3133920.6937619955</v>
          </cell>
          <cell r="AFJ32">
            <v>12149136.69440718</v>
          </cell>
          <cell r="AFK32">
            <v>2083433.74196357</v>
          </cell>
          <cell r="AFL32">
            <v>2040400.9939347431</v>
          </cell>
          <cell r="AFM32">
            <v>1964580.8102773498</v>
          </cell>
          <cell r="AFN32">
            <v>2124233.2607777175</v>
          </cell>
          <cell r="AFO32">
            <v>8212648.8069533808</v>
          </cell>
          <cell r="AFP32">
            <v>165756.52638888889</v>
          </cell>
          <cell r="AFQ32">
            <v>168185.45138888891</v>
          </cell>
          <cell r="AFR32">
            <v>169816.95833333334</v>
          </cell>
          <cell r="AFS32">
            <v>169759.0861111111</v>
          </cell>
          <cell r="AFT32">
            <v>673518.02222222229</v>
          </cell>
          <cell r="AFU32">
            <v>2249190.2683524587</v>
          </cell>
          <cell r="AFV32">
            <v>2208586.4453236321</v>
          </cell>
          <cell r="AFW32">
            <v>2134397.7686106833</v>
          </cell>
          <cell r="AFX32">
            <v>2293992.346888829</v>
          </cell>
          <cell r="AFY32">
            <v>8886166.8291756026</v>
          </cell>
          <cell r="AFZ32">
            <v>2083433.74196357</v>
          </cell>
          <cell r="AGA32">
            <v>2040400.9939347431</v>
          </cell>
          <cell r="AGB32">
            <v>1964580.8102773498</v>
          </cell>
          <cell r="AGC32">
            <v>2124233.2607777175</v>
          </cell>
          <cell r="AGD32">
            <v>8212648.8069533808</v>
          </cell>
          <cell r="AGE32">
            <v>165756.52638888889</v>
          </cell>
          <cell r="AGF32">
            <v>168185.45138888891</v>
          </cell>
          <cell r="AGG32">
            <v>169816.95833333334</v>
          </cell>
          <cell r="AGH32">
            <v>169759.0861111111</v>
          </cell>
          <cell r="AGI32">
            <v>673518.02222222229</v>
          </cell>
          <cell r="AGJ32">
            <v>2249190.2683524587</v>
          </cell>
          <cell r="AGK32">
            <v>2208586.4453236321</v>
          </cell>
          <cell r="AGL32">
            <v>2134397.7686106833</v>
          </cell>
          <cell r="AGM32">
            <v>2293992.346888829</v>
          </cell>
          <cell r="AGN32">
            <v>8886166.8291756026</v>
          </cell>
          <cell r="AGO32">
            <v>2672283.6092934967</v>
          </cell>
          <cell r="AGP32">
            <v>3151329.649298233</v>
          </cell>
          <cell r="AGQ32">
            <v>3147027.1518550199</v>
          </cell>
          <cell r="AGR32">
            <v>2278304.6340314508</v>
          </cell>
          <cell r="AGS32">
            <v>11248945.0444782</v>
          </cell>
          <cell r="AGT32">
            <v>762471.03365765815</v>
          </cell>
          <cell r="AGU32">
            <v>1068731.4901466288</v>
          </cell>
          <cell r="AGV32">
            <v>1153010.9997144286</v>
          </cell>
          <cell r="AGW32">
            <v>2265345.3413320752</v>
          </cell>
          <cell r="AGX32">
            <v>5249558.8648507912</v>
          </cell>
          <cell r="AGY32">
            <v>3434754.6429511551</v>
          </cell>
          <cell r="AGZ32">
            <v>4220061.1394448616</v>
          </cell>
          <cell r="AHA32">
            <v>4300038.1515694484</v>
          </cell>
          <cell r="AHB32">
            <v>4543649.9753635265</v>
          </cell>
          <cell r="AHC32">
            <v>16498503.909328992</v>
          </cell>
          <cell r="AHD32">
            <v>2672283.6092934967</v>
          </cell>
          <cell r="AHE32">
            <v>3151329.649298233</v>
          </cell>
          <cell r="AHF32">
            <v>3147027.1518550199</v>
          </cell>
          <cell r="AHG32">
            <v>2278304.6340314508</v>
          </cell>
          <cell r="AHH32">
            <v>11248945.0444782</v>
          </cell>
          <cell r="AHI32">
            <v>762471.03365765815</v>
          </cell>
          <cell r="AHJ32">
            <v>1068731.4901466288</v>
          </cell>
          <cell r="AHK32">
            <v>1153010.9997144286</v>
          </cell>
          <cell r="AHL32">
            <v>2265345.3413320752</v>
          </cell>
          <cell r="AHM32">
            <v>5249558.8648507912</v>
          </cell>
          <cell r="AHN32">
            <v>3434754.6429511551</v>
          </cell>
          <cell r="AHO32">
            <v>4220061.1394448616</v>
          </cell>
          <cell r="AHP32">
            <v>4300038.1515694484</v>
          </cell>
          <cell r="AHQ32">
            <v>4543649.9753635265</v>
          </cell>
          <cell r="AHR32">
            <v>16498503.909328992</v>
          </cell>
          <cell r="AHS32">
            <v>1011011.2213138213</v>
          </cell>
          <cell r="AHT32">
            <v>1267475.0655272296</v>
          </cell>
          <cell r="AHU32">
            <v>1311107.2401618983</v>
          </cell>
          <cell r="AHV32">
            <v>807883.05055129516</v>
          </cell>
          <cell r="AHW32">
            <v>4397476.5775542445</v>
          </cell>
          <cell r="AHX32">
            <v>449140.16124489304</v>
          </cell>
          <cell r="AHY32">
            <v>834514.57809420803</v>
          </cell>
          <cell r="AHZ32">
            <v>851482.21460706554</v>
          </cell>
          <cell r="AIA32">
            <v>1454439.817120003</v>
          </cell>
          <cell r="AIB32">
            <v>3589576.7710661697</v>
          </cell>
          <cell r="AIC32">
            <v>1460151.3825587141</v>
          </cell>
          <cell r="AID32">
            <v>2101989.6436214373</v>
          </cell>
          <cell r="AIE32">
            <v>2162589.4547689636</v>
          </cell>
          <cell r="AIF32">
            <v>2262322.8676712983</v>
          </cell>
          <cell r="AIG32">
            <v>7987053.3486204138</v>
          </cell>
          <cell r="AIH32">
            <v>1011011.2213138213</v>
          </cell>
          <cell r="AII32">
            <v>1267475.0655272296</v>
          </cell>
          <cell r="AIJ32">
            <v>1311107.2401618983</v>
          </cell>
          <cell r="AIK32">
            <v>807883.05055129516</v>
          </cell>
          <cell r="AIL32">
            <v>4397476.5775542445</v>
          </cell>
          <cell r="AIM32">
            <v>449140.16124489304</v>
          </cell>
          <cell r="AIN32">
            <v>834514.57809420803</v>
          </cell>
          <cell r="AIO32">
            <v>851482.21460706554</v>
          </cell>
          <cell r="AIP32">
            <v>1454439.817120003</v>
          </cell>
          <cell r="AIQ32">
            <v>3589576.7710661697</v>
          </cell>
          <cell r="AIR32">
            <v>1460151.3825587141</v>
          </cell>
          <cell r="AIS32">
            <v>2101989.6436214373</v>
          </cell>
          <cell r="AIT32">
            <v>2162589.4547689636</v>
          </cell>
          <cell r="AIU32">
            <v>2262322.8676712983</v>
          </cell>
          <cell r="AIV32">
            <v>7987053.3486204138</v>
          </cell>
          <cell r="AIW32">
            <v>689996.77418977232</v>
          </cell>
          <cell r="AIX32">
            <v>882019.03130121483</v>
          </cell>
          <cell r="AIY32">
            <v>927464.45634588029</v>
          </cell>
          <cell r="AIZ32">
            <v>920435.73057043308</v>
          </cell>
          <cell r="AJA32">
            <v>3419915.9924073005</v>
          </cell>
          <cell r="AJB32">
            <v>153056.57083333333</v>
          </cell>
          <cell r="AJC32">
            <v>153037.99374999999</v>
          </cell>
          <cell r="AJD32">
            <v>153189.35624999998</v>
          </cell>
          <cell r="AJE32">
            <v>153141.01874999999</v>
          </cell>
          <cell r="AJF32">
            <v>612424.93958333333</v>
          </cell>
          <cell r="AJG32">
            <v>843053.34502310574</v>
          </cell>
          <cell r="AJH32">
            <v>1035057.0250512148</v>
          </cell>
          <cell r="AJI32">
            <v>1080653.8125958804</v>
          </cell>
          <cell r="AJJ32">
            <v>1073576.7493204332</v>
          </cell>
          <cell r="AJK32">
            <v>4032340.9319906337</v>
          </cell>
          <cell r="AJL32">
            <v>689996.77418977232</v>
          </cell>
          <cell r="AJM32">
            <v>882019.03130121483</v>
          </cell>
          <cell r="AJN32">
            <v>927464.45634588029</v>
          </cell>
          <cell r="AJO32">
            <v>920435.73057043308</v>
          </cell>
          <cell r="AJP32">
            <v>3419915.9924073005</v>
          </cell>
          <cell r="AJQ32">
            <v>153056.57083333333</v>
          </cell>
          <cell r="AJR32">
            <v>153037.99374999999</v>
          </cell>
          <cell r="AJS32">
            <v>153189.35624999998</v>
          </cell>
          <cell r="AJT32">
            <v>153141.01874999999</v>
          </cell>
          <cell r="AJU32">
            <v>612424.93958333333</v>
          </cell>
          <cell r="AJV32">
            <v>843053.34502310574</v>
          </cell>
          <cell r="AJW32">
            <v>1035057.0250512148</v>
          </cell>
          <cell r="AJX32">
            <v>1080653.8125958804</v>
          </cell>
          <cell r="AJY32">
            <v>1073576.7493204332</v>
          </cell>
          <cell r="AJZ32">
            <v>4032340.9319906337</v>
          </cell>
          <cell r="AKA32">
            <v>663169.55516749178</v>
          </cell>
          <cell r="AKB32">
            <v>885249.71278315841</v>
          </cell>
          <cell r="AKC32">
            <v>913599.4467157725</v>
          </cell>
          <cell r="AKD32">
            <v>854178.55979124433</v>
          </cell>
          <cell r="AKE32">
            <v>3316197.2744576675</v>
          </cell>
          <cell r="AKF32">
            <v>150131.76875000002</v>
          </cell>
          <cell r="AKG32">
            <v>152819.26875000002</v>
          </cell>
          <cell r="AKH32">
            <v>152946.32500000001</v>
          </cell>
          <cell r="AKI32">
            <v>152854.58958333335</v>
          </cell>
          <cell r="AKJ32">
            <v>608751.95208333328</v>
          </cell>
          <cell r="AKK32">
            <v>813301.32391749194</v>
          </cell>
          <cell r="AKL32">
            <v>1038068.9815331585</v>
          </cell>
          <cell r="AKM32">
            <v>1066545.7717157723</v>
          </cell>
          <cell r="AKN32">
            <v>1007033.1493745777</v>
          </cell>
          <cell r="AKO32">
            <v>3924949.2265410009</v>
          </cell>
          <cell r="AKP32">
            <v>663169.55516749178</v>
          </cell>
          <cell r="AKQ32">
            <v>885249.71278315841</v>
          </cell>
          <cell r="AKR32">
            <v>913599.4467157725</v>
          </cell>
          <cell r="AKS32">
            <v>854178.55979124433</v>
          </cell>
          <cell r="AKT32">
            <v>3316197.2744576675</v>
          </cell>
          <cell r="AKU32">
            <v>150131.76875000002</v>
          </cell>
          <cell r="AKV32">
            <v>152819.26875000002</v>
          </cell>
          <cell r="AKW32">
            <v>152946.32500000001</v>
          </cell>
          <cell r="AKX32">
            <v>152854.58958333335</v>
          </cell>
          <cell r="AKY32">
            <v>608751.95208333328</v>
          </cell>
          <cell r="AKZ32">
            <v>813301.32391749194</v>
          </cell>
          <cell r="ALA32">
            <v>1038068.9815331585</v>
          </cell>
          <cell r="ALB32">
            <v>1066545.7717157723</v>
          </cell>
          <cell r="ALC32">
            <v>1007033.1493745777</v>
          </cell>
          <cell r="ALD32">
            <v>3924949.2265410009</v>
          </cell>
          <cell r="ALE32">
            <v>3543334.3818181818</v>
          </cell>
          <cell r="ALF32">
            <v>4013125.6909090909</v>
          </cell>
          <cell r="ALG32">
            <v>4363125.6909090905</v>
          </cell>
          <cell r="ALH32">
            <v>4429155.6909090905</v>
          </cell>
          <cell r="ALI32">
            <v>16348741.454545455</v>
          </cell>
          <cell r="ALO32">
            <v>3543334.3818181818</v>
          </cell>
          <cell r="ALP32">
            <v>4013125.6909090909</v>
          </cell>
          <cell r="ALQ32">
            <v>4363125.6909090905</v>
          </cell>
          <cell r="ALR32">
            <v>4429155.6909090905</v>
          </cell>
          <cell r="ALS32">
            <v>16348741.454545455</v>
          </cell>
          <cell r="ALT32">
            <v>3543334.3818181818</v>
          </cell>
          <cell r="ALU32">
            <v>4013125.6909090909</v>
          </cell>
          <cell r="ALV32">
            <v>4363125.6909090905</v>
          </cell>
          <cell r="ALW32">
            <v>4429155.6909090905</v>
          </cell>
          <cell r="ALX32">
            <v>16348741.454545455</v>
          </cell>
          <cell r="ALY32">
            <v>0</v>
          </cell>
          <cell r="ALZ32">
            <v>0</v>
          </cell>
          <cell r="AMA32">
            <v>0</v>
          </cell>
          <cell r="AMB32">
            <v>0</v>
          </cell>
          <cell r="AMC32">
            <v>0</v>
          </cell>
          <cell r="AMD32">
            <v>3543334.3818181818</v>
          </cell>
          <cell r="AME32">
            <v>4013125.6909090909</v>
          </cell>
          <cell r="AMF32">
            <v>4363125.6909090905</v>
          </cell>
          <cell r="AMG32">
            <v>4429155.6909090905</v>
          </cell>
          <cell r="AMH32">
            <v>16348741.454545455</v>
          </cell>
          <cell r="AMX32">
            <v>6025.5</v>
          </cell>
          <cell r="AMY32">
            <v>6025.5</v>
          </cell>
          <cell r="AMZ32">
            <v>6025.5</v>
          </cell>
          <cell r="ANA32">
            <v>6025.5</v>
          </cell>
          <cell r="ANB32">
            <v>24102</v>
          </cell>
          <cell r="ANC32">
            <v>0</v>
          </cell>
          <cell r="AND32">
            <v>0</v>
          </cell>
          <cell r="ANE32">
            <v>0</v>
          </cell>
          <cell r="ANF32">
            <v>0</v>
          </cell>
          <cell r="ANG32">
            <v>0</v>
          </cell>
          <cell r="ANH32">
            <v>6025.5</v>
          </cell>
          <cell r="ANI32">
            <v>6025.5</v>
          </cell>
          <cell r="ANJ32">
            <v>6025.5</v>
          </cell>
          <cell r="ANK32">
            <v>6025.5</v>
          </cell>
          <cell r="ANL32">
            <v>24102</v>
          </cell>
          <cell r="AOB32">
            <v>3233.34</v>
          </cell>
          <cell r="AOC32">
            <v>3233.34</v>
          </cell>
          <cell r="AOD32">
            <v>3233.34</v>
          </cell>
          <cell r="AOE32">
            <v>3233.34</v>
          </cell>
          <cell r="AOF32">
            <v>12933.36</v>
          </cell>
          <cell r="AOG32">
            <v>0</v>
          </cell>
          <cell r="AOH32">
            <v>0</v>
          </cell>
          <cell r="AOI32">
            <v>0</v>
          </cell>
          <cell r="AOJ32">
            <v>0</v>
          </cell>
          <cell r="AOK32">
            <v>0</v>
          </cell>
          <cell r="AOL32">
            <v>3233.34</v>
          </cell>
          <cell r="AOM32">
            <v>3233.34</v>
          </cell>
          <cell r="AON32">
            <v>3233.34</v>
          </cell>
          <cell r="AOO32">
            <v>3233.34</v>
          </cell>
          <cell r="AOP32">
            <v>12933.36</v>
          </cell>
          <cell r="APF32">
            <v>28167.510000000002</v>
          </cell>
          <cell r="APG32">
            <v>28167.510000000002</v>
          </cell>
          <cell r="APH32">
            <v>28167.510000000002</v>
          </cell>
          <cell r="API32">
            <v>9389.17</v>
          </cell>
          <cell r="APJ32">
            <v>93891.7</v>
          </cell>
          <cell r="APK32">
            <v>0</v>
          </cell>
          <cell r="APL32">
            <v>0</v>
          </cell>
          <cell r="APM32">
            <v>0</v>
          </cell>
          <cell r="APN32">
            <v>0</v>
          </cell>
          <cell r="APO32">
            <v>0</v>
          </cell>
          <cell r="APP32">
            <v>28167.510000000002</v>
          </cell>
          <cell r="APQ32">
            <v>28167.510000000002</v>
          </cell>
          <cell r="APR32">
            <v>28167.510000000002</v>
          </cell>
          <cell r="APS32">
            <v>9389.17</v>
          </cell>
          <cell r="APT32">
            <v>93891.7</v>
          </cell>
          <cell r="AQJ32">
            <v>0</v>
          </cell>
          <cell r="AQK32">
            <v>0</v>
          </cell>
          <cell r="AQL32">
            <v>0</v>
          </cell>
          <cell r="AQM32">
            <v>0</v>
          </cell>
          <cell r="AQN32">
            <v>0</v>
          </cell>
          <cell r="AQO32">
            <v>0</v>
          </cell>
          <cell r="AQP32">
            <v>0</v>
          </cell>
          <cell r="AQQ32">
            <v>0</v>
          </cell>
          <cell r="AQR32">
            <v>0</v>
          </cell>
          <cell r="AQS32">
            <v>0</v>
          </cell>
          <cell r="AQT32">
            <v>0</v>
          </cell>
          <cell r="AQU32">
            <v>0</v>
          </cell>
          <cell r="AQV32">
            <v>0</v>
          </cell>
          <cell r="AQW32">
            <v>0</v>
          </cell>
          <cell r="AQX32">
            <v>0</v>
          </cell>
          <cell r="ARN32">
            <v>0</v>
          </cell>
          <cell r="ARO32">
            <v>0</v>
          </cell>
          <cell r="ARP32">
            <v>0</v>
          </cell>
          <cell r="ARQ32">
            <v>0</v>
          </cell>
          <cell r="ARR32">
            <v>0</v>
          </cell>
          <cell r="ARS32">
            <v>0</v>
          </cell>
          <cell r="ART32">
            <v>0</v>
          </cell>
          <cell r="ARU32">
            <v>0</v>
          </cell>
          <cell r="ARV32">
            <v>0</v>
          </cell>
          <cell r="ARW32">
            <v>0</v>
          </cell>
          <cell r="ARX32">
            <v>0</v>
          </cell>
          <cell r="ARY32">
            <v>0</v>
          </cell>
          <cell r="ARZ32">
            <v>0</v>
          </cell>
          <cell r="ASA32">
            <v>0</v>
          </cell>
          <cell r="ASB32">
            <v>0</v>
          </cell>
          <cell r="ASR32">
            <v>0</v>
          </cell>
          <cell r="ASS32">
            <v>0</v>
          </cell>
          <cell r="AST32">
            <v>0</v>
          </cell>
          <cell r="ASU32">
            <v>0</v>
          </cell>
          <cell r="ASV32">
            <v>0</v>
          </cell>
          <cell r="ASW32">
            <v>0</v>
          </cell>
          <cell r="ASX32">
            <v>0</v>
          </cell>
          <cell r="ASY32">
            <v>0</v>
          </cell>
          <cell r="ASZ32">
            <v>0</v>
          </cell>
          <cell r="ATA32">
            <v>0</v>
          </cell>
          <cell r="ATB32">
            <v>0</v>
          </cell>
          <cell r="ATC32">
            <v>0</v>
          </cell>
          <cell r="ATD32">
            <v>0</v>
          </cell>
          <cell r="ATE32">
            <v>0</v>
          </cell>
          <cell r="ATF32">
            <v>0</v>
          </cell>
          <cell r="ATV32">
            <v>0</v>
          </cell>
          <cell r="ATW32">
            <v>0</v>
          </cell>
          <cell r="ATX32">
            <v>0</v>
          </cell>
          <cell r="ATY32">
            <v>0</v>
          </cell>
          <cell r="ATZ32">
            <v>0</v>
          </cell>
          <cell r="AUA32">
            <v>0</v>
          </cell>
          <cell r="AUB32">
            <v>0</v>
          </cell>
          <cell r="AUC32">
            <v>0</v>
          </cell>
          <cell r="AUD32">
            <v>0</v>
          </cell>
          <cell r="AUE32">
            <v>0</v>
          </cell>
          <cell r="AUF32">
            <v>0</v>
          </cell>
          <cell r="AUG32">
            <v>0</v>
          </cell>
          <cell r="AUH32">
            <v>0</v>
          </cell>
          <cell r="AUI32">
            <v>0</v>
          </cell>
          <cell r="AUJ32">
            <v>0</v>
          </cell>
          <cell r="AUZ32">
            <v>0</v>
          </cell>
          <cell r="AVA32">
            <v>0</v>
          </cell>
          <cell r="AVB32">
            <v>0</v>
          </cell>
          <cell r="AVC32">
            <v>0</v>
          </cell>
          <cell r="AVD32">
            <v>0</v>
          </cell>
          <cell r="AVE32">
            <v>0</v>
          </cell>
          <cell r="AVF32">
            <v>0</v>
          </cell>
          <cell r="AVG32">
            <v>0</v>
          </cell>
          <cell r="AVH32">
            <v>0</v>
          </cell>
          <cell r="AVI32">
            <v>0</v>
          </cell>
          <cell r="AVJ32">
            <v>0</v>
          </cell>
          <cell r="AVK32">
            <v>0</v>
          </cell>
          <cell r="AVL32">
            <v>0</v>
          </cell>
          <cell r="AVM32">
            <v>0</v>
          </cell>
          <cell r="AVN32">
            <v>0</v>
          </cell>
          <cell r="AWD32">
            <v>0</v>
          </cell>
          <cell r="AWE32">
            <v>0</v>
          </cell>
          <cell r="AWF32">
            <v>0</v>
          </cell>
          <cell r="AWG32">
            <v>0</v>
          </cell>
          <cell r="AWH32">
            <v>0</v>
          </cell>
          <cell r="AWI32">
            <v>0</v>
          </cell>
          <cell r="AWJ32">
            <v>0</v>
          </cell>
          <cell r="AWK32">
            <v>0</v>
          </cell>
          <cell r="AWL32">
            <v>0</v>
          </cell>
          <cell r="AWM32">
            <v>0</v>
          </cell>
          <cell r="AWN32">
            <v>0</v>
          </cell>
          <cell r="AWO32">
            <v>0</v>
          </cell>
          <cell r="AWP32">
            <v>0</v>
          </cell>
          <cell r="AWQ32">
            <v>0</v>
          </cell>
          <cell r="AWR32">
            <v>0</v>
          </cell>
          <cell r="AXH32">
            <v>0</v>
          </cell>
          <cell r="AXI32">
            <v>0</v>
          </cell>
          <cell r="AXJ32">
            <v>0</v>
          </cell>
          <cell r="AXK32">
            <v>0</v>
          </cell>
          <cell r="AXL32">
            <v>0</v>
          </cell>
          <cell r="AXM32">
            <v>0</v>
          </cell>
          <cell r="AXN32">
            <v>0</v>
          </cell>
          <cell r="AXO32">
            <v>0</v>
          </cell>
          <cell r="AXP32">
            <v>0</v>
          </cell>
          <cell r="AXQ32">
            <v>0</v>
          </cell>
          <cell r="AXR32">
            <v>0</v>
          </cell>
          <cell r="AXS32">
            <v>0</v>
          </cell>
          <cell r="AXT32">
            <v>0</v>
          </cell>
          <cell r="AXU32">
            <v>0</v>
          </cell>
          <cell r="AXV32">
            <v>0</v>
          </cell>
          <cell r="AXW32">
            <v>106281434.47399254</v>
          </cell>
          <cell r="AXX32">
            <v>123706174.51689507</v>
          </cell>
          <cell r="AXY32">
            <v>124363856.24483119</v>
          </cell>
          <cell r="AXZ32">
            <v>87326258.856912047</v>
          </cell>
          <cell r="AYA32">
            <v>441677724.09263086</v>
          </cell>
          <cell r="AYB32">
            <v>25879979.475106142</v>
          </cell>
          <cell r="AYC32">
            <v>38562189.352819592</v>
          </cell>
          <cell r="AYD32">
            <v>41296358.349758998</v>
          </cell>
          <cell r="AYE32">
            <v>81892645.568589613</v>
          </cell>
          <cell r="AYF32">
            <v>187631172.74627435</v>
          </cell>
          <cell r="AYG32">
            <v>132123987.59909868</v>
          </cell>
          <cell r="AYH32">
            <v>162230937.51971465</v>
          </cell>
          <cell r="AYI32">
            <v>165622788.24459019</v>
          </cell>
          <cell r="AYJ32">
            <v>169200256.41550168</v>
          </cell>
          <cell r="AYK32">
            <v>629177969.77890539</v>
          </cell>
          <cell r="AYL32">
            <v>106281434.48669015</v>
          </cell>
          <cell r="AYM32">
            <v>123706174.73246361</v>
          </cell>
          <cell r="AYN32">
            <v>124363856.15965699</v>
          </cell>
          <cell r="AYO32">
            <v>87326257.819137812</v>
          </cell>
          <cell r="AYP32">
            <v>441677723.19794858</v>
          </cell>
          <cell r="AYQ32">
            <v>25879979.475106142</v>
          </cell>
          <cell r="AYR32">
            <v>38562189.352819592</v>
          </cell>
          <cell r="AYS32">
            <v>41296358.349758998</v>
          </cell>
          <cell r="AYT32">
            <v>81892645.568589613</v>
          </cell>
          <cell r="AYU32">
            <v>187631172.74627435</v>
          </cell>
          <cell r="AYV32">
            <v>132161413.96179628</v>
          </cell>
          <cell r="AYW32">
            <v>162268364.08528322</v>
          </cell>
          <cell r="AYX32">
            <v>165660214.50941598</v>
          </cell>
          <cell r="AYY32">
            <v>169218903.38772744</v>
          </cell>
          <cell r="AYZ32">
            <v>629308895.94422293</v>
          </cell>
          <cell r="AZA32">
            <v>779465.51</v>
          </cell>
          <cell r="AZB32">
            <v>874258.32</v>
          </cell>
          <cell r="AZC32">
            <v>875404.32</v>
          </cell>
          <cell r="AZD32">
            <v>875404.32</v>
          </cell>
          <cell r="AZE32">
            <v>3404532.47</v>
          </cell>
          <cell r="AZF32">
            <v>0</v>
          </cell>
          <cell r="AZG32">
            <v>0</v>
          </cell>
          <cell r="AZH32">
            <v>0</v>
          </cell>
          <cell r="AZI32">
            <v>0</v>
          </cell>
          <cell r="AZJ32">
            <v>0</v>
          </cell>
          <cell r="AZK32">
            <v>779465.51</v>
          </cell>
          <cell r="AZL32">
            <v>874258.32</v>
          </cell>
          <cell r="AZM32">
            <v>875404.32</v>
          </cell>
          <cell r="AZN32">
            <v>875404.32</v>
          </cell>
          <cell r="AZO32">
            <v>3404532.47</v>
          </cell>
          <cell r="AZP32">
            <v>779465.51</v>
          </cell>
          <cell r="AZQ32">
            <v>874258.32</v>
          </cell>
          <cell r="AZR32">
            <v>875404.32</v>
          </cell>
          <cell r="AZS32">
            <v>875404.32</v>
          </cell>
          <cell r="AZT32">
            <v>3404532.47</v>
          </cell>
          <cell r="AZU32">
            <v>0</v>
          </cell>
          <cell r="AZV32">
            <v>0</v>
          </cell>
          <cell r="AZW32">
            <v>0</v>
          </cell>
          <cell r="AZX32">
            <v>0</v>
          </cell>
          <cell r="AZY32">
            <v>0</v>
          </cell>
          <cell r="AZZ32">
            <v>779465.51</v>
          </cell>
          <cell r="BAA32">
            <v>874258.32</v>
          </cell>
          <cell r="BAB32">
            <v>875404.32</v>
          </cell>
          <cell r="BAC32">
            <v>875404.32</v>
          </cell>
          <cell r="BAD32">
            <v>3404532.47</v>
          </cell>
          <cell r="BAE32">
            <v>14115171.66</v>
          </cell>
          <cell r="BAF32">
            <v>14282968.73</v>
          </cell>
          <cell r="BAG32">
            <v>16482460.720000001</v>
          </cell>
          <cell r="BAH32">
            <v>17687578.710000001</v>
          </cell>
          <cell r="BAI32">
            <v>62568179.82</v>
          </cell>
          <cell r="BAJ32">
            <v>0</v>
          </cell>
          <cell r="BAK32">
            <v>0</v>
          </cell>
          <cell r="BAL32">
            <v>0</v>
          </cell>
          <cell r="BAM32">
            <v>0</v>
          </cell>
          <cell r="BAN32">
            <v>0</v>
          </cell>
          <cell r="BAO32">
            <v>14115171.66</v>
          </cell>
          <cell r="BAP32">
            <v>14282968.73</v>
          </cell>
          <cell r="BAQ32">
            <v>16482460.720000001</v>
          </cell>
          <cell r="BAR32">
            <v>17687578.710000001</v>
          </cell>
          <cell r="BAS32">
            <v>62568179.82</v>
          </cell>
          <cell r="BAT32">
            <v>14115171.66</v>
          </cell>
          <cell r="BAU32">
            <v>14282968.73</v>
          </cell>
          <cell r="BAV32">
            <v>16482460.720000001</v>
          </cell>
          <cell r="BAW32">
            <v>17687578.710000001</v>
          </cell>
          <cell r="BAX32">
            <v>62568179.82</v>
          </cell>
          <cell r="BAY32">
            <v>0</v>
          </cell>
          <cell r="BAZ32">
            <v>0</v>
          </cell>
          <cell r="BBA32">
            <v>0</v>
          </cell>
          <cell r="BBB32">
            <v>0</v>
          </cell>
          <cell r="BBC32">
            <v>0</v>
          </cell>
          <cell r="BBD32">
            <v>14115171.66</v>
          </cell>
          <cell r="BBE32">
            <v>14282968.73</v>
          </cell>
          <cell r="BBF32">
            <v>16482460.720000001</v>
          </cell>
          <cell r="BBG32">
            <v>17687578.710000001</v>
          </cell>
          <cell r="BBH32">
            <v>62568179.82</v>
          </cell>
          <cell r="BBI32">
            <v>41777.159999999996</v>
          </cell>
          <cell r="BBJ32">
            <v>41777.159999999996</v>
          </cell>
          <cell r="BBK32">
            <v>41777.159999999996</v>
          </cell>
          <cell r="BBL32">
            <v>41318.120000000003</v>
          </cell>
          <cell r="BBM32">
            <v>166649.59999999998</v>
          </cell>
          <cell r="BBN32">
            <v>0</v>
          </cell>
          <cell r="BBO32">
            <v>0</v>
          </cell>
          <cell r="BBP32">
            <v>0</v>
          </cell>
          <cell r="BBQ32">
            <v>0</v>
          </cell>
          <cell r="BBR32">
            <v>0</v>
          </cell>
          <cell r="BBS32">
            <v>41777.159999999996</v>
          </cell>
          <cell r="BBT32">
            <v>41777.159999999996</v>
          </cell>
          <cell r="BBU32">
            <v>41777.159999999996</v>
          </cell>
          <cell r="BBV32">
            <v>41318.120000000003</v>
          </cell>
          <cell r="BBW32">
            <v>166649.59999999998</v>
          </cell>
          <cell r="BBX32">
            <v>41777.159999999996</v>
          </cell>
          <cell r="BBY32">
            <v>41777.159999999996</v>
          </cell>
          <cell r="BBZ32">
            <v>41777.159999999996</v>
          </cell>
          <cell r="BCA32">
            <v>41318.120000000003</v>
          </cell>
          <cell r="BCB32">
            <v>166649.59999999998</v>
          </cell>
          <cell r="BCC32">
            <v>0</v>
          </cell>
          <cell r="BCD32">
            <v>0</v>
          </cell>
          <cell r="BCE32">
            <v>0</v>
          </cell>
          <cell r="BCF32">
            <v>0</v>
          </cell>
          <cell r="BCG32">
            <v>0</v>
          </cell>
          <cell r="BCH32">
            <v>41777.159999999996</v>
          </cell>
          <cell r="BCI32">
            <v>41777.159999999996</v>
          </cell>
          <cell r="BCJ32">
            <v>41777.159999999996</v>
          </cell>
          <cell r="BCK32">
            <v>41318.120000000003</v>
          </cell>
          <cell r="BCL32">
            <v>166649.59999999998</v>
          </cell>
          <cell r="BCM32">
            <v>16068494.220000001</v>
          </cell>
          <cell r="BCN32">
            <v>17284683.18</v>
          </cell>
          <cell r="BCO32">
            <v>22466468.479999997</v>
          </cell>
          <cell r="BCP32">
            <v>21833555.080000002</v>
          </cell>
          <cell r="BCQ32">
            <v>77653200.959999993</v>
          </cell>
          <cell r="BCR32">
            <v>0</v>
          </cell>
          <cell r="BCS32">
            <v>0</v>
          </cell>
          <cell r="BCT32">
            <v>0</v>
          </cell>
          <cell r="BCU32">
            <v>0</v>
          </cell>
          <cell r="BCV32">
            <v>0</v>
          </cell>
          <cell r="BCW32">
            <v>16068494.220000001</v>
          </cell>
          <cell r="BCX32">
            <v>17284683.18</v>
          </cell>
          <cell r="BCY32">
            <v>22466468.479999997</v>
          </cell>
          <cell r="BCZ32">
            <v>21833555.080000002</v>
          </cell>
          <cell r="BDA32">
            <v>77653200.959999993</v>
          </cell>
          <cell r="BDB32">
            <v>16068494.220000001</v>
          </cell>
          <cell r="BDC32">
            <v>17284683.18</v>
          </cell>
          <cell r="BDD32">
            <v>22466468.479999997</v>
          </cell>
          <cell r="BDE32">
            <v>21833555.080000002</v>
          </cell>
          <cell r="BDF32">
            <v>77653200.959999993</v>
          </cell>
          <cell r="BDG32">
            <v>0</v>
          </cell>
          <cell r="BDH32">
            <v>0</v>
          </cell>
          <cell r="BDI32">
            <v>0</v>
          </cell>
          <cell r="BDJ32">
            <v>0</v>
          </cell>
          <cell r="BDK32">
            <v>0</v>
          </cell>
          <cell r="BDL32">
            <v>16068494.220000001</v>
          </cell>
          <cell r="BDM32">
            <v>17284683.18</v>
          </cell>
          <cell r="BDN32">
            <v>22466468.479999997</v>
          </cell>
          <cell r="BDO32">
            <v>21833555.080000002</v>
          </cell>
          <cell r="BDP32">
            <v>77653200.959999993</v>
          </cell>
          <cell r="BDQ32">
            <v>24715064.699999999</v>
          </cell>
          <cell r="BDR32">
            <v>26082910.046250001</v>
          </cell>
          <cell r="BDS32">
            <v>27688023.058125</v>
          </cell>
          <cell r="BDT32">
            <v>100188541.13124999</v>
          </cell>
          <cell r="BDU32">
            <v>178674538.93562499</v>
          </cell>
          <cell r="BDV32">
            <v>0</v>
          </cell>
          <cell r="BDW32">
            <v>300</v>
          </cell>
          <cell r="BDX32">
            <v>300</v>
          </cell>
          <cell r="BDY32">
            <v>300</v>
          </cell>
          <cell r="BDZ32">
            <v>900</v>
          </cell>
          <cell r="BEA32">
            <v>24715064.699999999</v>
          </cell>
          <cell r="BEB32">
            <v>26083210.046250001</v>
          </cell>
          <cell r="BEC32">
            <v>27688323.058125</v>
          </cell>
          <cell r="BED32">
            <v>100188841.13124999</v>
          </cell>
          <cell r="BEE32">
            <v>178675438.93562499</v>
          </cell>
          <cell r="BEF32">
            <v>24715064.699999999</v>
          </cell>
          <cell r="BEG32">
            <v>26082910.046250001</v>
          </cell>
          <cell r="BEH32">
            <v>27688023.058125</v>
          </cell>
          <cell r="BEI32">
            <v>100188541.13124999</v>
          </cell>
          <cell r="BEJ32">
            <v>178674538.93562499</v>
          </cell>
          <cell r="BEK32">
            <v>0</v>
          </cell>
          <cell r="BEL32">
            <v>300</v>
          </cell>
          <cell r="BEM32">
            <v>300</v>
          </cell>
          <cell r="BEN32">
            <v>300</v>
          </cell>
          <cell r="BEO32">
            <v>900</v>
          </cell>
          <cell r="BEP32">
            <v>24715064.699999999</v>
          </cell>
          <cell r="BEQ32">
            <v>26083210.046250001</v>
          </cell>
          <cell r="BER32">
            <v>27688323.058125</v>
          </cell>
          <cell r="BES32">
            <v>30188841.131249998</v>
          </cell>
          <cell r="BET32">
            <v>108675438.93562499</v>
          </cell>
          <cell r="BEU32">
            <v>162001407.72399253</v>
          </cell>
          <cell r="BEV32">
            <v>182272771.95314509</v>
          </cell>
          <cell r="BEW32">
            <v>191917989.98295617</v>
          </cell>
          <cell r="BEX32">
            <v>227952656.21816203</v>
          </cell>
          <cell r="BEY32">
            <v>764144825.87825584</v>
          </cell>
          <cell r="BEZ32">
            <v>25879979.475106142</v>
          </cell>
          <cell r="BFA32">
            <v>38562489.352819592</v>
          </cell>
          <cell r="BFB32">
            <v>41296658.349758998</v>
          </cell>
          <cell r="BFC32">
            <v>81892945.568589613</v>
          </cell>
          <cell r="BFD32">
            <v>187632072.74627435</v>
          </cell>
          <cell r="BFE32">
            <v>187881387.19909868</v>
          </cell>
          <cell r="BFF32">
            <v>220835261.30596468</v>
          </cell>
          <cell r="BFG32">
            <v>233214648.33271515</v>
          </cell>
          <cell r="BFH32">
            <v>309845601.78675163</v>
          </cell>
          <cell r="BFI32">
            <v>951776898.62453032</v>
          </cell>
          <cell r="BFJ32">
            <v>162001407.73669013</v>
          </cell>
          <cell r="BFK32">
            <v>182272772.16871363</v>
          </cell>
          <cell r="BFL32">
            <v>191917989.89778197</v>
          </cell>
          <cell r="BFM32">
            <v>227952655.18038779</v>
          </cell>
          <cell r="BFN32">
            <v>764144824.98357344</v>
          </cell>
          <cell r="BFO32">
            <v>25879979.475106142</v>
          </cell>
          <cell r="BFP32">
            <v>38562489.352819592</v>
          </cell>
          <cell r="BFQ32">
            <v>41296658.349758998</v>
          </cell>
          <cell r="BFR32">
            <v>81892945.568589613</v>
          </cell>
          <cell r="BFS32">
            <v>187632072.74627435</v>
          </cell>
          <cell r="BFT32">
            <v>187881387.21179628</v>
          </cell>
          <cell r="BFU32">
            <v>220835261.52153322</v>
          </cell>
          <cell r="BFV32">
            <v>233214648.24754095</v>
          </cell>
          <cell r="BFW32">
            <v>309845600.74897742</v>
          </cell>
          <cell r="BFX32">
            <v>951776897.72984791</v>
          </cell>
          <cell r="BFY32">
            <v>0</v>
          </cell>
          <cell r="BFZ32">
            <v>0.89468240737915039</v>
          </cell>
        </row>
        <row r="33">
          <cell r="B33" t="str">
            <v>营业利润（收入口径）：</v>
          </cell>
          <cell r="C33">
            <v>59938282.106784187</v>
          </cell>
          <cell r="D33">
            <v>19654829.809927188</v>
          </cell>
          <cell r="E33">
            <v>22786477.839577056</v>
          </cell>
          <cell r="F33">
            <v>36406457.872737199</v>
          </cell>
          <cell r="G33">
            <v>138786047.62902564</v>
          </cell>
          <cell r="H33">
            <v>-3576965.8572433963</v>
          </cell>
          <cell r="I33">
            <v>-395880.48399475683</v>
          </cell>
          <cell r="J33">
            <v>104547.19281911664</v>
          </cell>
          <cell r="K33">
            <v>-11365505.447959639</v>
          </cell>
          <cell r="L33">
            <v>-15233804.596378669</v>
          </cell>
          <cell r="M33">
            <v>56361316.249540791</v>
          </cell>
          <cell r="N33">
            <v>19258949.325932428</v>
          </cell>
          <cell r="O33">
            <v>22891025.032396175</v>
          </cell>
          <cell r="P33">
            <v>25040952.424777564</v>
          </cell>
          <cell r="Q33">
            <v>123552243.03264698</v>
          </cell>
          <cell r="R33">
            <v>59938282.106784187</v>
          </cell>
          <cell r="S33">
            <v>19654829.809927188</v>
          </cell>
          <cell r="T33">
            <v>22786477.839577056</v>
          </cell>
          <cell r="U33">
            <v>36406457.872737199</v>
          </cell>
          <cell r="V33">
            <v>138786047.62902564</v>
          </cell>
          <cell r="W33">
            <v>-3576965.8572433963</v>
          </cell>
          <cell r="X33">
            <v>-395880.48399475683</v>
          </cell>
          <cell r="Y33">
            <v>104547.19281911664</v>
          </cell>
          <cell r="Z33">
            <v>-11365505.447959639</v>
          </cell>
          <cell r="AA33">
            <v>-15233804.596378669</v>
          </cell>
          <cell r="AB33">
            <v>56361316.249540791</v>
          </cell>
          <cell r="AC33">
            <v>19258949.325932428</v>
          </cell>
          <cell r="AD33">
            <v>22891025.032396175</v>
          </cell>
          <cell r="AE33">
            <v>25040952.424777564</v>
          </cell>
          <cell r="AF33">
            <v>123552243.03264698</v>
          </cell>
          <cell r="AG33">
            <v>196646.04742114898</v>
          </cell>
          <cell r="AH33">
            <v>1954589.1224509832</v>
          </cell>
          <cell r="AI33">
            <v>1504720.1772987042</v>
          </cell>
          <cell r="AJ33">
            <v>6490119.1622061376</v>
          </cell>
          <cell r="AK33">
            <v>10146074.509376973</v>
          </cell>
          <cell r="AL33">
            <v>-1505043.40573022</v>
          </cell>
          <cell r="AM33">
            <v>-493449.73892139643</v>
          </cell>
          <cell r="AN33">
            <v>-147782.05660268292</v>
          </cell>
          <cell r="AO33">
            <v>-3661091.3215492591</v>
          </cell>
          <cell r="AP33">
            <v>-5807366.5228035599</v>
          </cell>
          <cell r="AQ33">
            <v>-1308397.3583090715</v>
          </cell>
          <cell r="AR33">
            <v>1461139.3835295867</v>
          </cell>
          <cell r="AS33">
            <v>1356938.1206960194</v>
          </cell>
          <cell r="AT33">
            <v>2829027.8406568784</v>
          </cell>
          <cell r="AU33">
            <v>4338707.986573413</v>
          </cell>
          <cell r="AV33">
            <v>196646.04742114898</v>
          </cell>
          <cell r="AW33">
            <v>1954589.1224509832</v>
          </cell>
          <cell r="AX33">
            <v>1504720.1772987042</v>
          </cell>
          <cell r="AY33">
            <v>6490119.1622061376</v>
          </cell>
          <cell r="AZ33">
            <v>10146074.509376973</v>
          </cell>
          <cell r="BA33">
            <v>-1505043.40573022</v>
          </cell>
          <cell r="BB33">
            <v>-493449.73892139643</v>
          </cell>
          <cell r="BC33">
            <v>-147782.05660268292</v>
          </cell>
          <cell r="BD33">
            <v>-3661091.3215492591</v>
          </cell>
          <cell r="BE33">
            <v>-5807366.5228035599</v>
          </cell>
          <cell r="BF33">
            <v>-1308397.3583090715</v>
          </cell>
          <cell r="BG33">
            <v>1461139.3835295867</v>
          </cell>
          <cell r="BH33">
            <v>1356938.1206960194</v>
          </cell>
          <cell r="BI33">
            <v>2829027.8406568784</v>
          </cell>
          <cell r="BJ33">
            <v>4338707.986573413</v>
          </cell>
          <cell r="BK33">
            <v>1802311.8710049698</v>
          </cell>
          <cell r="BL33">
            <v>919212.20076784585</v>
          </cell>
          <cell r="BM33">
            <v>1281226.2188297966</v>
          </cell>
          <cell r="BN33">
            <v>4696640.2070871266</v>
          </cell>
          <cell r="BO33">
            <v>8699390.4976897426</v>
          </cell>
          <cell r="BP33">
            <v>-842743.14037718438</v>
          </cell>
          <cell r="BQ33">
            <v>-614666.11161151435</v>
          </cell>
          <cell r="BR33">
            <v>-1039620.7273377152</v>
          </cell>
          <cell r="BS33">
            <v>-2916988.8524119686</v>
          </cell>
          <cell r="BT33">
            <v>-5414018.8317383826</v>
          </cell>
          <cell r="BU33">
            <v>959568.73062778544</v>
          </cell>
          <cell r="BV33">
            <v>304546.08915633149</v>
          </cell>
          <cell r="BW33">
            <v>241605.4914920833</v>
          </cell>
          <cell r="BX33">
            <v>1779651.3546751589</v>
          </cell>
          <cell r="BY33">
            <v>3285371.6659513637</v>
          </cell>
          <cell r="BZ33">
            <v>1802311.8710049698</v>
          </cell>
          <cell r="CA33">
            <v>919212.20076784585</v>
          </cell>
          <cell r="CB33">
            <v>1281226.2188297966</v>
          </cell>
          <cell r="CC33">
            <v>4696640.2070871266</v>
          </cell>
          <cell r="CD33">
            <v>8699390.4976897426</v>
          </cell>
          <cell r="CE33">
            <v>-842743.14037718438</v>
          </cell>
          <cell r="CF33">
            <v>-614666.11161151435</v>
          </cell>
          <cell r="CG33">
            <v>-1039620.7273377152</v>
          </cell>
          <cell r="CH33">
            <v>-2916988.8524119686</v>
          </cell>
          <cell r="CI33">
            <v>-5414018.8317383826</v>
          </cell>
          <cell r="CJ33">
            <v>959568.73062778544</v>
          </cell>
          <cell r="CK33">
            <v>304546.08915633149</v>
          </cell>
          <cell r="CL33">
            <v>241605.4914920833</v>
          </cell>
          <cell r="CM33">
            <v>1779651.3546751589</v>
          </cell>
          <cell r="CN33">
            <v>3285371.6659513637</v>
          </cell>
          <cell r="CO33">
            <v>-562191.31130683795</v>
          </cell>
          <cell r="CP33">
            <v>524243.24337269831</v>
          </cell>
          <cell r="CQ33">
            <v>680316.88998039812</v>
          </cell>
          <cell r="CR33">
            <v>3309287.7023049807</v>
          </cell>
          <cell r="CS33">
            <v>3951656.5243512355</v>
          </cell>
          <cell r="CT33">
            <v>-398929.59639025619</v>
          </cell>
          <cell r="CU33">
            <v>-610567.97315284621</v>
          </cell>
          <cell r="CV33">
            <v>-417255.45055660722</v>
          </cell>
          <cell r="CW33">
            <v>-1640242.4448310747</v>
          </cell>
          <cell r="CX33">
            <v>-3066995.464930784</v>
          </cell>
          <cell r="CY33">
            <v>-961120.9076970946</v>
          </cell>
          <cell r="CZ33">
            <v>-86324.729780148715</v>
          </cell>
          <cell r="DA33">
            <v>263061.4394237902</v>
          </cell>
          <cell r="DB33">
            <v>1669045.257473906</v>
          </cell>
          <cell r="DC33">
            <v>884661.05942045152</v>
          </cell>
          <cell r="DD33">
            <v>-562191.31130683795</v>
          </cell>
          <cell r="DE33">
            <v>524243.24337269831</v>
          </cell>
          <cell r="DF33">
            <v>680316.88998039812</v>
          </cell>
          <cell r="DG33">
            <v>3309287.7023049807</v>
          </cell>
          <cell r="DH33">
            <v>3951656.5243512355</v>
          </cell>
          <cell r="DI33">
            <v>-398929.59639025619</v>
          </cell>
          <cell r="DJ33">
            <v>-610567.97315284621</v>
          </cell>
          <cell r="DK33">
            <v>-417255.45055660722</v>
          </cell>
          <cell r="DL33">
            <v>-1640242.4448310747</v>
          </cell>
          <cell r="DM33">
            <v>-3066995.464930784</v>
          </cell>
          <cell r="DN33">
            <v>-961120.9076970946</v>
          </cell>
          <cell r="DO33">
            <v>-86324.729780148715</v>
          </cell>
          <cell r="DP33">
            <v>263061.4394237902</v>
          </cell>
          <cell r="DQ33">
            <v>1669045.257473906</v>
          </cell>
          <cell r="DR33">
            <v>884661.05942045152</v>
          </cell>
          <cell r="DS33">
            <v>-386768.08519529691</v>
          </cell>
          <cell r="DT33">
            <v>461066.85650529712</v>
          </cell>
          <cell r="DU33">
            <v>532453.99812207371</v>
          </cell>
          <cell r="DV33">
            <v>1548823.0177055402</v>
          </cell>
          <cell r="DW33">
            <v>2155575.7871376146</v>
          </cell>
          <cell r="DX33">
            <v>-329584.07341921399</v>
          </cell>
          <cell r="DY33">
            <v>-417394.36745572509</v>
          </cell>
          <cell r="DZ33">
            <v>-410576.16889149835</v>
          </cell>
          <cell r="EA33">
            <v>-1601228.3254675632</v>
          </cell>
          <cell r="EB33">
            <v>-2758782.9352340018</v>
          </cell>
          <cell r="EC33">
            <v>-716352.1586145116</v>
          </cell>
          <cell r="ED33">
            <v>43672.489049572032</v>
          </cell>
          <cell r="EE33">
            <v>121877.82923057536</v>
          </cell>
          <cell r="EF33">
            <v>-52405.307762023062</v>
          </cell>
          <cell r="EG33">
            <v>-603207.14809638448</v>
          </cell>
          <cell r="EH33">
            <v>-386768.08519529691</v>
          </cell>
          <cell r="EI33">
            <v>461066.85650529712</v>
          </cell>
          <cell r="EJ33">
            <v>532453.99812207371</v>
          </cell>
          <cell r="EK33">
            <v>1548823.0177055402</v>
          </cell>
          <cell r="EL33">
            <v>2155575.7871376146</v>
          </cell>
          <cell r="EM33">
            <v>-329584.07341921399</v>
          </cell>
          <cell r="EN33">
            <v>-417394.36745572509</v>
          </cell>
          <cell r="EO33">
            <v>-410576.16889149835</v>
          </cell>
          <cell r="EP33">
            <v>-1601228.3254675632</v>
          </cell>
          <cell r="EQ33">
            <v>-2758782.9352340018</v>
          </cell>
          <cell r="ER33">
            <v>-716352.1586145116</v>
          </cell>
          <cell r="ES33">
            <v>43672.489049572032</v>
          </cell>
          <cell r="ET33">
            <v>121877.82923057536</v>
          </cell>
          <cell r="EU33">
            <v>-52405.307762023062</v>
          </cell>
          <cell r="EV33">
            <v>-603207.14809638448</v>
          </cell>
          <cell r="EW33">
            <v>-62102.213448114228</v>
          </cell>
          <cell r="EX33">
            <v>1480440.0119358897</v>
          </cell>
          <cell r="EY33">
            <v>1148425.1271129441</v>
          </cell>
          <cell r="EZ33">
            <v>809572.7388827994</v>
          </cell>
          <cell r="FA33">
            <v>3376335.664483523</v>
          </cell>
          <cell r="FB33">
            <v>-343131.4941520468</v>
          </cell>
          <cell r="FC33">
            <v>-98935.208596491371</v>
          </cell>
          <cell r="FD33">
            <v>-32579.539005847997</v>
          </cell>
          <cell r="FE33">
            <v>-1364557.9453391815</v>
          </cell>
          <cell r="FF33">
            <v>-1839204.1870935671</v>
          </cell>
          <cell r="FG33">
            <v>-405233.70760016073</v>
          </cell>
          <cell r="FH33">
            <v>1381504.8033393989</v>
          </cell>
          <cell r="FI33">
            <v>1115845.588107096</v>
          </cell>
          <cell r="FJ33">
            <v>-554985.20645638136</v>
          </cell>
          <cell r="FK33">
            <v>1537131.4773899522</v>
          </cell>
          <cell r="FL33">
            <v>-62102.213448114228</v>
          </cell>
          <cell r="FM33">
            <v>1480440.0119358897</v>
          </cell>
          <cell r="FN33">
            <v>1148425.1271129441</v>
          </cell>
          <cell r="FO33">
            <v>809572.7388827994</v>
          </cell>
          <cell r="FP33">
            <v>3376335.664483523</v>
          </cell>
          <cell r="FQ33">
            <v>-343131.4941520468</v>
          </cell>
          <cell r="FR33">
            <v>-98935.208596491371</v>
          </cell>
          <cell r="FS33">
            <v>-32579.539005847997</v>
          </cell>
          <cell r="FT33">
            <v>-1364557.9453391815</v>
          </cell>
          <cell r="FU33">
            <v>-1839204.1870935671</v>
          </cell>
          <cell r="FV33">
            <v>-405233.70760016073</v>
          </cell>
          <cell r="FW33">
            <v>1381504.8033393989</v>
          </cell>
          <cell r="FX33">
            <v>1115845.588107096</v>
          </cell>
          <cell r="FY33">
            <v>-554985.20645638136</v>
          </cell>
          <cell r="FZ33">
            <v>1537131.4773899522</v>
          </cell>
          <cell r="GA33">
            <v>-564119.96364171163</v>
          </cell>
          <cell r="GB33">
            <v>-485819.53459551663</v>
          </cell>
          <cell r="GC33">
            <v>-405501.23162785277</v>
          </cell>
          <cell r="GD33">
            <v>473379.66080106515</v>
          </cell>
          <cell r="GE33">
            <v>-982061.06906401552</v>
          </cell>
          <cell r="GF33">
            <v>-434215.39192982449</v>
          </cell>
          <cell r="GG33">
            <v>-709116.12699475978</v>
          </cell>
          <cell r="GH33">
            <v>-615992.6845181135</v>
          </cell>
          <cell r="GI33">
            <v>-1156601.2071934382</v>
          </cell>
          <cell r="GJ33">
            <v>-2915925.4106361354</v>
          </cell>
          <cell r="GK33">
            <v>-998335.35557153588</v>
          </cell>
          <cell r="GL33">
            <v>-1194935.6615902758</v>
          </cell>
          <cell r="GM33">
            <v>-1021493.9161459664</v>
          </cell>
          <cell r="GN33">
            <v>-683221.54639237328</v>
          </cell>
          <cell r="GO33">
            <v>-3897986.4797001518</v>
          </cell>
          <cell r="GP33">
            <v>-564119.96364171163</v>
          </cell>
          <cell r="GQ33">
            <v>-485819.53459551663</v>
          </cell>
          <cell r="GR33">
            <v>-405501.23162785277</v>
          </cell>
          <cell r="GS33">
            <v>473379.66080106515</v>
          </cell>
          <cell r="GT33">
            <v>-982061.06906401552</v>
          </cell>
          <cell r="GU33">
            <v>-434215.39192982449</v>
          </cell>
          <cell r="GV33">
            <v>-709116.12699475978</v>
          </cell>
          <cell r="GW33">
            <v>-615992.6845181135</v>
          </cell>
          <cell r="GX33">
            <v>-1156601.2071934382</v>
          </cell>
          <cell r="GY33">
            <v>-2915925.4106361354</v>
          </cell>
          <cell r="GZ33">
            <v>-998335.35557153588</v>
          </cell>
          <cell r="HA33">
            <v>-1194935.6615902758</v>
          </cell>
          <cell r="HB33">
            <v>-1021493.9161459664</v>
          </cell>
          <cell r="HC33">
            <v>-683221.54639237328</v>
          </cell>
          <cell r="HD33">
            <v>-3897986.4797001518</v>
          </cell>
          <cell r="HE33">
            <v>-418519.11694106273</v>
          </cell>
          <cell r="HF33">
            <v>807032.94684177637</v>
          </cell>
          <cell r="HG33">
            <v>978071.22604386881</v>
          </cell>
          <cell r="HH33">
            <v>4277497.685494706</v>
          </cell>
          <cell r="HI33">
            <v>5644082.7414392941</v>
          </cell>
          <cell r="HJ33">
            <v>-421106.14932527929</v>
          </cell>
          <cell r="HK33">
            <v>-624409.19000302861</v>
          </cell>
          <cell r="HL33">
            <v>-751542.56278906995</v>
          </cell>
          <cell r="HM33">
            <v>-3265642.8212264106</v>
          </cell>
          <cell r="HN33">
            <v>-5062700.7233437877</v>
          </cell>
          <cell r="HO33">
            <v>-839625.26626634318</v>
          </cell>
          <cell r="HP33">
            <v>182623.75683874916</v>
          </cell>
          <cell r="HQ33">
            <v>226528.66325479839</v>
          </cell>
          <cell r="HR33">
            <v>1011854.8642682955</v>
          </cell>
          <cell r="HS33">
            <v>581382.01809550077</v>
          </cell>
          <cell r="HT33">
            <v>-418519.11694106273</v>
          </cell>
          <cell r="HU33">
            <v>807032.94684177637</v>
          </cell>
          <cell r="HV33">
            <v>978071.22604386881</v>
          </cell>
          <cell r="HW33">
            <v>4277497.685494706</v>
          </cell>
          <cell r="HX33">
            <v>5644082.7414392941</v>
          </cell>
          <cell r="HY33">
            <v>-421106.14932527929</v>
          </cell>
          <cell r="HZ33">
            <v>-624409.19000302861</v>
          </cell>
          <cell r="IA33">
            <v>-751542.56278906995</v>
          </cell>
          <cell r="IB33">
            <v>-3265642.8212264106</v>
          </cell>
          <cell r="IC33">
            <v>-5062700.7233437877</v>
          </cell>
          <cell r="ID33">
            <v>-839625.26626634318</v>
          </cell>
          <cell r="IE33">
            <v>182623.75683874916</v>
          </cell>
          <cell r="IF33">
            <v>226528.66325479839</v>
          </cell>
          <cell r="IG33">
            <v>1011854.8642682955</v>
          </cell>
          <cell r="IH33">
            <v>581382.01809550077</v>
          </cell>
          <cell r="II33">
            <v>-680251.75815289421</v>
          </cell>
          <cell r="IJ33">
            <v>-60303.021332547534</v>
          </cell>
          <cell r="IK33">
            <v>49071.896351968404</v>
          </cell>
          <cell r="IL33">
            <v>1981674.8287878996</v>
          </cell>
          <cell r="IM33">
            <v>1290191.9456544258</v>
          </cell>
          <cell r="IN33">
            <v>-505172.98373221129</v>
          </cell>
          <cell r="IO33">
            <v>-406139.93632044666</v>
          </cell>
          <cell r="IP33">
            <v>-431055.19369786466</v>
          </cell>
          <cell r="IQ33">
            <v>-1464867.5022028419</v>
          </cell>
          <cell r="IR33">
            <v>-2807235.6159533653</v>
          </cell>
          <cell r="IS33">
            <v>-1185424.7418851061</v>
          </cell>
          <cell r="IT33">
            <v>-466442.95765299443</v>
          </cell>
          <cell r="IU33">
            <v>-381983.29734589532</v>
          </cell>
          <cell r="IV33">
            <v>516807.32658505719</v>
          </cell>
          <cell r="IW33">
            <v>-1517043.6702989377</v>
          </cell>
          <cell r="IX33">
            <v>-680251.75815289421</v>
          </cell>
          <cell r="IY33">
            <v>-60303.021332547534</v>
          </cell>
          <cell r="IZ33">
            <v>49071.896351968404</v>
          </cell>
          <cell r="JA33">
            <v>1981674.8287878996</v>
          </cell>
          <cell r="JB33">
            <v>1290191.9456544258</v>
          </cell>
          <cell r="JC33">
            <v>-505172.98373221129</v>
          </cell>
          <cell r="JD33">
            <v>-406139.93632044666</v>
          </cell>
          <cell r="JE33">
            <v>-431055.19369786466</v>
          </cell>
          <cell r="JF33">
            <v>-1464867.5022028419</v>
          </cell>
          <cell r="JG33">
            <v>-2807235.6159533653</v>
          </cell>
          <cell r="JH33">
            <v>-1185424.7418851061</v>
          </cell>
          <cell r="JI33">
            <v>-466442.95765299443</v>
          </cell>
          <cell r="JJ33">
            <v>-381983.29734589532</v>
          </cell>
          <cell r="JK33">
            <v>516807.32658505719</v>
          </cell>
          <cell r="JL33">
            <v>-1517043.6702989377</v>
          </cell>
          <cell r="JM33">
            <v>-469983.29086477682</v>
          </cell>
          <cell r="JN33">
            <v>1837849.8625889523</v>
          </cell>
          <cell r="JO33">
            <v>2841140.1339038908</v>
          </cell>
          <cell r="JP33">
            <v>3713030.426453412</v>
          </cell>
          <cell r="JQ33">
            <v>7922037.1320814751</v>
          </cell>
          <cell r="JR33">
            <v>-400308.12781768152</v>
          </cell>
          <cell r="JS33">
            <v>-570177.79840591643</v>
          </cell>
          <cell r="JT33">
            <v>-828574.14445854817</v>
          </cell>
          <cell r="JU33">
            <v>-2440788.7302729273</v>
          </cell>
          <cell r="JV33">
            <v>-4239848.8009550739</v>
          </cell>
          <cell r="JW33">
            <v>-870291.41868245788</v>
          </cell>
          <cell r="JX33">
            <v>1267672.0641830349</v>
          </cell>
          <cell r="JY33">
            <v>2012565.9894453418</v>
          </cell>
          <cell r="JZ33">
            <v>1272241.6961804843</v>
          </cell>
          <cell r="KA33">
            <v>3682188.3311263993</v>
          </cell>
          <cell r="KB33">
            <v>-469983.29086477682</v>
          </cell>
          <cell r="KC33">
            <v>1837849.8625889523</v>
          </cell>
          <cell r="KD33">
            <v>2841140.1339038908</v>
          </cell>
          <cell r="KE33">
            <v>3713030.426453412</v>
          </cell>
          <cell r="KF33">
            <v>7922037.1320814751</v>
          </cell>
          <cell r="KG33">
            <v>-400308.12781768152</v>
          </cell>
          <cell r="KH33">
            <v>-570177.79840591643</v>
          </cell>
          <cell r="KI33">
            <v>-828574.14445854817</v>
          </cell>
          <cell r="KJ33">
            <v>-2440788.7302729273</v>
          </cell>
          <cell r="KK33">
            <v>-4239848.8009550739</v>
          </cell>
          <cell r="KL33">
            <v>-870291.41868245788</v>
          </cell>
          <cell r="KM33">
            <v>1267672.0641830349</v>
          </cell>
          <cell r="KN33">
            <v>2012565.9894453418</v>
          </cell>
          <cell r="KO33">
            <v>1272241.6961804843</v>
          </cell>
          <cell r="KP33">
            <v>3682188.3311263993</v>
          </cell>
          <cell r="KQ33">
            <v>-444324.97729352373</v>
          </cell>
          <cell r="KR33">
            <v>-190575.30611006496</v>
          </cell>
          <cell r="KS33">
            <v>-108233.06346831843</v>
          </cell>
          <cell r="KT33">
            <v>172192.84813795495</v>
          </cell>
          <cell r="KU33">
            <v>-570940.49873395264</v>
          </cell>
          <cell r="KV33">
            <v>-57199.299999999996</v>
          </cell>
          <cell r="KW33">
            <v>-166305.10833333334</v>
          </cell>
          <cell r="KX33">
            <v>-185858.44375000001</v>
          </cell>
          <cell r="KY33">
            <v>-186275.10625000001</v>
          </cell>
          <cell r="KZ33">
            <v>-595637.95833333337</v>
          </cell>
          <cell r="LA33">
            <v>-501524.27729352354</v>
          </cell>
          <cell r="LB33">
            <v>-356880.41444339836</v>
          </cell>
          <cell r="LC33">
            <v>-294091.50721831806</v>
          </cell>
          <cell r="LD33">
            <v>-14082.258112045005</v>
          </cell>
          <cell r="LE33">
            <v>-1166578.4570672847</v>
          </cell>
          <cell r="LF33">
            <v>-444324.97729352373</v>
          </cell>
          <cell r="LG33">
            <v>-190575.30611006496</v>
          </cell>
          <cell r="LH33">
            <v>-108233.06346831843</v>
          </cell>
          <cell r="LI33">
            <v>172192.84813795495</v>
          </cell>
          <cell r="LJ33">
            <v>-570940.49873395264</v>
          </cell>
          <cell r="LK33">
            <v>-57199.299999999996</v>
          </cell>
          <cell r="LL33">
            <v>-166305.10833333334</v>
          </cell>
          <cell r="LM33">
            <v>-185858.44375000001</v>
          </cell>
          <cell r="LN33">
            <v>-186275.10625000001</v>
          </cell>
          <cell r="LO33">
            <v>-595637.95833333337</v>
          </cell>
          <cell r="LP33">
            <v>-501524.27729352354</v>
          </cell>
          <cell r="LQ33">
            <v>-356880.41444339836</v>
          </cell>
          <cell r="LR33">
            <v>-294091.50721831806</v>
          </cell>
          <cell r="LS33">
            <v>-14082.258112045005</v>
          </cell>
          <cell r="LT33">
            <v>-1166578.4570672847</v>
          </cell>
          <cell r="LU33">
            <v>-862357.56678628107</v>
          </cell>
          <cell r="LV33">
            <v>324308.68352398882</v>
          </cell>
          <cell r="LW33">
            <v>590361.24399793195</v>
          </cell>
          <cell r="LX33">
            <v>1187766.8147383789</v>
          </cell>
          <cell r="LY33">
            <v>1240079.1754740179</v>
          </cell>
          <cell r="LZ33">
            <v>-144403.94210526315</v>
          </cell>
          <cell r="MA33">
            <v>-150264.42499999999</v>
          </cell>
          <cell r="MB33">
            <v>-150209.74868421053</v>
          </cell>
          <cell r="MC33">
            <v>-149937.125</v>
          </cell>
          <cell r="MD33">
            <v>-594815.24078947364</v>
          </cell>
          <cell r="ME33">
            <v>-1006761.5088915443</v>
          </cell>
          <cell r="MF33">
            <v>174044.25852398854</v>
          </cell>
          <cell r="MG33">
            <v>440151.49531372171</v>
          </cell>
          <cell r="MH33">
            <v>1037829.6897383789</v>
          </cell>
          <cell r="MI33">
            <v>645263.9346845448</v>
          </cell>
          <cell r="MJ33">
            <v>-862357.56678628107</v>
          </cell>
          <cell r="MK33">
            <v>324308.68352398882</v>
          </cell>
          <cell r="ML33">
            <v>590361.24399793195</v>
          </cell>
          <cell r="MM33">
            <v>1187766.8147383789</v>
          </cell>
          <cell r="MN33">
            <v>1240079.1754740179</v>
          </cell>
          <cell r="MO33">
            <v>-144403.94210526315</v>
          </cell>
          <cell r="MP33">
            <v>-150264.42499999999</v>
          </cell>
          <cell r="MQ33">
            <v>-150209.74868421053</v>
          </cell>
          <cell r="MR33">
            <v>-149937.125</v>
          </cell>
          <cell r="MS33">
            <v>-594815.24078947364</v>
          </cell>
          <cell r="MT33">
            <v>-1006761.5088915443</v>
          </cell>
          <cell r="MU33">
            <v>174044.25852398854</v>
          </cell>
          <cell r="MV33">
            <v>440151.49531372171</v>
          </cell>
          <cell r="MW33">
            <v>1037829.6897383789</v>
          </cell>
          <cell r="MX33">
            <v>645263.9346845448</v>
          </cell>
          <cell r="MY33">
            <v>-1302676.7476980193</v>
          </cell>
          <cell r="MZ33">
            <v>-1312320.4089864632</v>
          </cell>
          <cell r="NA33">
            <v>1256343.302953314</v>
          </cell>
          <cell r="NB33">
            <v>4950681.9810763951</v>
          </cell>
          <cell r="NC33">
            <v>3592028.1273452267</v>
          </cell>
          <cell r="ND33">
            <v>-1317216.5872215999</v>
          </cell>
          <cell r="NE33">
            <v>-1197333.3978351895</v>
          </cell>
          <cell r="NF33">
            <v>-714758.78124061413</v>
          </cell>
          <cell r="NG33">
            <v>-2810361.3289517392</v>
          </cell>
          <cell r="NH33">
            <v>-6039670.0952491406</v>
          </cell>
          <cell r="NI33">
            <v>-2619893.3349196184</v>
          </cell>
          <cell r="NJ33">
            <v>-2509653.8068216555</v>
          </cell>
          <cell r="NK33">
            <v>541584.52171269991</v>
          </cell>
          <cell r="NL33">
            <v>2140320.6521246564</v>
          </cell>
          <cell r="NM33">
            <v>-2447641.9679039195</v>
          </cell>
          <cell r="NN33">
            <v>-1302676.7476980193</v>
          </cell>
          <cell r="NO33">
            <v>-1312320.4089864632</v>
          </cell>
          <cell r="NP33">
            <v>1256343.302953314</v>
          </cell>
          <cell r="NQ33">
            <v>4950681.9810763951</v>
          </cell>
          <cell r="NR33">
            <v>3592028.1273452267</v>
          </cell>
          <cell r="NS33">
            <v>-1317216.5872215999</v>
          </cell>
          <cell r="NT33">
            <v>-1197333.3978351895</v>
          </cell>
          <cell r="NU33">
            <v>-714758.78124061413</v>
          </cell>
          <cell r="NV33">
            <v>-2810361.3289517392</v>
          </cell>
          <cell r="NW33">
            <v>-6039670.0952491406</v>
          </cell>
          <cell r="NX33">
            <v>-2619893.3349196184</v>
          </cell>
          <cell r="NY33">
            <v>-2509653.8068216555</v>
          </cell>
          <cell r="NZ33">
            <v>541584.52171269991</v>
          </cell>
          <cell r="OA33">
            <v>2140320.6521246564</v>
          </cell>
          <cell r="OB33">
            <v>-2447641.9679039195</v>
          </cell>
          <cell r="OC33">
            <v>-853072.57870639209</v>
          </cell>
          <cell r="OD33">
            <v>796097.12434091419</v>
          </cell>
          <cell r="OE33">
            <v>661203.80077270325</v>
          </cell>
          <cell r="OF33">
            <v>4187879.9782012021</v>
          </cell>
          <cell r="OG33">
            <v>4792108.3246084284</v>
          </cell>
          <cell r="OH33">
            <v>-682358.5112710509</v>
          </cell>
          <cell r="OI33">
            <v>-783465.54138740525</v>
          </cell>
          <cell r="OJ33">
            <v>-540003.32180961478</v>
          </cell>
          <cell r="OK33">
            <v>-1473691.6478212504</v>
          </cell>
          <cell r="OL33">
            <v>-3479519.022289319</v>
          </cell>
          <cell r="OM33">
            <v>-1535431.0899774432</v>
          </cell>
          <cell r="ON33">
            <v>12631.582953508943</v>
          </cell>
          <cell r="OO33">
            <v>121200.47896308918</v>
          </cell>
          <cell r="OP33">
            <v>2714188.3303799527</v>
          </cell>
          <cell r="OQ33">
            <v>1312589.3023191057</v>
          </cell>
          <cell r="OR33">
            <v>-853072.57870639209</v>
          </cell>
          <cell r="OS33">
            <v>796097.12434091419</v>
          </cell>
          <cell r="OT33">
            <v>661203.80077270325</v>
          </cell>
          <cell r="OU33">
            <v>4187879.9782012021</v>
          </cell>
          <cell r="OV33">
            <v>4792108.3246084284</v>
          </cell>
          <cell r="OW33">
            <v>-682358.5112710509</v>
          </cell>
          <cell r="OX33">
            <v>-783465.54138740525</v>
          </cell>
          <cell r="OY33">
            <v>-540003.32180961478</v>
          </cell>
          <cell r="OZ33">
            <v>-1473691.6478212504</v>
          </cell>
          <cell r="PA33">
            <v>-3479519.022289319</v>
          </cell>
          <cell r="PB33">
            <v>-1535431.0899774432</v>
          </cell>
          <cell r="PC33">
            <v>12631.582953508943</v>
          </cell>
          <cell r="PD33">
            <v>121200.47896308918</v>
          </cell>
          <cell r="PE33">
            <v>2714188.3303799527</v>
          </cell>
          <cell r="PF33">
            <v>1312589.3023191057</v>
          </cell>
          <cell r="PG33">
            <v>-209548.15609754529</v>
          </cell>
          <cell r="PH33">
            <v>2520.7568580377847</v>
          </cell>
          <cell r="PI33">
            <v>2022850.8672632999</v>
          </cell>
          <cell r="PJ33">
            <v>3095053.5485748807</v>
          </cell>
          <cell r="PK33">
            <v>4910877.0165986754</v>
          </cell>
          <cell r="PL33">
            <v>-523242.81908194686</v>
          </cell>
          <cell r="PM33">
            <v>-711295.42042101896</v>
          </cell>
          <cell r="PN33">
            <v>-347580.81447179639</v>
          </cell>
          <cell r="PO33">
            <v>-1285153.7656626143</v>
          </cell>
          <cell r="PP33">
            <v>-2867272.8196373768</v>
          </cell>
          <cell r="PQ33">
            <v>-732790.9751794925</v>
          </cell>
          <cell r="PR33">
            <v>-708774.66356298188</v>
          </cell>
          <cell r="PS33">
            <v>1675270.0527915028</v>
          </cell>
          <cell r="PT33">
            <v>1809899.7829122669</v>
          </cell>
          <cell r="PU33">
            <v>2043604.1969612967</v>
          </cell>
          <cell r="PV33">
            <v>-209548.15609754529</v>
          </cell>
          <cell r="PW33">
            <v>2520.7568580377847</v>
          </cell>
          <cell r="PX33">
            <v>2022850.8672632999</v>
          </cell>
          <cell r="PY33">
            <v>3095053.5485748807</v>
          </cell>
          <cell r="PZ33">
            <v>4910877.0165986754</v>
          </cell>
          <cell r="QA33">
            <v>-523242.81908194686</v>
          </cell>
          <cell r="QB33">
            <v>-711295.42042101896</v>
          </cell>
          <cell r="QC33">
            <v>-347580.81447179639</v>
          </cell>
          <cell r="QD33">
            <v>-1285153.7656626143</v>
          </cell>
          <cell r="QE33">
            <v>-2867272.8196373768</v>
          </cell>
          <cell r="QF33">
            <v>-732790.9751794925</v>
          </cell>
          <cell r="QG33">
            <v>-708774.66356298188</v>
          </cell>
          <cell r="QH33">
            <v>1675270.0527915028</v>
          </cell>
          <cell r="QI33">
            <v>1809899.7829122669</v>
          </cell>
          <cell r="QJ33">
            <v>2043604.1969612967</v>
          </cell>
          <cell r="QK33">
            <v>-681580.11405055458</v>
          </cell>
          <cell r="QL33">
            <v>-550000.73931690538</v>
          </cell>
          <cell r="QM33">
            <v>-647411.27517552022</v>
          </cell>
          <cell r="QN33">
            <v>1469742.1451112004</v>
          </cell>
          <cell r="QO33">
            <v>-409249.98343177699</v>
          </cell>
          <cell r="QP33">
            <v>-1076208.0779743476</v>
          </cell>
          <cell r="QQ33">
            <v>-809008.6898230873</v>
          </cell>
          <cell r="QR33">
            <v>-364176.65023883269</v>
          </cell>
          <cell r="QS33">
            <v>-792176.56029316131</v>
          </cell>
          <cell r="QT33">
            <v>-3041569.9783294275</v>
          </cell>
          <cell r="QU33">
            <v>-1757788.1920249024</v>
          </cell>
          <cell r="QV33">
            <v>-1359009.4291399932</v>
          </cell>
          <cell r="QW33">
            <v>-1011587.9254143517</v>
          </cell>
          <cell r="QX33">
            <v>677565.58481803816</v>
          </cell>
          <cell r="QY33">
            <v>-3450819.9617612064</v>
          </cell>
          <cell r="QZ33">
            <v>-681580.11405055458</v>
          </cell>
          <cell r="RA33">
            <v>-550000.73931690538</v>
          </cell>
          <cell r="RB33">
            <v>-647411.27517552022</v>
          </cell>
          <cell r="RC33">
            <v>1469742.1451112004</v>
          </cell>
          <cell r="RD33">
            <v>-409249.98343177699</v>
          </cell>
          <cell r="RE33">
            <v>-1076208.0779743476</v>
          </cell>
          <cell r="RF33">
            <v>-809008.6898230873</v>
          </cell>
          <cell r="RG33">
            <v>-364176.65023883269</v>
          </cell>
          <cell r="RH33">
            <v>-792176.56029316131</v>
          </cell>
          <cell r="RI33">
            <v>-3041569.9783294275</v>
          </cell>
          <cell r="RJ33">
            <v>-1757788.1920249024</v>
          </cell>
          <cell r="RK33">
            <v>-1359009.4291399932</v>
          </cell>
          <cell r="RL33">
            <v>-1011587.9254143517</v>
          </cell>
          <cell r="RM33">
            <v>677565.58481803816</v>
          </cell>
          <cell r="RN33">
            <v>-3450819.9617612064</v>
          </cell>
          <cell r="RO33">
            <v>1505847.875777958</v>
          </cell>
          <cell r="RP33">
            <v>-792001.46968935523</v>
          </cell>
          <cell r="RQ33">
            <v>-1146657.3245139159</v>
          </cell>
          <cell r="RR33">
            <v>1197668.0481484956</v>
          </cell>
          <cell r="RS33">
            <v>764857.12972318381</v>
          </cell>
          <cell r="RT33">
            <v>-1119446.8629549362</v>
          </cell>
          <cell r="RU33">
            <v>-769777.41560027492</v>
          </cell>
          <cell r="RV33">
            <v>17728.515686274739</v>
          </cell>
          <cell r="RW33">
            <v>-1087381.8671494564</v>
          </cell>
          <cell r="RX33">
            <v>-2958877.6300183944</v>
          </cell>
          <cell r="RY33">
            <v>386401.01282302197</v>
          </cell>
          <cell r="RZ33">
            <v>-1561778.8852896309</v>
          </cell>
          <cell r="SA33">
            <v>-1128928.8088276424</v>
          </cell>
          <cell r="SB33">
            <v>110286.18099903781</v>
          </cell>
          <cell r="SC33">
            <v>-2194020.5002952144</v>
          </cell>
          <cell r="SD33">
            <v>1505847.875777958</v>
          </cell>
          <cell r="SE33">
            <v>-792001.46968935523</v>
          </cell>
          <cell r="SF33">
            <v>-1146657.3245139159</v>
          </cell>
          <cell r="SG33">
            <v>1197668.0481484956</v>
          </cell>
          <cell r="SH33">
            <v>764857.12972318381</v>
          </cell>
          <cell r="SI33">
            <v>-1119446.8629549362</v>
          </cell>
          <cell r="SJ33">
            <v>-769777.41560027492</v>
          </cell>
          <cell r="SK33">
            <v>17728.515686274739</v>
          </cell>
          <cell r="SL33">
            <v>-1087381.8671494564</v>
          </cell>
          <cell r="SM33">
            <v>-2958877.6300183944</v>
          </cell>
          <cell r="SN33">
            <v>386401.01282302197</v>
          </cell>
          <cell r="SO33">
            <v>-1561778.8852896309</v>
          </cell>
          <cell r="SP33">
            <v>-1128928.8088276424</v>
          </cell>
          <cell r="SQ33">
            <v>110286.18099903781</v>
          </cell>
          <cell r="SR33">
            <v>-2194020.5002952144</v>
          </cell>
          <cell r="SS33">
            <v>940520.88979106816</v>
          </cell>
          <cell r="ST33">
            <v>1336536.860909339</v>
          </cell>
          <cell r="SU33">
            <v>230621.04261823511</v>
          </cell>
          <cell r="SV33">
            <v>2114623.0644151326</v>
          </cell>
          <cell r="SW33">
            <v>4622301.8577337731</v>
          </cell>
          <cell r="SX33">
            <v>-1044197.7973499827</v>
          </cell>
          <cell r="SY33">
            <v>-302327.47492645332</v>
          </cell>
          <cell r="SZ33">
            <v>-251229.83017791528</v>
          </cell>
          <cell r="TA33">
            <v>-2100890.8289594585</v>
          </cell>
          <cell r="TB33">
            <v>-3698645.9314138107</v>
          </cell>
          <cell r="TC33">
            <v>-103676.90755891474</v>
          </cell>
          <cell r="TD33">
            <v>1034209.385982886</v>
          </cell>
          <cell r="TE33">
            <v>-20608.787559679709</v>
          </cell>
          <cell r="TF33">
            <v>13732.235455674119</v>
          </cell>
          <cell r="TG33">
            <v>923655.92631996423</v>
          </cell>
          <cell r="TH33">
            <v>940520.88979106816</v>
          </cell>
          <cell r="TI33">
            <v>1336536.860909339</v>
          </cell>
          <cell r="TJ33">
            <v>230621.04261823511</v>
          </cell>
          <cell r="TK33">
            <v>2114623.0644151326</v>
          </cell>
          <cell r="TL33">
            <v>4622301.8577337731</v>
          </cell>
          <cell r="TM33">
            <v>-1044197.7973499827</v>
          </cell>
          <cell r="TN33">
            <v>-302327.47492645332</v>
          </cell>
          <cell r="TO33">
            <v>-251229.83017791528</v>
          </cell>
          <cell r="TP33">
            <v>-2100890.8289594585</v>
          </cell>
          <cell r="TQ33">
            <v>-3698645.9314138107</v>
          </cell>
          <cell r="TR33">
            <v>-103676.90755891474</v>
          </cell>
          <cell r="TS33">
            <v>1034209.385982886</v>
          </cell>
          <cell r="TT33">
            <v>-20608.787559679709</v>
          </cell>
          <cell r="TU33">
            <v>13732.235455674119</v>
          </cell>
          <cell r="TV33">
            <v>923655.92631996423</v>
          </cell>
          <cell r="TW33">
            <v>-393882.12656004843</v>
          </cell>
          <cell r="TX33">
            <v>-299382.56759762671</v>
          </cell>
          <cell r="TY33">
            <v>-189241.94582534418</v>
          </cell>
          <cell r="TZ33">
            <v>-314.79774906369857</v>
          </cell>
          <cell r="UA33">
            <v>-882821.43773208279</v>
          </cell>
          <cell r="UB33">
            <v>-126635.03125</v>
          </cell>
          <cell r="UC33">
            <v>-168601.77708333335</v>
          </cell>
          <cell r="UD33">
            <v>-178674.19999999998</v>
          </cell>
          <cell r="UE33">
            <v>-178460.5</v>
          </cell>
          <cell r="UF33">
            <v>-652371.5083333333</v>
          </cell>
          <cell r="UG33">
            <v>-520517.15781004843</v>
          </cell>
          <cell r="UH33">
            <v>-467984.34468096006</v>
          </cell>
          <cell r="UI33">
            <v>-367916.14582534414</v>
          </cell>
          <cell r="UJ33">
            <v>-178775.2977490637</v>
          </cell>
          <cell r="UK33">
            <v>-1535192.9460654166</v>
          </cell>
          <cell r="UL33">
            <v>-393882.24531004857</v>
          </cell>
          <cell r="UM33">
            <v>-299383.07051429339</v>
          </cell>
          <cell r="UN33">
            <v>-189241.65582534415</v>
          </cell>
          <cell r="UO33">
            <v>-314.44774906360544</v>
          </cell>
          <cell r="UP33">
            <v>-882821.41939875018</v>
          </cell>
          <cell r="UQ33">
            <v>-126635.03125</v>
          </cell>
          <cell r="UR33">
            <v>-168601.77708333335</v>
          </cell>
          <cell r="US33">
            <v>-178674.19999999998</v>
          </cell>
          <cell r="UT33">
            <v>-178460.5</v>
          </cell>
          <cell r="UU33">
            <v>-652371.5083333333</v>
          </cell>
          <cell r="UV33">
            <v>-520517.27656004834</v>
          </cell>
          <cell r="UW33">
            <v>-467984.84759762674</v>
          </cell>
          <cell r="UX33">
            <v>-367915.8558253441</v>
          </cell>
          <cell r="UY33">
            <v>-178774.94774906361</v>
          </cell>
          <cell r="UZ33">
            <v>-1535192.9277320821</v>
          </cell>
          <cell r="VA33">
            <v>616794.18129363446</v>
          </cell>
          <cell r="VB33">
            <v>-230542.65256506251</v>
          </cell>
          <cell r="VC33">
            <v>-233787.20299984515</v>
          </cell>
          <cell r="VD33">
            <v>-140411.08761397563</v>
          </cell>
          <cell r="VE33">
            <v>12053.238114750944</v>
          </cell>
          <cell r="VF33">
            <v>-42470.252173913046</v>
          </cell>
          <cell r="VG33">
            <v>-150629.33260869567</v>
          </cell>
          <cell r="VH33">
            <v>-170714.90000000002</v>
          </cell>
          <cell r="VI33">
            <v>-170633.92173913046</v>
          </cell>
          <cell r="VJ33">
            <v>-534448.40652173909</v>
          </cell>
          <cell r="VK33">
            <v>574323.92911972152</v>
          </cell>
          <cell r="VL33">
            <v>-381171.98517375812</v>
          </cell>
          <cell r="VM33">
            <v>-404502.10299984505</v>
          </cell>
          <cell r="VN33">
            <v>-311045.00935310614</v>
          </cell>
          <cell r="VO33">
            <v>-522395.16840698756</v>
          </cell>
          <cell r="VP33">
            <v>616794.28734603873</v>
          </cell>
          <cell r="VQ33">
            <v>-230542.36521694856</v>
          </cell>
          <cell r="VR33">
            <v>-233787.40782564436</v>
          </cell>
          <cell r="VS33">
            <v>-140410.39983971673</v>
          </cell>
          <cell r="VT33">
            <v>12054.114463729784</v>
          </cell>
          <cell r="VU33">
            <v>-42470.252173913046</v>
          </cell>
          <cell r="VV33">
            <v>-150629.33260869567</v>
          </cell>
          <cell r="VW33">
            <v>-170714.90000000002</v>
          </cell>
          <cell r="VX33">
            <v>-170633.92173913046</v>
          </cell>
          <cell r="VY33">
            <v>-534448.40652173909</v>
          </cell>
          <cell r="VZ33">
            <v>574324.03517212579</v>
          </cell>
          <cell r="WA33">
            <v>-381171.69782564417</v>
          </cell>
          <cell r="WB33">
            <v>-404502.30782564427</v>
          </cell>
          <cell r="WC33">
            <v>-311044.32157884724</v>
          </cell>
          <cell r="WD33">
            <v>-522394.29205801059</v>
          </cell>
          <cell r="WE33">
            <v>-235406.20336151239</v>
          </cell>
          <cell r="WF33">
            <v>-12877.445475388784</v>
          </cell>
          <cell r="WG33">
            <v>415432.64717318607</v>
          </cell>
          <cell r="WH33">
            <v>765127.22701673</v>
          </cell>
          <cell r="WI33">
            <v>932276.22535301559</v>
          </cell>
          <cell r="WJ33">
            <v>-323867.12330913491</v>
          </cell>
          <cell r="WK33">
            <v>-285137.36767695111</v>
          </cell>
          <cell r="WL33">
            <v>-311093.35754990927</v>
          </cell>
          <cell r="WM33">
            <v>-988713.6602082164</v>
          </cell>
          <cell r="WN33">
            <v>-1908811.5087442119</v>
          </cell>
          <cell r="WO33">
            <v>-559273.32667064713</v>
          </cell>
          <cell r="WP33">
            <v>-298014.81315233978</v>
          </cell>
          <cell r="WQ33">
            <v>104339.2896232768</v>
          </cell>
          <cell r="WR33">
            <v>-223586.4331914871</v>
          </cell>
          <cell r="WS33">
            <v>-976535.28339119628</v>
          </cell>
          <cell r="WT33">
            <v>-235406.20336151239</v>
          </cell>
          <cell r="WU33">
            <v>-12877.445475388784</v>
          </cell>
          <cell r="WV33">
            <v>415432.64717318607</v>
          </cell>
          <cell r="WW33">
            <v>765127.22701673</v>
          </cell>
          <cell r="WX33">
            <v>932276.22535301559</v>
          </cell>
          <cell r="WY33">
            <v>-323867.12330913491</v>
          </cell>
          <cell r="WZ33">
            <v>-285137.36767695111</v>
          </cell>
          <cell r="XA33">
            <v>-311093.35754990927</v>
          </cell>
          <cell r="XB33">
            <v>-988713.6602082164</v>
          </cell>
          <cell r="XC33">
            <v>-1908811.5087442119</v>
          </cell>
          <cell r="XD33">
            <v>-559273.32667064713</v>
          </cell>
          <cell r="XE33">
            <v>-298014.81315233978</v>
          </cell>
          <cell r="XF33">
            <v>104339.2896232768</v>
          </cell>
          <cell r="XG33">
            <v>-223586.4331914871</v>
          </cell>
          <cell r="XH33">
            <v>-976535.28339119628</v>
          </cell>
          <cell r="XI33">
            <v>-158011.21746975509</v>
          </cell>
          <cell r="XJ33">
            <v>-150930.82027128851</v>
          </cell>
          <cell r="XK33">
            <v>309841.65955807432</v>
          </cell>
          <cell r="XL33">
            <v>1187077.7945356048</v>
          </cell>
          <cell r="XM33">
            <v>1187977.4163526352</v>
          </cell>
          <cell r="XN33">
            <v>-319901.73486804555</v>
          </cell>
          <cell r="XO33">
            <v>-502414.09139662888</v>
          </cell>
          <cell r="XP33">
            <v>-436647.19873951655</v>
          </cell>
          <cell r="XQ33">
            <v>-991699.5327163185</v>
          </cell>
          <cell r="XR33">
            <v>-2250662.5577205103</v>
          </cell>
          <cell r="XS33">
            <v>-477912.95233780053</v>
          </cell>
          <cell r="XT33">
            <v>-653344.91166791739</v>
          </cell>
          <cell r="XU33">
            <v>-126805.53918144247</v>
          </cell>
          <cell r="XV33">
            <v>195378.26181928627</v>
          </cell>
          <cell r="XW33">
            <v>-1062685.141367875</v>
          </cell>
          <cell r="XX33">
            <v>-158011.21746975509</v>
          </cell>
          <cell r="XY33">
            <v>-150930.82027128851</v>
          </cell>
          <cell r="XZ33">
            <v>309841.65955807432</v>
          </cell>
          <cell r="YA33">
            <v>1187077.7945356048</v>
          </cell>
          <cell r="YB33">
            <v>1187977.4163526352</v>
          </cell>
          <cell r="YC33">
            <v>-319901.73486804555</v>
          </cell>
          <cell r="YD33">
            <v>-502414.09139662888</v>
          </cell>
          <cell r="YE33">
            <v>-436647.19873951655</v>
          </cell>
          <cell r="YF33">
            <v>-991699.5327163185</v>
          </cell>
          <cell r="YG33">
            <v>-2250662.5577205103</v>
          </cell>
          <cell r="YH33">
            <v>-477912.95233780053</v>
          </cell>
          <cell r="YI33">
            <v>-653344.91166791739</v>
          </cell>
          <cell r="YJ33">
            <v>-126805.53918144247</v>
          </cell>
          <cell r="YK33">
            <v>195378.26181928627</v>
          </cell>
          <cell r="YL33">
            <v>-1062685.141367875</v>
          </cell>
          <cell r="YM33">
            <v>-510706.81127530849</v>
          </cell>
          <cell r="YN33">
            <v>-550261.85824651108</v>
          </cell>
          <cell r="YO33">
            <v>-260652.97986879083</v>
          </cell>
          <cell r="YP33">
            <v>-198564.88490820909</v>
          </cell>
          <cell r="YQ33">
            <v>-1520186.5342988204</v>
          </cell>
          <cell r="YR33">
            <v>-70207.817999999999</v>
          </cell>
          <cell r="YS33">
            <v>-126060.924</v>
          </cell>
          <cell r="YT33">
            <v>-154889.33799999999</v>
          </cell>
          <cell r="YU33">
            <v>-154764.334</v>
          </cell>
          <cell r="YV33">
            <v>-505922.41399999999</v>
          </cell>
          <cell r="YW33">
            <v>-580914.62927530857</v>
          </cell>
          <cell r="YX33">
            <v>-676322.78224651096</v>
          </cell>
          <cell r="YY33">
            <v>-415542.31786879059</v>
          </cell>
          <cell r="YZ33">
            <v>-353329.21890820912</v>
          </cell>
          <cell r="ZA33">
            <v>-2026108.9482988194</v>
          </cell>
          <cell r="ZB33">
            <v>-510706.81127530849</v>
          </cell>
          <cell r="ZC33">
            <v>-550261.85824651108</v>
          </cell>
          <cell r="ZD33">
            <v>-260652.97986879083</v>
          </cell>
          <cell r="ZE33">
            <v>-198564.88490820909</v>
          </cell>
          <cell r="ZF33">
            <v>-1520186.5342988204</v>
          </cell>
          <cell r="ZG33">
            <v>-70207.817999999999</v>
          </cell>
          <cell r="ZH33">
            <v>-126060.924</v>
          </cell>
          <cell r="ZI33">
            <v>-154889.33799999999</v>
          </cell>
          <cell r="ZJ33">
            <v>-154764.334</v>
          </cell>
          <cell r="ZK33">
            <v>-505922.41399999999</v>
          </cell>
          <cell r="ZL33">
            <v>-580914.62927530857</v>
          </cell>
          <cell r="ZM33">
            <v>-676322.78224651096</v>
          </cell>
          <cell r="ZN33">
            <v>-415542.31786879059</v>
          </cell>
          <cell r="ZO33">
            <v>-353329.21890820912</v>
          </cell>
          <cell r="ZP33">
            <v>-2026108.9482988194</v>
          </cell>
          <cell r="ZQ33">
            <v>417460.79493777687</v>
          </cell>
          <cell r="ZR33">
            <v>-21702.827432802878</v>
          </cell>
          <cell r="ZS33">
            <v>-145718.11849738797</v>
          </cell>
          <cell r="ZT33">
            <v>977990.79988850234</v>
          </cell>
          <cell r="ZU33">
            <v>1228030.6488960879</v>
          </cell>
          <cell r="ZV33">
            <v>-195204.45757575758</v>
          </cell>
          <cell r="ZW33">
            <v>-197641.57424242428</v>
          </cell>
          <cell r="ZX33">
            <v>-197522.05909090908</v>
          </cell>
          <cell r="ZY33">
            <v>-197360.63787878788</v>
          </cell>
          <cell r="ZZ33">
            <v>-787728.72878787876</v>
          </cell>
          <cell r="AAA33">
            <v>222256.33736201935</v>
          </cell>
          <cell r="AAB33">
            <v>-219344.4016752271</v>
          </cell>
          <cell r="AAC33">
            <v>-343240.17758829659</v>
          </cell>
          <cell r="AAD33">
            <v>780630.16200971464</v>
          </cell>
          <cell r="AAE33">
            <v>440301.9201082103</v>
          </cell>
          <cell r="AAF33">
            <v>417460.79493777687</v>
          </cell>
          <cell r="AAG33">
            <v>-21702.827432802878</v>
          </cell>
          <cell r="AAH33">
            <v>-145718.11849738797</v>
          </cell>
          <cell r="AAI33">
            <v>977990.79988850234</v>
          </cell>
          <cell r="AAJ33">
            <v>1228030.6488960879</v>
          </cell>
          <cell r="AAK33">
            <v>-195204.45757575758</v>
          </cell>
          <cell r="AAL33">
            <v>-197641.57424242428</v>
          </cell>
          <cell r="AAM33">
            <v>-197522.05909090908</v>
          </cell>
          <cell r="AAN33">
            <v>-197360.63787878788</v>
          </cell>
          <cell r="AAO33">
            <v>-787728.72878787876</v>
          </cell>
          <cell r="AAP33">
            <v>222256.33736201935</v>
          </cell>
          <cell r="AAQ33">
            <v>-219344.4016752271</v>
          </cell>
          <cell r="AAR33">
            <v>-343240.17758829659</v>
          </cell>
          <cell r="AAS33">
            <v>780630.16200971464</v>
          </cell>
          <cell r="AAT33">
            <v>440301.9201082103</v>
          </cell>
          <cell r="AAU33">
            <v>-400262.79048888374</v>
          </cell>
          <cell r="AAV33">
            <v>-503751.18107577576</v>
          </cell>
          <cell r="AAW33">
            <v>-358521.31291225646</v>
          </cell>
          <cell r="AAX33">
            <v>307500.19889685547</v>
          </cell>
          <cell r="AAY33">
            <v>-955035.08558006026</v>
          </cell>
          <cell r="AAZ33">
            <v>-159005.33735145844</v>
          </cell>
          <cell r="ABA33">
            <v>-185033.16483624547</v>
          </cell>
          <cell r="ABB33">
            <v>-251764.86582434794</v>
          </cell>
          <cell r="ABC33">
            <v>-773672.22653834382</v>
          </cell>
          <cell r="ABD33">
            <v>-1369475.5945503959</v>
          </cell>
          <cell r="ABE33">
            <v>-559268.127840342</v>
          </cell>
          <cell r="ABF33">
            <v>-688784.34591202112</v>
          </cell>
          <cell r="ABG33">
            <v>-610286.17873660428</v>
          </cell>
          <cell r="ABH33">
            <v>-466172.02764148801</v>
          </cell>
          <cell r="ABI33">
            <v>-2324510.6801304556</v>
          </cell>
          <cell r="ABJ33">
            <v>-400262.79048888374</v>
          </cell>
          <cell r="ABK33">
            <v>-503751.18107577576</v>
          </cell>
          <cell r="ABL33">
            <v>-358521.31291225646</v>
          </cell>
          <cell r="ABM33">
            <v>307500.19889685547</v>
          </cell>
          <cell r="ABN33">
            <v>-955035.08558006026</v>
          </cell>
          <cell r="ABO33">
            <v>-159005.33735145844</v>
          </cell>
          <cell r="ABP33">
            <v>-185033.16483624547</v>
          </cell>
          <cell r="ABQ33">
            <v>-251764.86582434794</v>
          </cell>
          <cell r="ABR33">
            <v>-773672.22653834382</v>
          </cell>
          <cell r="ABS33">
            <v>-1369475.5945503959</v>
          </cell>
          <cell r="ABT33">
            <v>-559268.127840342</v>
          </cell>
          <cell r="ABU33">
            <v>-688784.34591202112</v>
          </cell>
          <cell r="ABV33">
            <v>-610286.17873660428</v>
          </cell>
          <cell r="ABW33">
            <v>-466172.02764148801</v>
          </cell>
          <cell r="ABX33">
            <v>-2324510.6801304556</v>
          </cell>
          <cell r="ABY33">
            <v>-300343.69359490741</v>
          </cell>
          <cell r="ABZ33">
            <v>739539.33880841918</v>
          </cell>
          <cell r="ACA33">
            <v>1000340.5875686891</v>
          </cell>
          <cell r="ACB33">
            <v>3323559.7411901178</v>
          </cell>
          <cell r="ACC33">
            <v>4763095.9739723206</v>
          </cell>
          <cell r="ACD33">
            <v>-1031306.2535584334</v>
          </cell>
          <cell r="ACE33">
            <v>-718323.52191800252</v>
          </cell>
          <cell r="ACF33">
            <v>-587492.89931030991</v>
          </cell>
          <cell r="ACG33">
            <v>-1741365.4369490836</v>
          </cell>
          <cell r="ACH33">
            <v>-4078488.1117358301</v>
          </cell>
          <cell r="ACI33">
            <v>-1331649.947153341</v>
          </cell>
          <cell r="ACJ33">
            <v>21215.816890415736</v>
          </cell>
          <cell r="ACK33">
            <v>412847.6882583797</v>
          </cell>
          <cell r="ACL33">
            <v>1582194.3042410351</v>
          </cell>
          <cell r="ACM33">
            <v>684607.86223648861</v>
          </cell>
          <cell r="ACN33">
            <v>-300343.69359490741</v>
          </cell>
          <cell r="ACO33">
            <v>739539.33880841918</v>
          </cell>
          <cell r="ACP33">
            <v>1000340.5875686891</v>
          </cell>
          <cell r="ACQ33">
            <v>3323559.7411901178</v>
          </cell>
          <cell r="ACR33">
            <v>4763095.9739723206</v>
          </cell>
          <cell r="ACS33">
            <v>-1031306.2535584334</v>
          </cell>
          <cell r="ACT33">
            <v>-718323.52191800252</v>
          </cell>
          <cell r="ACU33">
            <v>-587492.89931030991</v>
          </cell>
          <cell r="ACV33">
            <v>-1741365.4369490836</v>
          </cell>
          <cell r="ACW33">
            <v>-4078488.1117358301</v>
          </cell>
          <cell r="ACX33">
            <v>-1331649.947153341</v>
          </cell>
          <cell r="ACY33">
            <v>21215.816890415736</v>
          </cell>
          <cell r="ACZ33">
            <v>412847.6882583797</v>
          </cell>
          <cell r="ADA33">
            <v>1582194.3042410351</v>
          </cell>
          <cell r="ADB33">
            <v>684607.86223648861</v>
          </cell>
          <cell r="ADC33">
            <v>-550937.87183837034</v>
          </cell>
          <cell r="ADD33">
            <v>-485038.17543816287</v>
          </cell>
          <cell r="ADE33">
            <v>-156761.73309142748</v>
          </cell>
          <cell r="ADF33">
            <v>-282747.43159445561</v>
          </cell>
          <cell r="ADG33">
            <v>-1475485.2119624168</v>
          </cell>
          <cell r="ADH33">
            <v>-179842.53125</v>
          </cell>
          <cell r="ADI33">
            <v>-180557.58541666667</v>
          </cell>
          <cell r="ADJ33">
            <v>-163616.74374999999</v>
          </cell>
          <cell r="ADK33">
            <v>-163462.15416666665</v>
          </cell>
          <cell r="ADL33">
            <v>-687479.01458333328</v>
          </cell>
          <cell r="ADM33">
            <v>-730780.40308837057</v>
          </cell>
          <cell r="ADN33">
            <v>-665595.76085482957</v>
          </cell>
          <cell r="ADO33">
            <v>-320378.47684142739</v>
          </cell>
          <cell r="ADP33">
            <v>-446209.58576112217</v>
          </cell>
          <cell r="ADQ33">
            <v>-2162964.2265457502</v>
          </cell>
          <cell r="ADR33">
            <v>-550937.87183837034</v>
          </cell>
          <cell r="ADS33">
            <v>-485038.17543816287</v>
          </cell>
          <cell r="ADT33">
            <v>-156761.73309142748</v>
          </cell>
          <cell r="ADU33">
            <v>-282747.43159445561</v>
          </cell>
          <cell r="ADV33">
            <v>-1475485.2119624168</v>
          </cell>
          <cell r="ADW33">
            <v>-179842.53125</v>
          </cell>
          <cell r="ADX33">
            <v>-180557.58541666667</v>
          </cell>
          <cell r="ADY33">
            <v>-163616.74374999999</v>
          </cell>
          <cell r="ADZ33">
            <v>-163462.15416666665</v>
          </cell>
          <cell r="AEA33">
            <v>-687479.01458333328</v>
          </cell>
          <cell r="AEB33">
            <v>-730780.40308837057</v>
          </cell>
          <cell r="AEC33">
            <v>-665595.76085482957</v>
          </cell>
          <cell r="AED33">
            <v>-320378.47684142739</v>
          </cell>
          <cell r="AEE33">
            <v>-446209.58576112217</v>
          </cell>
          <cell r="AEF33">
            <v>-2162964.2265457502</v>
          </cell>
          <cell r="AEG33">
            <v>695499.50631483132</v>
          </cell>
          <cell r="AEH33">
            <v>-1081906.833839268</v>
          </cell>
          <cell r="AEI33">
            <v>-1003937.5697116577</v>
          </cell>
          <cell r="AEJ33">
            <v>941270.78919254988</v>
          </cell>
          <cell r="AEK33">
            <v>-449074.10804354399</v>
          </cell>
          <cell r="AEL33">
            <v>-172132.75681818181</v>
          </cell>
          <cell r="AEM33">
            <v>-176386.82272727272</v>
          </cell>
          <cell r="AEN33">
            <v>-176351.52386363636</v>
          </cell>
          <cell r="AEO33">
            <v>-175191.48295454544</v>
          </cell>
          <cell r="AEP33">
            <v>-700062.58636363642</v>
          </cell>
          <cell r="AEQ33">
            <v>523366.74949664902</v>
          </cell>
          <cell r="AER33">
            <v>-1258293.6565665407</v>
          </cell>
          <cell r="AES33">
            <v>-1180289.0935752941</v>
          </cell>
          <cell r="AET33">
            <v>766079.30623800447</v>
          </cell>
          <cell r="AEU33">
            <v>-1149136.69440718</v>
          </cell>
          <cell r="AEV33">
            <v>695499.50631483132</v>
          </cell>
          <cell r="AEW33">
            <v>-1081906.833839268</v>
          </cell>
          <cell r="AEX33">
            <v>-1003937.5697116577</v>
          </cell>
          <cell r="AEY33">
            <v>941270.78919254988</v>
          </cell>
          <cell r="AEZ33">
            <v>-449074.10804354399</v>
          </cell>
          <cell r="AFA33">
            <v>-172132.75681818181</v>
          </cell>
          <cell r="AFB33">
            <v>-176386.82272727272</v>
          </cell>
          <cell r="AFC33">
            <v>-176351.52386363636</v>
          </cell>
          <cell r="AFD33">
            <v>-175191.48295454544</v>
          </cell>
          <cell r="AFE33">
            <v>-700062.58636363642</v>
          </cell>
          <cell r="AFF33">
            <v>523366.74949664902</v>
          </cell>
          <cell r="AFG33">
            <v>-1258293.6565665407</v>
          </cell>
          <cell r="AFH33">
            <v>-1180289.0935752941</v>
          </cell>
          <cell r="AFI33">
            <v>766079.30623800447</v>
          </cell>
          <cell r="AFJ33">
            <v>-1149136.69440718</v>
          </cell>
          <cell r="AFK33">
            <v>916566.25803642999</v>
          </cell>
          <cell r="AFL33">
            <v>-1040400.9939347431</v>
          </cell>
          <cell r="AFM33">
            <v>-964580.81027734978</v>
          </cell>
          <cell r="AFN33">
            <v>875766.73922228254</v>
          </cell>
          <cell r="AFO33">
            <v>-212648.80695338082</v>
          </cell>
          <cell r="AFP33">
            <v>-165756.52638888889</v>
          </cell>
          <cell r="AFQ33">
            <v>-168185.45138888891</v>
          </cell>
          <cell r="AFR33">
            <v>-169816.95833333334</v>
          </cell>
          <cell r="AFS33">
            <v>-169759.0861111111</v>
          </cell>
          <cell r="AFT33">
            <v>-673518.02222222229</v>
          </cell>
          <cell r="AFU33">
            <v>750809.73164754128</v>
          </cell>
          <cell r="AFV33">
            <v>-1208586.4453236321</v>
          </cell>
          <cell r="AFW33">
            <v>-1134397.7686106833</v>
          </cell>
          <cell r="AFX33">
            <v>706007.65311117098</v>
          </cell>
          <cell r="AFY33">
            <v>-886166.82917560264</v>
          </cell>
          <cell r="AFZ33">
            <v>916566.25803642999</v>
          </cell>
          <cell r="AGA33">
            <v>-1040400.9939347431</v>
          </cell>
          <cell r="AGB33">
            <v>-964580.81027734978</v>
          </cell>
          <cell r="AGC33">
            <v>875766.73922228254</v>
          </cell>
          <cell r="AGD33">
            <v>-212648.80695338082</v>
          </cell>
          <cell r="AGE33">
            <v>-165756.52638888889</v>
          </cell>
          <cell r="AGF33">
            <v>-168185.45138888891</v>
          </cell>
          <cell r="AGG33">
            <v>-169816.95833333334</v>
          </cell>
          <cell r="AGH33">
            <v>-169759.0861111111</v>
          </cell>
          <cell r="AGI33">
            <v>-673518.02222222229</v>
          </cell>
          <cell r="AGJ33">
            <v>750809.73164754128</v>
          </cell>
          <cell r="AGK33">
            <v>-1208586.4453236321</v>
          </cell>
          <cell r="AGL33">
            <v>-1134397.7686106833</v>
          </cell>
          <cell r="AGM33">
            <v>706007.65311117098</v>
          </cell>
          <cell r="AGN33">
            <v>-886166.82917560264</v>
          </cell>
          <cell r="AGO33">
            <v>-672283.6092934967</v>
          </cell>
          <cell r="AGP33">
            <v>-251329.64929823298</v>
          </cell>
          <cell r="AGQ33">
            <v>-147027.15185501985</v>
          </cell>
          <cell r="AGR33">
            <v>2821695.3659685492</v>
          </cell>
          <cell r="AGS33">
            <v>1751054.9555217996</v>
          </cell>
          <cell r="AGT33">
            <v>-452471.03365765815</v>
          </cell>
          <cell r="AGU33">
            <v>-568731.49014662881</v>
          </cell>
          <cell r="AGV33">
            <v>-533010.99971442856</v>
          </cell>
          <cell r="AGW33">
            <v>-1495345.3413320752</v>
          </cell>
          <cell r="AGX33">
            <v>-3049558.8648507912</v>
          </cell>
          <cell r="AGY33">
            <v>-1124754.6429511551</v>
          </cell>
          <cell r="AGZ33">
            <v>-820061.13944486156</v>
          </cell>
          <cell r="AHA33">
            <v>-680038.15156944841</v>
          </cell>
          <cell r="AHB33">
            <v>1326350.0246364735</v>
          </cell>
          <cell r="AHC33">
            <v>-1298503.9093289915</v>
          </cell>
          <cell r="AHD33">
            <v>-672283.6092934967</v>
          </cell>
          <cell r="AHE33">
            <v>-251329.64929823298</v>
          </cell>
          <cell r="AHF33">
            <v>-147027.15185501985</v>
          </cell>
          <cell r="AHG33">
            <v>2821695.3659685492</v>
          </cell>
          <cell r="AHH33">
            <v>1751054.9555217996</v>
          </cell>
          <cell r="AHI33">
            <v>-452471.03365765815</v>
          </cell>
          <cell r="AHJ33">
            <v>-568731.49014662881</v>
          </cell>
          <cell r="AHK33">
            <v>-533010.99971442856</v>
          </cell>
          <cell r="AHL33">
            <v>-1495345.3413320752</v>
          </cell>
          <cell r="AHM33">
            <v>-3049558.8648507912</v>
          </cell>
          <cell r="AHN33">
            <v>-1124754.6429511551</v>
          </cell>
          <cell r="AHO33">
            <v>-820061.13944486156</v>
          </cell>
          <cell r="AHP33">
            <v>-680038.15156944841</v>
          </cell>
          <cell r="AHQ33">
            <v>1326350.0246364735</v>
          </cell>
          <cell r="AHR33">
            <v>-1298503.9093289915</v>
          </cell>
          <cell r="AHS33">
            <v>-511011.22131382127</v>
          </cell>
          <cell r="AHT33">
            <v>-367475.06552722957</v>
          </cell>
          <cell r="AHU33">
            <v>-411107.24016189831</v>
          </cell>
          <cell r="AHV33">
            <v>1192116.9494487047</v>
          </cell>
          <cell r="AHW33">
            <v>-97476.577554244548</v>
          </cell>
          <cell r="AHX33">
            <v>-369140.16124489304</v>
          </cell>
          <cell r="AHY33">
            <v>-534514.57809420803</v>
          </cell>
          <cell r="AHZ33">
            <v>-251482.21460706554</v>
          </cell>
          <cell r="AIA33">
            <v>-734439.81712000305</v>
          </cell>
          <cell r="AIB33">
            <v>-1889576.7710661697</v>
          </cell>
          <cell r="AIC33">
            <v>-880151.38255871413</v>
          </cell>
          <cell r="AID33">
            <v>-901989.64362143725</v>
          </cell>
          <cell r="AIE33">
            <v>-662589.45476896362</v>
          </cell>
          <cell r="AIF33">
            <v>457677.13232870167</v>
          </cell>
          <cell r="AIG33">
            <v>-1987053.3486204138</v>
          </cell>
          <cell r="AIH33">
            <v>-511011.22131382127</v>
          </cell>
          <cell r="AII33">
            <v>-367475.06552722957</v>
          </cell>
          <cell r="AIJ33">
            <v>-411107.24016189831</v>
          </cell>
          <cell r="AIK33">
            <v>1192116.9494487047</v>
          </cell>
          <cell r="AIL33">
            <v>-97476.577554244548</v>
          </cell>
          <cell r="AIM33">
            <v>-369140.16124489304</v>
          </cell>
          <cell r="AIN33">
            <v>-534514.57809420803</v>
          </cell>
          <cell r="AIO33">
            <v>-251482.21460706554</v>
          </cell>
          <cell r="AIP33">
            <v>-734439.81712000305</v>
          </cell>
          <cell r="AIQ33">
            <v>-1889576.7710661697</v>
          </cell>
          <cell r="AIR33">
            <v>-880151.38255871413</v>
          </cell>
          <cell r="AIS33">
            <v>-901989.64362143725</v>
          </cell>
          <cell r="AIT33">
            <v>-662589.45476896362</v>
          </cell>
          <cell r="AIU33">
            <v>457677.13232870167</v>
          </cell>
          <cell r="AIV33">
            <v>-1987053.3486204138</v>
          </cell>
          <cell r="AIW33">
            <v>-389996.77418977232</v>
          </cell>
          <cell r="AIX33">
            <v>-432019.03130121483</v>
          </cell>
          <cell r="AIY33">
            <v>-327464.45634588029</v>
          </cell>
          <cell r="AIZ33">
            <v>-70435.730570433079</v>
          </cell>
          <cell r="AJA33">
            <v>-1219915.9924073005</v>
          </cell>
          <cell r="AJB33">
            <v>-153056.57083333333</v>
          </cell>
          <cell r="AJC33">
            <v>-153037.99374999999</v>
          </cell>
          <cell r="AJD33">
            <v>-153189.35624999998</v>
          </cell>
          <cell r="AJE33">
            <v>-153141.01874999999</v>
          </cell>
          <cell r="AJF33">
            <v>-612424.93958333333</v>
          </cell>
          <cell r="AJG33">
            <v>-543053.34502310574</v>
          </cell>
          <cell r="AJH33">
            <v>-585057.02505121485</v>
          </cell>
          <cell r="AJI33">
            <v>-480653.81259588036</v>
          </cell>
          <cell r="AJJ33">
            <v>-223576.74932043324</v>
          </cell>
          <cell r="AJK33">
            <v>-1832340.9319906337</v>
          </cell>
          <cell r="AJL33">
            <v>-389996.77418977232</v>
          </cell>
          <cell r="AJM33">
            <v>-432019.03130121483</v>
          </cell>
          <cell r="AJN33">
            <v>-327464.45634588029</v>
          </cell>
          <cell r="AJO33">
            <v>-70435.730570433079</v>
          </cell>
          <cell r="AJP33">
            <v>-1219915.9924073005</v>
          </cell>
          <cell r="AJQ33">
            <v>-153056.57083333333</v>
          </cell>
          <cell r="AJR33">
            <v>-153037.99374999999</v>
          </cell>
          <cell r="AJS33">
            <v>-153189.35624999998</v>
          </cell>
          <cell r="AJT33">
            <v>-153141.01874999999</v>
          </cell>
          <cell r="AJU33">
            <v>-612424.93958333333</v>
          </cell>
          <cell r="AJV33">
            <v>-543053.34502310574</v>
          </cell>
          <cell r="AJW33">
            <v>-585057.02505121485</v>
          </cell>
          <cell r="AJX33">
            <v>-480653.81259588036</v>
          </cell>
          <cell r="AJY33">
            <v>-223576.74932043324</v>
          </cell>
          <cell r="AJZ33">
            <v>-1832340.9319906337</v>
          </cell>
          <cell r="AKA33">
            <v>-263169.55516749178</v>
          </cell>
          <cell r="AKB33">
            <v>-85249.712783158408</v>
          </cell>
          <cell r="AKC33">
            <v>-113599.4467157725</v>
          </cell>
          <cell r="AKD33">
            <v>-254178.55979124433</v>
          </cell>
          <cell r="AKE33">
            <v>-716197.27445766749</v>
          </cell>
          <cell r="AKF33">
            <v>-150131.76875000002</v>
          </cell>
          <cell r="AKG33">
            <v>-152819.26875000002</v>
          </cell>
          <cell r="AKH33">
            <v>-152946.32500000001</v>
          </cell>
          <cell r="AKI33">
            <v>-152854.58958333335</v>
          </cell>
          <cell r="AKJ33">
            <v>-608751.95208333328</v>
          </cell>
          <cell r="AKK33">
            <v>-413301.32391749194</v>
          </cell>
          <cell r="AKL33">
            <v>-238068.98153315845</v>
          </cell>
          <cell r="AKM33">
            <v>-266545.77171577234</v>
          </cell>
          <cell r="AKN33">
            <v>-407033.14937457768</v>
          </cell>
          <cell r="AKO33">
            <v>-1324949.2265410009</v>
          </cell>
          <cell r="AKP33">
            <v>-263169.55516749178</v>
          </cell>
          <cell r="AKQ33">
            <v>-85249.712783158408</v>
          </cell>
          <cell r="AKR33">
            <v>-113599.4467157725</v>
          </cell>
          <cell r="AKS33">
            <v>-254178.55979124433</v>
          </cell>
          <cell r="AKT33">
            <v>-716197.27445766749</v>
          </cell>
          <cell r="AKU33">
            <v>-150131.76875000002</v>
          </cell>
          <cell r="AKV33">
            <v>-152819.26875000002</v>
          </cell>
          <cell r="AKW33">
            <v>-152946.32500000001</v>
          </cell>
          <cell r="AKX33">
            <v>-152854.58958333335</v>
          </cell>
          <cell r="AKY33">
            <v>-608751.95208333328</v>
          </cell>
          <cell r="AKZ33">
            <v>-413301.32391749194</v>
          </cell>
          <cell r="ALA33">
            <v>-238068.98153315845</v>
          </cell>
          <cell r="ALB33">
            <v>-266545.77171577234</v>
          </cell>
          <cell r="ALC33">
            <v>-407033.14937457768</v>
          </cell>
          <cell r="ALD33">
            <v>-1324949.2265410009</v>
          </cell>
          <cell r="ALE33">
            <v>-375334.38181818184</v>
          </cell>
          <cell r="ALF33">
            <v>1602874.3090909091</v>
          </cell>
          <cell r="ALG33">
            <v>784874.30909090955</v>
          </cell>
          <cell r="ALH33">
            <v>-397155.69090909045</v>
          </cell>
          <cell r="ALI33">
            <v>1615258.5454545449</v>
          </cell>
          <cell r="ALO33">
            <v>-375334.38181818184</v>
          </cell>
          <cell r="ALP33">
            <v>1602874.3090909091</v>
          </cell>
          <cell r="ALQ33">
            <v>784874.30909090955</v>
          </cell>
          <cell r="ALR33">
            <v>-397155.69090909045</v>
          </cell>
          <cell r="ALS33">
            <v>1615258.5454545449</v>
          </cell>
          <cell r="ALT33">
            <v>-375334.38181818184</v>
          </cell>
          <cell r="ALU33">
            <v>1602874.3090909091</v>
          </cell>
          <cell r="ALV33">
            <v>784874.30909090955</v>
          </cell>
          <cell r="ALW33">
            <v>-397155.69090909045</v>
          </cell>
          <cell r="ALX33">
            <v>1615258.5454545449</v>
          </cell>
          <cell r="ALY33">
            <v>0</v>
          </cell>
          <cell r="ALZ33">
            <v>0</v>
          </cell>
          <cell r="AMA33">
            <v>0</v>
          </cell>
          <cell r="AMB33">
            <v>0</v>
          </cell>
          <cell r="AMC33">
            <v>0</v>
          </cell>
          <cell r="AMD33">
            <v>-375334.38181818184</v>
          </cell>
          <cell r="AME33">
            <v>1602874.3090909091</v>
          </cell>
          <cell r="AMF33">
            <v>784874.30909090955</v>
          </cell>
          <cell r="AMG33">
            <v>-397155.69090909045</v>
          </cell>
          <cell r="AMH33">
            <v>1615258.5454545449</v>
          </cell>
          <cell r="AMX33">
            <v>-6025.5</v>
          </cell>
          <cell r="AMY33">
            <v>-6025.5</v>
          </cell>
          <cell r="AMZ33">
            <v>-6025.5</v>
          </cell>
          <cell r="ANA33">
            <v>-6025.5</v>
          </cell>
          <cell r="ANB33">
            <v>-24102</v>
          </cell>
          <cell r="ANC33">
            <v>0</v>
          </cell>
          <cell r="AND33">
            <v>0</v>
          </cell>
          <cell r="ANE33">
            <v>0</v>
          </cell>
          <cell r="ANF33">
            <v>0</v>
          </cell>
          <cell r="ANG33">
            <v>0</v>
          </cell>
          <cell r="ANH33">
            <v>-6025.5</v>
          </cell>
          <cell r="ANI33">
            <v>-6025.5</v>
          </cell>
          <cell r="ANJ33">
            <v>-6025.5</v>
          </cell>
          <cell r="ANK33">
            <v>-6025.5</v>
          </cell>
          <cell r="ANL33">
            <v>-24102</v>
          </cell>
          <cell r="AOB33">
            <v>-3233.34</v>
          </cell>
          <cell r="AOC33">
            <v>-3233.34</v>
          </cell>
          <cell r="AOD33">
            <v>-3233.34</v>
          </cell>
          <cell r="AOE33">
            <v>-3233.34</v>
          </cell>
          <cell r="AOF33">
            <v>-12933.36</v>
          </cell>
          <cell r="AOG33">
            <v>0</v>
          </cell>
          <cell r="AOH33">
            <v>0</v>
          </cell>
          <cell r="AOI33">
            <v>0</v>
          </cell>
          <cell r="AOJ33">
            <v>0</v>
          </cell>
          <cell r="AOK33">
            <v>0</v>
          </cell>
          <cell r="AOL33">
            <v>-3233.34</v>
          </cell>
          <cell r="AOM33">
            <v>-3233.34</v>
          </cell>
          <cell r="AON33">
            <v>-3233.34</v>
          </cell>
          <cell r="AOO33">
            <v>-3233.34</v>
          </cell>
          <cell r="AOP33">
            <v>-12933.36</v>
          </cell>
          <cell r="APF33">
            <v>-28167.510000000002</v>
          </cell>
          <cell r="APG33">
            <v>-28167.510000000002</v>
          </cell>
          <cell r="APH33">
            <v>-28167.510000000002</v>
          </cell>
          <cell r="API33">
            <v>-9389.17</v>
          </cell>
          <cell r="APJ33">
            <v>-93891.7</v>
          </cell>
          <cell r="APK33">
            <v>0</v>
          </cell>
          <cell r="APL33">
            <v>0</v>
          </cell>
          <cell r="APM33">
            <v>0</v>
          </cell>
          <cell r="APN33">
            <v>0</v>
          </cell>
          <cell r="APO33">
            <v>0</v>
          </cell>
          <cell r="APP33">
            <v>-28167.510000000002</v>
          </cell>
          <cell r="APQ33">
            <v>-28167.510000000002</v>
          </cell>
          <cell r="APR33">
            <v>-28167.510000000002</v>
          </cell>
          <cell r="APS33">
            <v>-9389.17</v>
          </cell>
          <cell r="APT33">
            <v>-93891.7</v>
          </cell>
          <cell r="AQJ33">
            <v>0</v>
          </cell>
          <cell r="AQK33">
            <v>0</v>
          </cell>
          <cell r="AQL33">
            <v>0</v>
          </cell>
          <cell r="AQM33">
            <v>0</v>
          </cell>
          <cell r="AQN33">
            <v>0</v>
          </cell>
          <cell r="AQO33">
            <v>0</v>
          </cell>
          <cell r="AQP33">
            <v>0</v>
          </cell>
          <cell r="AQQ33">
            <v>0</v>
          </cell>
          <cell r="AQR33">
            <v>0</v>
          </cell>
          <cell r="AQS33">
            <v>0</v>
          </cell>
          <cell r="AQT33">
            <v>0</v>
          </cell>
          <cell r="AQU33">
            <v>0</v>
          </cell>
          <cell r="AQV33">
            <v>0</v>
          </cell>
          <cell r="AQW33">
            <v>0</v>
          </cell>
          <cell r="AQX33">
            <v>0</v>
          </cell>
          <cell r="ARN33">
            <v>0</v>
          </cell>
          <cell r="ARO33">
            <v>0</v>
          </cell>
          <cell r="ARP33">
            <v>0</v>
          </cell>
          <cell r="ARQ33">
            <v>0</v>
          </cell>
          <cell r="ARR33">
            <v>0</v>
          </cell>
          <cell r="ARS33">
            <v>0</v>
          </cell>
          <cell r="ART33">
            <v>0</v>
          </cell>
          <cell r="ARU33">
            <v>0</v>
          </cell>
          <cell r="ARV33">
            <v>0</v>
          </cell>
          <cell r="ARW33">
            <v>0</v>
          </cell>
          <cell r="ARX33">
            <v>0</v>
          </cell>
          <cell r="ARY33">
            <v>0</v>
          </cell>
          <cell r="ARZ33">
            <v>0</v>
          </cell>
          <cell r="ASA33">
            <v>0</v>
          </cell>
          <cell r="ASB33">
            <v>0</v>
          </cell>
          <cell r="ASR33">
            <v>0</v>
          </cell>
          <cell r="ASS33">
            <v>0</v>
          </cell>
          <cell r="AST33">
            <v>0</v>
          </cell>
          <cell r="ASU33">
            <v>0</v>
          </cell>
          <cell r="ASV33">
            <v>0</v>
          </cell>
          <cell r="ASW33">
            <v>0</v>
          </cell>
          <cell r="ASX33">
            <v>0</v>
          </cell>
          <cell r="ASY33">
            <v>0</v>
          </cell>
          <cell r="ASZ33">
            <v>0</v>
          </cell>
          <cell r="ATA33">
            <v>0</v>
          </cell>
          <cell r="ATB33">
            <v>0</v>
          </cell>
          <cell r="ATC33">
            <v>0</v>
          </cell>
          <cell r="ATD33">
            <v>0</v>
          </cell>
          <cell r="ATE33">
            <v>0</v>
          </cell>
          <cell r="ATF33">
            <v>0</v>
          </cell>
          <cell r="ATV33">
            <v>0</v>
          </cell>
          <cell r="ATW33">
            <v>0</v>
          </cell>
          <cell r="ATX33">
            <v>0</v>
          </cell>
          <cell r="ATY33">
            <v>0</v>
          </cell>
          <cell r="ATZ33">
            <v>0</v>
          </cell>
          <cell r="AUA33">
            <v>0</v>
          </cell>
          <cell r="AUB33">
            <v>0</v>
          </cell>
          <cell r="AUC33">
            <v>0</v>
          </cell>
          <cell r="AUD33">
            <v>0</v>
          </cell>
          <cell r="AUE33">
            <v>0</v>
          </cell>
          <cell r="AUF33">
            <v>0</v>
          </cell>
          <cell r="AUG33">
            <v>0</v>
          </cell>
          <cell r="AUH33">
            <v>0</v>
          </cell>
          <cell r="AUI33">
            <v>0</v>
          </cell>
          <cell r="AUJ33">
            <v>0</v>
          </cell>
          <cell r="AUZ33">
            <v>0</v>
          </cell>
          <cell r="AVA33">
            <v>0</v>
          </cell>
          <cell r="AVB33">
            <v>0</v>
          </cell>
          <cell r="AVC33">
            <v>0</v>
          </cell>
          <cell r="AVD33">
            <v>0</v>
          </cell>
          <cell r="AVE33">
            <v>0</v>
          </cell>
          <cell r="AVF33">
            <v>0</v>
          </cell>
          <cell r="AVG33">
            <v>0</v>
          </cell>
          <cell r="AVH33">
            <v>0</v>
          </cell>
          <cell r="AVI33">
            <v>0</v>
          </cell>
          <cell r="AVJ33">
            <v>0</v>
          </cell>
          <cell r="AVK33">
            <v>0</v>
          </cell>
          <cell r="AVL33">
            <v>0</v>
          </cell>
          <cell r="AVM33">
            <v>0</v>
          </cell>
          <cell r="AVN33">
            <v>0</v>
          </cell>
          <cell r="AWD33">
            <v>0</v>
          </cell>
          <cell r="AWE33">
            <v>0</v>
          </cell>
          <cell r="AWF33">
            <v>0</v>
          </cell>
          <cell r="AWG33">
            <v>0</v>
          </cell>
          <cell r="AWH33">
            <v>0</v>
          </cell>
          <cell r="AWI33">
            <v>0</v>
          </cell>
          <cell r="AWJ33">
            <v>0</v>
          </cell>
          <cell r="AWK33">
            <v>0</v>
          </cell>
          <cell r="AWL33">
            <v>0</v>
          </cell>
          <cell r="AWM33">
            <v>0</v>
          </cell>
          <cell r="AWN33">
            <v>0</v>
          </cell>
          <cell r="AWO33">
            <v>0</v>
          </cell>
          <cell r="AWP33">
            <v>0</v>
          </cell>
          <cell r="AWQ33">
            <v>0</v>
          </cell>
          <cell r="AWR33">
            <v>0</v>
          </cell>
          <cell r="AXH33">
            <v>0</v>
          </cell>
          <cell r="AXI33">
            <v>0</v>
          </cell>
          <cell r="AXJ33">
            <v>0</v>
          </cell>
          <cell r="AXK33">
            <v>0</v>
          </cell>
          <cell r="AXL33">
            <v>0</v>
          </cell>
          <cell r="AXM33">
            <v>0</v>
          </cell>
          <cell r="AXN33">
            <v>0</v>
          </cell>
          <cell r="AXO33">
            <v>0</v>
          </cell>
          <cell r="AXP33">
            <v>0</v>
          </cell>
          <cell r="AXQ33">
            <v>0</v>
          </cell>
          <cell r="AXR33">
            <v>0</v>
          </cell>
          <cell r="AXS33">
            <v>0</v>
          </cell>
          <cell r="AXT33">
            <v>0</v>
          </cell>
          <cell r="AXU33">
            <v>0</v>
          </cell>
          <cell r="AXV33">
            <v>0</v>
          </cell>
          <cell r="AXW33">
            <v>54733661.044807449</v>
          </cell>
          <cell r="AXX33">
            <v>23499825.483104929</v>
          </cell>
          <cell r="AXY33">
            <v>32416143.75516881</v>
          </cell>
          <cell r="AXZ33">
            <v>93111741.143087953</v>
          </cell>
          <cell r="AYA33">
            <v>203761371.42616916</v>
          </cell>
          <cell r="AYB33">
            <v>-18632603.475106142</v>
          </cell>
          <cell r="AYC33">
            <v>-14098589.352819592</v>
          </cell>
          <cell r="AYD33">
            <v>-10995733.349758998</v>
          </cell>
          <cell r="AYE33">
            <v>-49004246.568589613</v>
          </cell>
          <cell r="AYF33">
            <v>-92731172.746274352</v>
          </cell>
          <cell r="AYG33">
            <v>36138483.919701308</v>
          </cell>
          <cell r="AYH33">
            <v>9438662.4802853465</v>
          </cell>
          <cell r="AYI33">
            <v>21457836.755409807</v>
          </cell>
          <cell r="AYJ33">
            <v>44126142.584498316</v>
          </cell>
          <cell r="AYK33">
            <v>111161125.73989463</v>
          </cell>
          <cell r="AYL33">
            <v>54733661.032109842</v>
          </cell>
          <cell r="AYM33">
            <v>23499825.267536387</v>
          </cell>
          <cell r="AYN33">
            <v>32416143.840343013</v>
          </cell>
          <cell r="AYO33">
            <v>93111742.180862188</v>
          </cell>
          <cell r="AYP33">
            <v>203761372.32085145</v>
          </cell>
          <cell r="AYQ33">
            <v>-18632603.475106142</v>
          </cell>
          <cell r="AYR33">
            <v>-14098589.352819592</v>
          </cell>
          <cell r="AYS33">
            <v>-10995733.349758998</v>
          </cell>
          <cell r="AYT33">
            <v>-49004246.568589613</v>
          </cell>
          <cell r="AYU33">
            <v>-92731172.746274352</v>
          </cell>
          <cell r="AYV33">
            <v>36101057.557003707</v>
          </cell>
          <cell r="AYW33">
            <v>9401235.9147167802</v>
          </cell>
          <cell r="AYX33">
            <v>21420410.490584016</v>
          </cell>
          <cell r="AYY33">
            <v>44107495.612272561</v>
          </cell>
          <cell r="AYZ33">
            <v>111030199.57457709</v>
          </cell>
          <cell r="AZA33">
            <v>1370534.49</v>
          </cell>
          <cell r="AZB33">
            <v>1525741.6800000002</v>
          </cell>
          <cell r="AZC33">
            <v>1524595.6800000002</v>
          </cell>
          <cell r="AZD33">
            <v>1674595.6800000002</v>
          </cell>
          <cell r="AZE33">
            <v>6095467.5299999993</v>
          </cell>
          <cell r="AZF33">
            <v>0</v>
          </cell>
          <cell r="AZG33">
            <v>0</v>
          </cell>
          <cell r="AZH33">
            <v>0</v>
          </cell>
          <cell r="AZI33">
            <v>0</v>
          </cell>
          <cell r="AZJ33">
            <v>0</v>
          </cell>
          <cell r="AZK33">
            <v>1370534.49</v>
          </cell>
          <cell r="AZL33">
            <v>1525741.6800000002</v>
          </cell>
          <cell r="AZM33">
            <v>1524595.6800000002</v>
          </cell>
          <cell r="AZN33">
            <v>1674595.6800000002</v>
          </cell>
          <cell r="AZO33">
            <v>6095467.5299999993</v>
          </cell>
          <cell r="AZP33">
            <v>1370534.49</v>
          </cell>
          <cell r="AZQ33">
            <v>1525741.6800000002</v>
          </cell>
          <cell r="AZR33">
            <v>1524595.6800000002</v>
          </cell>
          <cell r="AZS33">
            <v>1674595.6800000002</v>
          </cell>
          <cell r="AZT33">
            <v>6095467.5299999993</v>
          </cell>
          <cell r="AZU33">
            <v>0</v>
          </cell>
          <cell r="AZV33">
            <v>0</v>
          </cell>
          <cell r="AZW33">
            <v>0</v>
          </cell>
          <cell r="AZX33">
            <v>0</v>
          </cell>
          <cell r="AZY33">
            <v>0</v>
          </cell>
          <cell r="AZZ33">
            <v>1370534.49</v>
          </cell>
          <cell r="BAA33">
            <v>1525741.6800000002</v>
          </cell>
          <cell r="BAB33">
            <v>1524595.6800000002</v>
          </cell>
          <cell r="BAC33">
            <v>1674595.6800000002</v>
          </cell>
          <cell r="BAD33">
            <v>6095467.5299999993</v>
          </cell>
          <cell r="BAE33">
            <v>-5115171.66</v>
          </cell>
          <cell r="BAF33">
            <v>4217031.2699999996</v>
          </cell>
          <cell r="BAG33">
            <v>4017539.2799999993</v>
          </cell>
          <cell r="BAH33">
            <v>4312421.2899999991</v>
          </cell>
          <cell r="BAI33">
            <v>7431820.1799999997</v>
          </cell>
          <cell r="BAJ33">
            <v>0</v>
          </cell>
          <cell r="BAK33">
            <v>0</v>
          </cell>
          <cell r="BAL33">
            <v>0</v>
          </cell>
          <cell r="BAM33">
            <v>0</v>
          </cell>
          <cell r="BAN33">
            <v>0</v>
          </cell>
          <cell r="BAO33">
            <v>-5115171.66</v>
          </cell>
          <cell r="BAP33">
            <v>4217031.2699999996</v>
          </cell>
          <cell r="BAQ33">
            <v>4017539.2799999993</v>
          </cell>
          <cell r="BAR33">
            <v>4312421.2899999991</v>
          </cell>
          <cell r="BAS33">
            <v>7431820.1799999997</v>
          </cell>
          <cell r="BAT33">
            <v>-5115171.66</v>
          </cell>
          <cell r="BAU33">
            <v>4217031.2699999996</v>
          </cell>
          <cell r="BAV33">
            <v>4017539.2799999993</v>
          </cell>
          <cell r="BAW33">
            <v>4312421.2899999991</v>
          </cell>
          <cell r="BAX33">
            <v>7431820.1799999997</v>
          </cell>
          <cell r="BAY33">
            <v>0</v>
          </cell>
          <cell r="BAZ33">
            <v>0</v>
          </cell>
          <cell r="BBA33">
            <v>0</v>
          </cell>
          <cell r="BBB33">
            <v>0</v>
          </cell>
          <cell r="BBC33">
            <v>0</v>
          </cell>
          <cell r="BBD33">
            <v>-5115171.66</v>
          </cell>
          <cell r="BBE33">
            <v>4217031.2699999996</v>
          </cell>
          <cell r="BBF33">
            <v>4017539.2799999993</v>
          </cell>
          <cell r="BBG33">
            <v>4312421.2899999991</v>
          </cell>
          <cell r="BBH33">
            <v>7431820.1799999997</v>
          </cell>
          <cell r="BBI33">
            <v>-41777.159999999996</v>
          </cell>
          <cell r="BBJ33">
            <v>-41777.159999999996</v>
          </cell>
          <cell r="BBK33">
            <v>-41777.159999999996</v>
          </cell>
          <cell r="BBL33">
            <v>-41318.120000000003</v>
          </cell>
          <cell r="BBM33">
            <v>-166649.59999999998</v>
          </cell>
          <cell r="BBN33">
            <v>0</v>
          </cell>
          <cell r="BBO33">
            <v>0</v>
          </cell>
          <cell r="BBP33">
            <v>0</v>
          </cell>
          <cell r="BBQ33">
            <v>0</v>
          </cell>
          <cell r="BBR33">
            <v>0</v>
          </cell>
          <cell r="BBS33">
            <v>-41777.159999999996</v>
          </cell>
          <cell r="BBT33">
            <v>-41777.159999999996</v>
          </cell>
          <cell r="BBU33">
            <v>-41777.159999999996</v>
          </cell>
          <cell r="BBV33">
            <v>-41318.120000000003</v>
          </cell>
          <cell r="BBW33">
            <v>-166649.59999999998</v>
          </cell>
          <cell r="BBX33">
            <v>-41777.159999999996</v>
          </cell>
          <cell r="BBY33">
            <v>-41777.159999999996</v>
          </cell>
          <cell r="BBZ33">
            <v>-41777.159999999996</v>
          </cell>
          <cell r="BCA33">
            <v>-41318.120000000003</v>
          </cell>
          <cell r="BCB33">
            <v>-166649.59999999998</v>
          </cell>
          <cell r="BCC33">
            <v>0</v>
          </cell>
          <cell r="BCD33">
            <v>0</v>
          </cell>
          <cell r="BCE33">
            <v>0</v>
          </cell>
          <cell r="BCF33">
            <v>0</v>
          </cell>
          <cell r="BCG33">
            <v>0</v>
          </cell>
          <cell r="BCH33">
            <v>-41777.159999999996</v>
          </cell>
          <cell r="BCI33">
            <v>-41777.159999999996</v>
          </cell>
          <cell r="BCJ33">
            <v>-41777.159999999996</v>
          </cell>
          <cell r="BCK33">
            <v>-41318.120000000003</v>
          </cell>
          <cell r="BCL33">
            <v>-166649.59999999998</v>
          </cell>
          <cell r="BCM33">
            <v>-16068494.220000001</v>
          </cell>
          <cell r="BCN33">
            <v>-17284683.18</v>
          </cell>
          <cell r="BCO33">
            <v>-22466468.479999997</v>
          </cell>
          <cell r="BCP33">
            <v>-21833555.080000002</v>
          </cell>
          <cell r="BCQ33">
            <v>-77653200.959999993</v>
          </cell>
          <cell r="BCR33">
            <v>0</v>
          </cell>
          <cell r="BCS33">
            <v>0</v>
          </cell>
          <cell r="BCT33">
            <v>0</v>
          </cell>
          <cell r="BCU33">
            <v>0</v>
          </cell>
          <cell r="BCV33">
            <v>0</v>
          </cell>
          <cell r="BCW33">
            <v>-16068494.220000001</v>
          </cell>
          <cell r="BCX33">
            <v>-17284683.18</v>
          </cell>
          <cell r="BCY33">
            <v>-22466468.479999997</v>
          </cell>
          <cell r="BCZ33">
            <v>-21833555.080000002</v>
          </cell>
          <cell r="BDA33">
            <v>-77653200.959999993</v>
          </cell>
          <cell r="BDB33">
            <v>-16068494.220000001</v>
          </cell>
          <cell r="BDC33">
            <v>-17284683.18</v>
          </cell>
          <cell r="BDD33">
            <v>-22466468.479999997</v>
          </cell>
          <cell r="BDE33">
            <v>-21833555.080000002</v>
          </cell>
          <cell r="BDF33">
            <v>-77653200.959999993</v>
          </cell>
          <cell r="BDG33">
            <v>0</v>
          </cell>
          <cell r="BDH33">
            <v>0</v>
          </cell>
          <cell r="BDI33">
            <v>0</v>
          </cell>
          <cell r="BDJ33">
            <v>0</v>
          </cell>
          <cell r="BDK33">
            <v>0</v>
          </cell>
          <cell r="BDL33">
            <v>-16068494.220000001</v>
          </cell>
          <cell r="BDM33">
            <v>-17284683.18</v>
          </cell>
          <cell r="BDN33">
            <v>-22466468.479999997</v>
          </cell>
          <cell r="BDO33">
            <v>-21833555.080000002</v>
          </cell>
          <cell r="BDP33">
            <v>-77653200.959999993</v>
          </cell>
          <cell r="BDQ33">
            <v>-24715064.699999999</v>
          </cell>
          <cell r="BDR33">
            <v>-26082910.046250001</v>
          </cell>
          <cell r="BDS33">
            <v>-27688023.058125</v>
          </cell>
          <cell r="BDT33">
            <v>-100188541.13124999</v>
          </cell>
          <cell r="BDU33">
            <v>-178674538.93562499</v>
          </cell>
          <cell r="BDV33">
            <v>0</v>
          </cell>
          <cell r="BDW33">
            <v>-300</v>
          </cell>
          <cell r="BDX33">
            <v>-300</v>
          </cell>
          <cell r="BDY33">
            <v>-300</v>
          </cell>
          <cell r="BDZ33">
            <v>-900</v>
          </cell>
          <cell r="BEA33">
            <v>-24715064.699999999</v>
          </cell>
          <cell r="BEB33">
            <v>-26083210.046250001</v>
          </cell>
          <cell r="BEC33">
            <v>-27688323.058125</v>
          </cell>
          <cell r="BED33">
            <v>-100188841.13124999</v>
          </cell>
          <cell r="BEE33">
            <v>-178675438.93562499</v>
          </cell>
          <cell r="BEF33">
            <v>-24715064.699999999</v>
          </cell>
          <cell r="BEG33">
            <v>-26082910.046250001</v>
          </cell>
          <cell r="BEH33">
            <v>-27688023.058125</v>
          </cell>
          <cell r="BEI33">
            <v>-100188541.13124999</v>
          </cell>
          <cell r="BEJ33">
            <v>-178674538.93562499</v>
          </cell>
          <cell r="BEK33">
            <v>0</v>
          </cell>
          <cell r="BEL33">
            <v>-300</v>
          </cell>
          <cell r="BEM33">
            <v>-300</v>
          </cell>
          <cell r="BEN33">
            <v>-300</v>
          </cell>
          <cell r="BEO33">
            <v>-900</v>
          </cell>
          <cell r="BEP33">
            <v>-24715064.699999999</v>
          </cell>
          <cell r="BEQ33">
            <v>-26083210.046250001</v>
          </cell>
          <cell r="BER33">
            <v>-27688323.058125</v>
          </cell>
          <cell r="BES33">
            <v>-30188841.131249998</v>
          </cell>
          <cell r="BET33">
            <v>-108675438.93562499</v>
          </cell>
          <cell r="BEU33">
            <v>10163687.794807449</v>
          </cell>
          <cell r="BEV33">
            <v>-14166771.953145072</v>
          </cell>
          <cell r="BEW33">
            <v>-12237989.982956186</v>
          </cell>
          <cell r="BEX33">
            <v>-22964656.218162045</v>
          </cell>
          <cell r="BEY33">
            <v>-39205730.359455824</v>
          </cell>
          <cell r="BEZ33">
            <v>-18632603.475106142</v>
          </cell>
          <cell r="BFA33">
            <v>-14098889.352819592</v>
          </cell>
          <cell r="BFB33">
            <v>-10996033.349758998</v>
          </cell>
          <cell r="BFC33">
            <v>-49004546.568589613</v>
          </cell>
          <cell r="BFD33">
            <v>-92732072.746274352</v>
          </cell>
          <cell r="BFE33">
            <v>-8468915.6802986935</v>
          </cell>
          <cell r="BFF33">
            <v>-28265661.305964664</v>
          </cell>
          <cell r="BFG33">
            <v>-23234023.332715183</v>
          </cell>
          <cell r="BFH33">
            <v>-71969202.786751658</v>
          </cell>
          <cell r="BFI33">
            <v>-131937803.1057303</v>
          </cell>
          <cell r="BFJ33">
            <v>10163687.782109857</v>
          </cell>
          <cell r="BFK33">
            <v>-14166772.168713629</v>
          </cell>
          <cell r="BFL33">
            <v>-12237989.897781968</v>
          </cell>
          <cell r="BFM33">
            <v>-22964655.180387795</v>
          </cell>
          <cell r="BFN33">
            <v>-39205729.464773536</v>
          </cell>
          <cell r="BFO33">
            <v>-18632603.475106142</v>
          </cell>
          <cell r="BFP33">
            <v>-14098889.352819592</v>
          </cell>
          <cell r="BFQ33">
            <v>-10996033.349758998</v>
          </cell>
          <cell r="BFR33">
            <v>-49004546.568589613</v>
          </cell>
          <cell r="BFS33">
            <v>-92732072.746274352</v>
          </cell>
          <cell r="BFT33">
            <v>-8468915.6929962859</v>
          </cell>
          <cell r="BFU33">
            <v>-28265661.521533221</v>
          </cell>
          <cell r="BFV33">
            <v>-23234023.247540966</v>
          </cell>
          <cell r="BFW33">
            <v>-71969201.748977408</v>
          </cell>
          <cell r="BFX33">
            <v>-131937802.21104789</v>
          </cell>
          <cell r="BFY33">
            <v>0</v>
          </cell>
          <cell r="BFZ33">
            <v>-0.89468228816986084</v>
          </cell>
        </row>
        <row r="34">
          <cell r="BFY34">
            <v>0</v>
          </cell>
        </row>
        <row r="35">
          <cell r="BFY35">
            <v>0</v>
          </cell>
        </row>
        <row r="36">
          <cell r="B36" t="str">
            <v>营业外支出及财务费用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V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>
            <v>0</v>
          </cell>
          <cell r="AZ36">
            <v>0</v>
          </cell>
          <cell r="BE36">
            <v>0</v>
          </cell>
          <cell r="BF36">
            <v>0</v>
          </cell>
          <cell r="BG36">
            <v>0</v>
          </cell>
          <cell r="BH36">
            <v>0</v>
          </cell>
          <cell r="BI36">
            <v>0</v>
          </cell>
          <cell r="BJ36">
            <v>0</v>
          </cell>
          <cell r="BK36">
            <v>0</v>
          </cell>
          <cell r="BL36">
            <v>0</v>
          </cell>
          <cell r="BM36">
            <v>0</v>
          </cell>
          <cell r="BN36">
            <v>0</v>
          </cell>
          <cell r="BO36">
            <v>0</v>
          </cell>
          <cell r="BP36">
            <v>0</v>
          </cell>
          <cell r="BQ36">
            <v>0</v>
          </cell>
          <cell r="BR36">
            <v>0</v>
          </cell>
          <cell r="BS36">
            <v>0</v>
          </cell>
          <cell r="BT36">
            <v>0</v>
          </cell>
          <cell r="BU36">
            <v>0</v>
          </cell>
          <cell r="BV36">
            <v>0</v>
          </cell>
          <cell r="BW36">
            <v>0</v>
          </cell>
          <cell r="BX36">
            <v>0</v>
          </cell>
          <cell r="BY36">
            <v>0</v>
          </cell>
          <cell r="CD36">
            <v>0</v>
          </cell>
          <cell r="CI36">
            <v>0</v>
          </cell>
          <cell r="CJ36">
            <v>0</v>
          </cell>
          <cell r="CK36">
            <v>0</v>
          </cell>
          <cell r="CL36">
            <v>0</v>
          </cell>
          <cell r="CM36">
            <v>0</v>
          </cell>
          <cell r="CN36">
            <v>0</v>
          </cell>
          <cell r="CO36">
            <v>0</v>
          </cell>
          <cell r="CP36">
            <v>0</v>
          </cell>
          <cell r="CQ36">
            <v>0</v>
          </cell>
          <cell r="CR36">
            <v>0</v>
          </cell>
          <cell r="CS36">
            <v>0</v>
          </cell>
          <cell r="CT36">
            <v>0</v>
          </cell>
          <cell r="CU36">
            <v>0</v>
          </cell>
          <cell r="CV36">
            <v>0</v>
          </cell>
          <cell r="CW36">
            <v>0</v>
          </cell>
          <cell r="CX36">
            <v>0</v>
          </cell>
          <cell r="CY36">
            <v>0</v>
          </cell>
          <cell r="CZ36">
            <v>0</v>
          </cell>
          <cell r="DA36">
            <v>0</v>
          </cell>
          <cell r="DB36">
            <v>0</v>
          </cell>
          <cell r="DC36">
            <v>0</v>
          </cell>
          <cell r="DH36">
            <v>0</v>
          </cell>
          <cell r="DM36">
            <v>0</v>
          </cell>
          <cell r="DN36">
            <v>0</v>
          </cell>
          <cell r="DO36">
            <v>0</v>
          </cell>
          <cell r="DP36">
            <v>0</v>
          </cell>
          <cell r="DQ36">
            <v>0</v>
          </cell>
          <cell r="DR36">
            <v>0</v>
          </cell>
          <cell r="DS36">
            <v>0</v>
          </cell>
          <cell r="DT36">
            <v>0</v>
          </cell>
          <cell r="DU36">
            <v>0</v>
          </cell>
          <cell r="DV36">
            <v>0</v>
          </cell>
          <cell r="DW36">
            <v>0</v>
          </cell>
          <cell r="DX36">
            <v>0</v>
          </cell>
          <cell r="DY36">
            <v>0</v>
          </cell>
          <cell r="DZ36">
            <v>0</v>
          </cell>
          <cell r="EA36">
            <v>0</v>
          </cell>
          <cell r="EB36">
            <v>0</v>
          </cell>
          <cell r="EC36">
            <v>0</v>
          </cell>
          <cell r="ED36">
            <v>0</v>
          </cell>
          <cell r="EE36">
            <v>0</v>
          </cell>
          <cell r="EF36">
            <v>0</v>
          </cell>
          <cell r="EG36">
            <v>0</v>
          </cell>
          <cell r="EL36">
            <v>0</v>
          </cell>
          <cell r="EQ36">
            <v>0</v>
          </cell>
          <cell r="ER36">
            <v>0</v>
          </cell>
          <cell r="ES36">
            <v>0</v>
          </cell>
          <cell r="ET36">
            <v>0</v>
          </cell>
          <cell r="EU36">
            <v>0</v>
          </cell>
          <cell r="EV36">
            <v>0</v>
          </cell>
          <cell r="EW36">
            <v>0</v>
          </cell>
          <cell r="EX36">
            <v>0</v>
          </cell>
          <cell r="EY36">
            <v>0</v>
          </cell>
          <cell r="EZ36">
            <v>0</v>
          </cell>
          <cell r="FA36">
            <v>0</v>
          </cell>
          <cell r="FB36">
            <v>0</v>
          </cell>
          <cell r="FC36">
            <v>0</v>
          </cell>
          <cell r="FD36">
            <v>0</v>
          </cell>
          <cell r="FE36">
            <v>0</v>
          </cell>
          <cell r="FF36">
            <v>0</v>
          </cell>
          <cell r="FG36">
            <v>0</v>
          </cell>
          <cell r="FH36">
            <v>0</v>
          </cell>
          <cell r="FI36">
            <v>0</v>
          </cell>
          <cell r="FJ36">
            <v>0</v>
          </cell>
          <cell r="FK36">
            <v>0</v>
          </cell>
          <cell r="FP36">
            <v>0</v>
          </cell>
          <cell r="FU36">
            <v>0</v>
          </cell>
          <cell r="FV36">
            <v>0</v>
          </cell>
          <cell r="FW36">
            <v>0</v>
          </cell>
          <cell r="FX36">
            <v>0</v>
          </cell>
          <cell r="FY36">
            <v>0</v>
          </cell>
          <cell r="FZ36">
            <v>0</v>
          </cell>
          <cell r="GA36">
            <v>0</v>
          </cell>
          <cell r="GB36">
            <v>0</v>
          </cell>
          <cell r="GC36">
            <v>0</v>
          </cell>
          <cell r="GD36">
            <v>0</v>
          </cell>
          <cell r="GE36">
            <v>0</v>
          </cell>
          <cell r="GF36">
            <v>0</v>
          </cell>
          <cell r="GG36">
            <v>0</v>
          </cell>
          <cell r="GH36">
            <v>0</v>
          </cell>
          <cell r="GI36">
            <v>0</v>
          </cell>
          <cell r="GJ36">
            <v>0</v>
          </cell>
          <cell r="GK36">
            <v>0</v>
          </cell>
          <cell r="GL36">
            <v>0</v>
          </cell>
          <cell r="GM36">
            <v>0</v>
          </cell>
          <cell r="GN36">
            <v>0</v>
          </cell>
          <cell r="GO36">
            <v>0</v>
          </cell>
          <cell r="GT36">
            <v>0</v>
          </cell>
          <cell r="GY36">
            <v>0</v>
          </cell>
          <cell r="GZ36">
            <v>0</v>
          </cell>
          <cell r="HA36">
            <v>0</v>
          </cell>
          <cell r="HB36">
            <v>0</v>
          </cell>
          <cell r="HC36">
            <v>0</v>
          </cell>
          <cell r="HD36">
            <v>0</v>
          </cell>
          <cell r="HE36">
            <v>0</v>
          </cell>
          <cell r="HF36">
            <v>0</v>
          </cell>
          <cell r="HG36">
            <v>0</v>
          </cell>
          <cell r="HH36">
            <v>0</v>
          </cell>
          <cell r="HI36">
            <v>0</v>
          </cell>
          <cell r="HJ36">
            <v>0</v>
          </cell>
          <cell r="HK36">
            <v>0</v>
          </cell>
          <cell r="HL36">
            <v>0</v>
          </cell>
          <cell r="HM36">
            <v>0</v>
          </cell>
          <cell r="HN36">
            <v>0</v>
          </cell>
          <cell r="HO36">
            <v>0</v>
          </cell>
          <cell r="HP36">
            <v>0</v>
          </cell>
          <cell r="HQ36">
            <v>0</v>
          </cell>
          <cell r="HR36">
            <v>0</v>
          </cell>
          <cell r="HS36">
            <v>0</v>
          </cell>
          <cell r="HX36">
            <v>0</v>
          </cell>
          <cell r="IC36">
            <v>0</v>
          </cell>
          <cell r="ID36">
            <v>0</v>
          </cell>
          <cell r="IE36">
            <v>0</v>
          </cell>
          <cell r="IF36">
            <v>0</v>
          </cell>
          <cell r="IG36">
            <v>0</v>
          </cell>
          <cell r="IH36">
            <v>0</v>
          </cell>
          <cell r="II36">
            <v>0</v>
          </cell>
          <cell r="IJ36">
            <v>0</v>
          </cell>
          <cell r="IK36">
            <v>0</v>
          </cell>
          <cell r="IL36">
            <v>0</v>
          </cell>
          <cell r="IM36">
            <v>0</v>
          </cell>
          <cell r="IN36">
            <v>0</v>
          </cell>
          <cell r="IO36">
            <v>0</v>
          </cell>
          <cell r="IP36">
            <v>0</v>
          </cell>
          <cell r="IQ36">
            <v>0</v>
          </cell>
          <cell r="IR36">
            <v>0</v>
          </cell>
          <cell r="IS36">
            <v>0</v>
          </cell>
          <cell r="IT36">
            <v>0</v>
          </cell>
          <cell r="IU36">
            <v>0</v>
          </cell>
          <cell r="IV36">
            <v>0</v>
          </cell>
          <cell r="IW36">
            <v>0</v>
          </cell>
          <cell r="JB36">
            <v>0</v>
          </cell>
          <cell r="JG36">
            <v>0</v>
          </cell>
          <cell r="JH36">
            <v>0</v>
          </cell>
          <cell r="JI36">
            <v>0</v>
          </cell>
          <cell r="JJ36">
            <v>0</v>
          </cell>
          <cell r="JK36">
            <v>0</v>
          </cell>
          <cell r="JL36">
            <v>0</v>
          </cell>
          <cell r="JM36">
            <v>0</v>
          </cell>
          <cell r="JN36">
            <v>0</v>
          </cell>
          <cell r="JO36">
            <v>0</v>
          </cell>
          <cell r="JP36">
            <v>0</v>
          </cell>
          <cell r="JQ36">
            <v>0</v>
          </cell>
          <cell r="JR36">
            <v>0</v>
          </cell>
          <cell r="JS36">
            <v>0</v>
          </cell>
          <cell r="JT36">
            <v>0</v>
          </cell>
          <cell r="JU36">
            <v>0</v>
          </cell>
          <cell r="JV36">
            <v>0</v>
          </cell>
          <cell r="JW36">
            <v>0</v>
          </cell>
          <cell r="JX36">
            <v>0</v>
          </cell>
          <cell r="JY36">
            <v>0</v>
          </cell>
          <cell r="JZ36">
            <v>0</v>
          </cell>
          <cell r="KA36">
            <v>0</v>
          </cell>
          <cell r="KF36">
            <v>0</v>
          </cell>
          <cell r="KK36">
            <v>0</v>
          </cell>
          <cell r="KL36">
            <v>0</v>
          </cell>
          <cell r="KM36">
            <v>0</v>
          </cell>
          <cell r="KN36">
            <v>0</v>
          </cell>
          <cell r="KO36">
            <v>0</v>
          </cell>
          <cell r="KP36">
            <v>0</v>
          </cell>
          <cell r="KQ36">
            <v>0</v>
          </cell>
          <cell r="KR36">
            <v>0</v>
          </cell>
          <cell r="KS36">
            <v>0</v>
          </cell>
          <cell r="KT36">
            <v>0</v>
          </cell>
          <cell r="KU36">
            <v>0</v>
          </cell>
          <cell r="KV36">
            <v>0</v>
          </cell>
          <cell r="KW36">
            <v>0</v>
          </cell>
          <cell r="KX36">
            <v>0</v>
          </cell>
          <cell r="KY36">
            <v>0</v>
          </cell>
          <cell r="KZ36">
            <v>0</v>
          </cell>
          <cell r="LA36">
            <v>0</v>
          </cell>
          <cell r="LB36">
            <v>0</v>
          </cell>
          <cell r="LC36">
            <v>0</v>
          </cell>
          <cell r="LD36">
            <v>0</v>
          </cell>
          <cell r="LE36">
            <v>0</v>
          </cell>
          <cell r="LJ36">
            <v>0</v>
          </cell>
          <cell r="LO36">
            <v>0</v>
          </cell>
          <cell r="LP36">
            <v>0</v>
          </cell>
          <cell r="LQ36">
            <v>0</v>
          </cell>
          <cell r="LR36">
            <v>0</v>
          </cell>
          <cell r="LS36">
            <v>0</v>
          </cell>
          <cell r="LT36">
            <v>0</v>
          </cell>
          <cell r="LU36">
            <v>0</v>
          </cell>
          <cell r="LV36">
            <v>0</v>
          </cell>
          <cell r="LW36">
            <v>0</v>
          </cell>
          <cell r="LX36">
            <v>0</v>
          </cell>
          <cell r="LY36">
            <v>0</v>
          </cell>
          <cell r="LZ36">
            <v>0</v>
          </cell>
          <cell r="MA36">
            <v>0</v>
          </cell>
          <cell r="MB36">
            <v>0</v>
          </cell>
          <cell r="MC36">
            <v>0</v>
          </cell>
          <cell r="MD36">
            <v>0</v>
          </cell>
          <cell r="ME36">
            <v>0</v>
          </cell>
          <cell r="MF36">
            <v>0</v>
          </cell>
          <cell r="MG36">
            <v>0</v>
          </cell>
          <cell r="MH36">
            <v>0</v>
          </cell>
          <cell r="MI36">
            <v>0</v>
          </cell>
          <cell r="MN36">
            <v>0</v>
          </cell>
          <cell r="MS36">
            <v>0</v>
          </cell>
          <cell r="MT36">
            <v>0</v>
          </cell>
          <cell r="MU36">
            <v>0</v>
          </cell>
          <cell r="MV36">
            <v>0</v>
          </cell>
          <cell r="MW36">
            <v>0</v>
          </cell>
          <cell r="MX36">
            <v>0</v>
          </cell>
          <cell r="MY36">
            <v>0</v>
          </cell>
          <cell r="MZ36">
            <v>0</v>
          </cell>
          <cell r="NA36">
            <v>0</v>
          </cell>
          <cell r="NB36">
            <v>0</v>
          </cell>
          <cell r="NC36">
            <v>0</v>
          </cell>
          <cell r="ND36">
            <v>0</v>
          </cell>
          <cell r="NE36">
            <v>0</v>
          </cell>
          <cell r="NF36">
            <v>0</v>
          </cell>
          <cell r="NG36">
            <v>0</v>
          </cell>
          <cell r="NH36">
            <v>0</v>
          </cell>
          <cell r="NI36">
            <v>0</v>
          </cell>
          <cell r="NJ36">
            <v>0</v>
          </cell>
          <cell r="NK36">
            <v>0</v>
          </cell>
          <cell r="NL36">
            <v>0</v>
          </cell>
          <cell r="NM36">
            <v>0</v>
          </cell>
          <cell r="NR36">
            <v>0</v>
          </cell>
          <cell r="NW36">
            <v>0</v>
          </cell>
          <cell r="NX36">
            <v>0</v>
          </cell>
          <cell r="NY36">
            <v>0</v>
          </cell>
          <cell r="NZ36">
            <v>0</v>
          </cell>
          <cell r="OA36">
            <v>0</v>
          </cell>
          <cell r="OB36">
            <v>0</v>
          </cell>
          <cell r="OC36">
            <v>0</v>
          </cell>
          <cell r="OD36">
            <v>0</v>
          </cell>
          <cell r="OE36">
            <v>0</v>
          </cell>
          <cell r="OF36">
            <v>0</v>
          </cell>
          <cell r="OG36">
            <v>0</v>
          </cell>
          <cell r="OH36">
            <v>0</v>
          </cell>
          <cell r="OI36">
            <v>0</v>
          </cell>
          <cell r="OJ36">
            <v>0</v>
          </cell>
          <cell r="OK36">
            <v>0</v>
          </cell>
          <cell r="OL36">
            <v>0</v>
          </cell>
          <cell r="OM36">
            <v>0</v>
          </cell>
          <cell r="ON36">
            <v>0</v>
          </cell>
          <cell r="OO36">
            <v>0</v>
          </cell>
          <cell r="OP36">
            <v>0</v>
          </cell>
          <cell r="OQ36">
            <v>0</v>
          </cell>
          <cell r="OV36">
            <v>0</v>
          </cell>
          <cell r="PA36">
            <v>0</v>
          </cell>
          <cell r="PB36">
            <v>0</v>
          </cell>
          <cell r="PC36">
            <v>0</v>
          </cell>
          <cell r="PD36">
            <v>0</v>
          </cell>
          <cell r="PE36">
            <v>0</v>
          </cell>
          <cell r="PF36">
            <v>0</v>
          </cell>
          <cell r="PG36">
            <v>0</v>
          </cell>
          <cell r="PH36">
            <v>0</v>
          </cell>
          <cell r="PI36">
            <v>0</v>
          </cell>
          <cell r="PJ36">
            <v>0</v>
          </cell>
          <cell r="PK36">
            <v>0</v>
          </cell>
          <cell r="PL36">
            <v>0</v>
          </cell>
          <cell r="PM36">
            <v>0</v>
          </cell>
          <cell r="PN36">
            <v>0</v>
          </cell>
          <cell r="PO36">
            <v>0</v>
          </cell>
          <cell r="PP36">
            <v>0</v>
          </cell>
          <cell r="PQ36">
            <v>0</v>
          </cell>
          <cell r="PR36">
            <v>0</v>
          </cell>
          <cell r="PS36">
            <v>0</v>
          </cell>
          <cell r="PT36">
            <v>0</v>
          </cell>
          <cell r="PU36">
            <v>0</v>
          </cell>
          <cell r="PZ36">
            <v>0</v>
          </cell>
          <cell r="QE36">
            <v>0</v>
          </cell>
          <cell r="QF36">
            <v>0</v>
          </cell>
          <cell r="QG36">
            <v>0</v>
          </cell>
          <cell r="QH36">
            <v>0</v>
          </cell>
          <cell r="QI36">
            <v>0</v>
          </cell>
          <cell r="QJ36">
            <v>0</v>
          </cell>
          <cell r="QK36">
            <v>0</v>
          </cell>
          <cell r="QL36">
            <v>0</v>
          </cell>
          <cell r="QM36">
            <v>0</v>
          </cell>
          <cell r="QN36">
            <v>0</v>
          </cell>
          <cell r="QO36">
            <v>0</v>
          </cell>
          <cell r="QP36">
            <v>0</v>
          </cell>
          <cell r="QQ36">
            <v>0</v>
          </cell>
          <cell r="QR36">
            <v>0</v>
          </cell>
          <cell r="QS36">
            <v>0</v>
          </cell>
          <cell r="QT36">
            <v>0</v>
          </cell>
          <cell r="QU36">
            <v>0</v>
          </cell>
          <cell r="QV36">
            <v>0</v>
          </cell>
          <cell r="QW36">
            <v>0</v>
          </cell>
          <cell r="QX36">
            <v>0</v>
          </cell>
          <cell r="QY36">
            <v>0</v>
          </cell>
          <cell r="RD36">
            <v>0</v>
          </cell>
          <cell r="RI36">
            <v>0</v>
          </cell>
          <cell r="RJ36">
            <v>0</v>
          </cell>
          <cell r="RK36">
            <v>0</v>
          </cell>
          <cell r="RL36">
            <v>0</v>
          </cell>
          <cell r="RM36">
            <v>0</v>
          </cell>
          <cell r="RN36">
            <v>0</v>
          </cell>
          <cell r="RO36">
            <v>0</v>
          </cell>
          <cell r="RP36">
            <v>0</v>
          </cell>
          <cell r="RQ36">
            <v>0</v>
          </cell>
          <cell r="RR36">
            <v>0</v>
          </cell>
          <cell r="RS36">
            <v>0</v>
          </cell>
          <cell r="RT36">
            <v>0</v>
          </cell>
          <cell r="RU36">
            <v>0</v>
          </cell>
          <cell r="RV36">
            <v>0</v>
          </cell>
          <cell r="RW36">
            <v>0</v>
          </cell>
          <cell r="RX36">
            <v>0</v>
          </cell>
          <cell r="RY36">
            <v>0</v>
          </cell>
          <cell r="RZ36">
            <v>0</v>
          </cell>
          <cell r="SA36">
            <v>0</v>
          </cell>
          <cell r="SB36">
            <v>0</v>
          </cell>
          <cell r="SC36">
            <v>0</v>
          </cell>
          <cell r="SH36">
            <v>0</v>
          </cell>
          <cell r="SM36">
            <v>0</v>
          </cell>
          <cell r="SN36">
            <v>0</v>
          </cell>
          <cell r="SO36">
            <v>0</v>
          </cell>
          <cell r="SP36">
            <v>0</v>
          </cell>
          <cell r="SQ36">
            <v>0</v>
          </cell>
          <cell r="SR36">
            <v>0</v>
          </cell>
          <cell r="SS36">
            <v>0</v>
          </cell>
          <cell r="ST36">
            <v>0</v>
          </cell>
          <cell r="SU36">
            <v>0</v>
          </cell>
          <cell r="SV36">
            <v>0</v>
          </cell>
          <cell r="SW36">
            <v>0</v>
          </cell>
          <cell r="SX36">
            <v>0</v>
          </cell>
          <cell r="SY36">
            <v>0</v>
          </cell>
          <cell r="SZ36">
            <v>0</v>
          </cell>
          <cell r="TA36">
            <v>0</v>
          </cell>
          <cell r="TB36">
            <v>0</v>
          </cell>
          <cell r="TC36">
            <v>0</v>
          </cell>
          <cell r="TD36">
            <v>0</v>
          </cell>
          <cell r="TE36">
            <v>0</v>
          </cell>
          <cell r="TF36">
            <v>0</v>
          </cell>
          <cell r="TG36">
            <v>0</v>
          </cell>
          <cell r="TL36">
            <v>0</v>
          </cell>
          <cell r="TQ36">
            <v>0</v>
          </cell>
          <cell r="TR36">
            <v>0</v>
          </cell>
          <cell r="TS36">
            <v>0</v>
          </cell>
          <cell r="TT36">
            <v>0</v>
          </cell>
          <cell r="TU36">
            <v>0</v>
          </cell>
          <cell r="TV36">
            <v>0</v>
          </cell>
          <cell r="TW36">
            <v>0</v>
          </cell>
          <cell r="TX36">
            <v>0</v>
          </cell>
          <cell r="TY36">
            <v>0</v>
          </cell>
          <cell r="TZ36">
            <v>0</v>
          </cell>
          <cell r="UA36">
            <v>0</v>
          </cell>
          <cell r="UB36">
            <v>0</v>
          </cell>
          <cell r="UC36">
            <v>0</v>
          </cell>
          <cell r="UD36">
            <v>0</v>
          </cell>
          <cell r="UE36">
            <v>0</v>
          </cell>
          <cell r="UF36">
            <v>0</v>
          </cell>
          <cell r="UG36">
            <v>0</v>
          </cell>
          <cell r="UH36">
            <v>0</v>
          </cell>
          <cell r="UI36">
            <v>0</v>
          </cell>
          <cell r="UJ36">
            <v>0</v>
          </cell>
          <cell r="UK36">
            <v>0</v>
          </cell>
          <cell r="UP36">
            <v>0</v>
          </cell>
          <cell r="UU36">
            <v>0</v>
          </cell>
          <cell r="UV36">
            <v>0</v>
          </cell>
          <cell r="UW36">
            <v>0</v>
          </cell>
          <cell r="UX36">
            <v>0</v>
          </cell>
          <cell r="UY36">
            <v>0</v>
          </cell>
          <cell r="UZ36">
            <v>0</v>
          </cell>
          <cell r="VA36">
            <v>0</v>
          </cell>
          <cell r="VB36">
            <v>0</v>
          </cell>
          <cell r="VC36">
            <v>0</v>
          </cell>
          <cell r="VD36">
            <v>0</v>
          </cell>
          <cell r="VE36">
            <v>0</v>
          </cell>
          <cell r="VF36">
            <v>0</v>
          </cell>
          <cell r="VG36">
            <v>0</v>
          </cell>
          <cell r="VH36">
            <v>0</v>
          </cell>
          <cell r="VI36">
            <v>0</v>
          </cell>
          <cell r="VJ36">
            <v>0</v>
          </cell>
          <cell r="VK36">
            <v>0</v>
          </cell>
          <cell r="VL36">
            <v>0</v>
          </cell>
          <cell r="VM36">
            <v>0</v>
          </cell>
          <cell r="VN36">
            <v>0</v>
          </cell>
          <cell r="VO36">
            <v>0</v>
          </cell>
          <cell r="VT36">
            <v>0</v>
          </cell>
          <cell r="VY36">
            <v>0</v>
          </cell>
          <cell r="VZ36">
            <v>0</v>
          </cell>
          <cell r="WA36">
            <v>0</v>
          </cell>
          <cell r="WB36">
            <v>0</v>
          </cell>
          <cell r="WC36">
            <v>0</v>
          </cell>
          <cell r="WD36">
            <v>0</v>
          </cell>
          <cell r="WE36">
            <v>0</v>
          </cell>
          <cell r="WF36">
            <v>0</v>
          </cell>
          <cell r="WG36">
            <v>0</v>
          </cell>
          <cell r="WH36">
            <v>0</v>
          </cell>
          <cell r="WI36">
            <v>0</v>
          </cell>
          <cell r="WJ36">
            <v>0</v>
          </cell>
          <cell r="WK36">
            <v>0</v>
          </cell>
          <cell r="WL36">
            <v>0</v>
          </cell>
          <cell r="WM36">
            <v>0</v>
          </cell>
          <cell r="WN36">
            <v>0</v>
          </cell>
          <cell r="WO36">
            <v>0</v>
          </cell>
          <cell r="WP36">
            <v>0</v>
          </cell>
          <cell r="WQ36">
            <v>0</v>
          </cell>
          <cell r="WR36">
            <v>0</v>
          </cell>
          <cell r="WS36">
            <v>0</v>
          </cell>
          <cell r="WX36">
            <v>0</v>
          </cell>
          <cell r="XC36">
            <v>0</v>
          </cell>
          <cell r="XD36">
            <v>0</v>
          </cell>
          <cell r="XE36">
            <v>0</v>
          </cell>
          <cell r="XF36">
            <v>0</v>
          </cell>
          <cell r="XG36">
            <v>0</v>
          </cell>
          <cell r="XH36">
            <v>0</v>
          </cell>
          <cell r="XI36">
            <v>0</v>
          </cell>
          <cell r="XJ36">
            <v>0</v>
          </cell>
          <cell r="XK36">
            <v>0</v>
          </cell>
          <cell r="XL36">
            <v>0</v>
          </cell>
          <cell r="XM36">
            <v>0</v>
          </cell>
          <cell r="XN36">
            <v>0</v>
          </cell>
          <cell r="XO36">
            <v>0</v>
          </cell>
          <cell r="XP36">
            <v>0</v>
          </cell>
          <cell r="XQ36">
            <v>0</v>
          </cell>
          <cell r="XR36">
            <v>0</v>
          </cell>
          <cell r="XS36">
            <v>0</v>
          </cell>
          <cell r="XT36">
            <v>0</v>
          </cell>
          <cell r="XU36">
            <v>0</v>
          </cell>
          <cell r="XV36">
            <v>0</v>
          </cell>
          <cell r="XW36">
            <v>0</v>
          </cell>
          <cell r="YB36">
            <v>0</v>
          </cell>
          <cell r="YG36">
            <v>0</v>
          </cell>
          <cell r="YH36">
            <v>0</v>
          </cell>
          <cell r="YI36">
            <v>0</v>
          </cell>
          <cell r="YJ36">
            <v>0</v>
          </cell>
          <cell r="YK36">
            <v>0</v>
          </cell>
          <cell r="YL36">
            <v>0</v>
          </cell>
          <cell r="YM36">
            <v>0</v>
          </cell>
          <cell r="YN36">
            <v>0</v>
          </cell>
          <cell r="YO36">
            <v>0</v>
          </cell>
          <cell r="YP36">
            <v>0</v>
          </cell>
          <cell r="YQ36">
            <v>0</v>
          </cell>
          <cell r="YR36">
            <v>0</v>
          </cell>
          <cell r="YS36">
            <v>0</v>
          </cell>
          <cell r="YT36">
            <v>0</v>
          </cell>
          <cell r="YU36">
            <v>0</v>
          </cell>
          <cell r="YV36">
            <v>0</v>
          </cell>
          <cell r="YW36">
            <v>0</v>
          </cell>
          <cell r="YX36">
            <v>0</v>
          </cell>
          <cell r="YY36">
            <v>0</v>
          </cell>
          <cell r="YZ36">
            <v>0</v>
          </cell>
          <cell r="ZA36">
            <v>0</v>
          </cell>
          <cell r="ZF36">
            <v>0</v>
          </cell>
          <cell r="ZK36">
            <v>0</v>
          </cell>
          <cell r="ZL36">
            <v>0</v>
          </cell>
          <cell r="ZM36">
            <v>0</v>
          </cell>
          <cell r="ZN36">
            <v>0</v>
          </cell>
          <cell r="ZO36">
            <v>0</v>
          </cell>
          <cell r="ZP36">
            <v>0</v>
          </cell>
          <cell r="ZQ36">
            <v>0</v>
          </cell>
          <cell r="ZR36">
            <v>0</v>
          </cell>
          <cell r="ZS36">
            <v>0</v>
          </cell>
          <cell r="ZT36">
            <v>0</v>
          </cell>
          <cell r="ZU36">
            <v>0</v>
          </cell>
          <cell r="ZV36">
            <v>0</v>
          </cell>
          <cell r="ZW36">
            <v>0</v>
          </cell>
          <cell r="ZX36">
            <v>0</v>
          </cell>
          <cell r="ZY36">
            <v>0</v>
          </cell>
          <cell r="ZZ36">
            <v>0</v>
          </cell>
          <cell r="AAA36">
            <v>0</v>
          </cell>
          <cell r="AAB36">
            <v>0</v>
          </cell>
          <cell r="AAC36">
            <v>0</v>
          </cell>
          <cell r="AAD36">
            <v>0</v>
          </cell>
          <cell r="AAE36">
            <v>0</v>
          </cell>
          <cell r="AAJ36">
            <v>0</v>
          </cell>
          <cell r="AAO36">
            <v>0</v>
          </cell>
          <cell r="AAP36">
            <v>0</v>
          </cell>
          <cell r="AAQ36">
            <v>0</v>
          </cell>
          <cell r="AAR36">
            <v>0</v>
          </cell>
          <cell r="AAS36">
            <v>0</v>
          </cell>
          <cell r="AAT36">
            <v>0</v>
          </cell>
          <cell r="AAU36">
            <v>0</v>
          </cell>
          <cell r="AAV36">
            <v>0</v>
          </cell>
          <cell r="AAW36">
            <v>0</v>
          </cell>
          <cell r="AAX36">
            <v>0</v>
          </cell>
          <cell r="AAY36">
            <v>0</v>
          </cell>
          <cell r="AAZ36">
            <v>0</v>
          </cell>
          <cell r="ABA36">
            <v>0</v>
          </cell>
          <cell r="ABB36">
            <v>0</v>
          </cell>
          <cell r="ABC36">
            <v>0</v>
          </cell>
          <cell r="ABD36">
            <v>0</v>
          </cell>
          <cell r="ABE36">
            <v>0</v>
          </cell>
          <cell r="ABF36">
            <v>0</v>
          </cell>
          <cell r="ABG36">
            <v>0</v>
          </cell>
          <cell r="ABH36">
            <v>0</v>
          </cell>
          <cell r="ABI36">
            <v>0</v>
          </cell>
          <cell r="ABN36">
            <v>0</v>
          </cell>
          <cell r="ABS36">
            <v>0</v>
          </cell>
          <cell r="ABT36">
            <v>0</v>
          </cell>
          <cell r="ABU36">
            <v>0</v>
          </cell>
          <cell r="ABV36">
            <v>0</v>
          </cell>
          <cell r="ABW36">
            <v>0</v>
          </cell>
          <cell r="ABX36">
            <v>0</v>
          </cell>
          <cell r="ABY36">
            <v>0</v>
          </cell>
          <cell r="ABZ36">
            <v>0</v>
          </cell>
          <cell r="ACA36">
            <v>0</v>
          </cell>
          <cell r="ACB36">
            <v>0</v>
          </cell>
          <cell r="ACC36">
            <v>0</v>
          </cell>
          <cell r="ACD36">
            <v>0</v>
          </cell>
          <cell r="ACE36">
            <v>0</v>
          </cell>
          <cell r="ACF36">
            <v>0</v>
          </cell>
          <cell r="ACG36">
            <v>0</v>
          </cell>
          <cell r="ACH36">
            <v>0</v>
          </cell>
          <cell r="ACI36">
            <v>0</v>
          </cell>
          <cell r="ACJ36">
            <v>0</v>
          </cell>
          <cell r="ACK36">
            <v>0</v>
          </cell>
          <cell r="ACL36">
            <v>0</v>
          </cell>
          <cell r="ACM36">
            <v>0</v>
          </cell>
          <cell r="ACR36">
            <v>0</v>
          </cell>
          <cell r="ACW36">
            <v>0</v>
          </cell>
          <cell r="ACX36">
            <v>0</v>
          </cell>
          <cell r="ACY36">
            <v>0</v>
          </cell>
          <cell r="ACZ36">
            <v>0</v>
          </cell>
          <cell r="ADA36">
            <v>0</v>
          </cell>
          <cell r="ADB36">
            <v>0</v>
          </cell>
          <cell r="ADC36">
            <v>0</v>
          </cell>
          <cell r="ADD36">
            <v>0</v>
          </cell>
          <cell r="ADE36">
            <v>0</v>
          </cell>
          <cell r="ADF36">
            <v>0</v>
          </cell>
          <cell r="ADG36">
            <v>0</v>
          </cell>
          <cell r="ADH36">
            <v>0</v>
          </cell>
          <cell r="ADI36">
            <v>0</v>
          </cell>
          <cell r="ADJ36">
            <v>0</v>
          </cell>
          <cell r="ADK36">
            <v>0</v>
          </cell>
          <cell r="ADL36">
            <v>0</v>
          </cell>
          <cell r="ADM36">
            <v>0</v>
          </cell>
          <cell r="ADN36">
            <v>0</v>
          </cell>
          <cell r="ADO36">
            <v>0</v>
          </cell>
          <cell r="ADP36">
            <v>0</v>
          </cell>
          <cell r="ADQ36">
            <v>0</v>
          </cell>
          <cell r="ADV36">
            <v>0</v>
          </cell>
          <cell r="AEA36">
            <v>0</v>
          </cell>
          <cell r="AEB36">
            <v>0</v>
          </cell>
          <cell r="AEC36">
            <v>0</v>
          </cell>
          <cell r="AED36">
            <v>0</v>
          </cell>
          <cell r="AEE36">
            <v>0</v>
          </cell>
          <cell r="AEF36">
            <v>0</v>
          </cell>
          <cell r="AEG36">
            <v>0</v>
          </cell>
          <cell r="AEH36">
            <v>0</v>
          </cell>
          <cell r="AEI36">
            <v>0</v>
          </cell>
          <cell r="AEJ36">
            <v>0</v>
          </cell>
          <cell r="AEK36">
            <v>0</v>
          </cell>
          <cell r="AEL36">
            <v>0</v>
          </cell>
          <cell r="AEM36">
            <v>0</v>
          </cell>
          <cell r="AEN36">
            <v>0</v>
          </cell>
          <cell r="AEO36">
            <v>0</v>
          </cell>
          <cell r="AEP36">
            <v>0</v>
          </cell>
          <cell r="AEQ36">
            <v>0</v>
          </cell>
          <cell r="AER36">
            <v>0</v>
          </cell>
          <cell r="AES36">
            <v>0</v>
          </cell>
          <cell r="AET36">
            <v>0</v>
          </cell>
          <cell r="AEU36">
            <v>0</v>
          </cell>
          <cell r="AEZ36">
            <v>0</v>
          </cell>
          <cell r="AFE36">
            <v>0</v>
          </cell>
          <cell r="AFF36">
            <v>0</v>
          </cell>
          <cell r="AFG36">
            <v>0</v>
          </cell>
          <cell r="AFH36">
            <v>0</v>
          </cell>
          <cell r="AFI36">
            <v>0</v>
          </cell>
          <cell r="AFJ36">
            <v>0</v>
          </cell>
          <cell r="AFK36">
            <v>0</v>
          </cell>
          <cell r="AFL36">
            <v>0</v>
          </cell>
          <cell r="AFM36">
            <v>0</v>
          </cell>
          <cell r="AFN36">
            <v>0</v>
          </cell>
          <cell r="AFO36">
            <v>0</v>
          </cell>
          <cell r="AFP36">
            <v>0</v>
          </cell>
          <cell r="AFQ36">
            <v>0</v>
          </cell>
          <cell r="AFR36">
            <v>0</v>
          </cell>
          <cell r="AFS36">
            <v>0</v>
          </cell>
          <cell r="AFT36">
            <v>0</v>
          </cell>
          <cell r="AFU36">
            <v>0</v>
          </cell>
          <cell r="AFV36">
            <v>0</v>
          </cell>
          <cell r="AFW36">
            <v>0</v>
          </cell>
          <cell r="AFX36">
            <v>0</v>
          </cell>
          <cell r="AFY36">
            <v>0</v>
          </cell>
          <cell r="AGD36">
            <v>0</v>
          </cell>
          <cell r="AGI36">
            <v>0</v>
          </cell>
          <cell r="AGJ36">
            <v>0</v>
          </cell>
          <cell r="AGK36">
            <v>0</v>
          </cell>
          <cell r="AGL36">
            <v>0</v>
          </cell>
          <cell r="AGM36">
            <v>0</v>
          </cell>
          <cell r="AGN36">
            <v>0</v>
          </cell>
          <cell r="AGO36">
            <v>0</v>
          </cell>
          <cell r="AGP36">
            <v>0</v>
          </cell>
          <cell r="AGQ36">
            <v>0</v>
          </cell>
          <cell r="AGR36">
            <v>0</v>
          </cell>
          <cell r="AGS36">
            <v>0</v>
          </cell>
          <cell r="AGT36">
            <v>0</v>
          </cell>
          <cell r="AGU36">
            <v>0</v>
          </cell>
          <cell r="AGV36">
            <v>0</v>
          </cell>
          <cell r="AGW36">
            <v>0</v>
          </cell>
          <cell r="AGX36">
            <v>0</v>
          </cell>
          <cell r="AGY36">
            <v>0</v>
          </cell>
          <cell r="AGZ36">
            <v>0</v>
          </cell>
          <cell r="AHA36">
            <v>0</v>
          </cell>
          <cell r="AHB36">
            <v>0</v>
          </cell>
          <cell r="AHC36">
            <v>0</v>
          </cell>
          <cell r="AHH36">
            <v>0</v>
          </cell>
          <cell r="AHM36">
            <v>0</v>
          </cell>
          <cell r="AHN36">
            <v>0</v>
          </cell>
          <cell r="AHO36">
            <v>0</v>
          </cell>
          <cell r="AHP36">
            <v>0</v>
          </cell>
          <cell r="AHQ36">
            <v>0</v>
          </cell>
          <cell r="AHR36">
            <v>0</v>
          </cell>
          <cell r="AHS36">
            <v>0</v>
          </cell>
          <cell r="AHT36">
            <v>0</v>
          </cell>
          <cell r="AHU36">
            <v>0</v>
          </cell>
          <cell r="AHV36">
            <v>0</v>
          </cell>
          <cell r="AHW36">
            <v>0</v>
          </cell>
          <cell r="AHX36">
            <v>0</v>
          </cell>
          <cell r="AHY36">
            <v>0</v>
          </cell>
          <cell r="AHZ36">
            <v>0</v>
          </cell>
          <cell r="AIA36">
            <v>0</v>
          </cell>
          <cell r="AIB36">
            <v>0</v>
          </cell>
          <cell r="AIC36">
            <v>0</v>
          </cell>
          <cell r="AID36">
            <v>0</v>
          </cell>
          <cell r="AIE36">
            <v>0</v>
          </cell>
          <cell r="AIF36">
            <v>0</v>
          </cell>
          <cell r="AIG36">
            <v>0</v>
          </cell>
          <cell r="AIL36">
            <v>0</v>
          </cell>
          <cell r="AIQ36">
            <v>0</v>
          </cell>
          <cell r="AIR36">
            <v>0</v>
          </cell>
          <cell r="AIS36">
            <v>0</v>
          </cell>
          <cell r="AIT36">
            <v>0</v>
          </cell>
          <cell r="AIU36">
            <v>0</v>
          </cell>
          <cell r="AIV36">
            <v>0</v>
          </cell>
          <cell r="AIW36">
            <v>0</v>
          </cell>
          <cell r="AIX36">
            <v>0</v>
          </cell>
          <cell r="AIY36">
            <v>0</v>
          </cell>
          <cell r="AIZ36">
            <v>0</v>
          </cell>
          <cell r="AJA36">
            <v>0</v>
          </cell>
          <cell r="AJB36">
            <v>0</v>
          </cell>
          <cell r="AJC36">
            <v>0</v>
          </cell>
          <cell r="AJD36">
            <v>0</v>
          </cell>
          <cell r="AJE36">
            <v>0</v>
          </cell>
          <cell r="AJF36">
            <v>0</v>
          </cell>
          <cell r="AJG36">
            <v>0</v>
          </cell>
          <cell r="AJH36">
            <v>0</v>
          </cell>
          <cell r="AJI36">
            <v>0</v>
          </cell>
          <cell r="AJJ36">
            <v>0</v>
          </cell>
          <cell r="AJK36">
            <v>0</v>
          </cell>
          <cell r="AJP36">
            <v>0</v>
          </cell>
          <cell r="AJU36">
            <v>0</v>
          </cell>
          <cell r="AJV36">
            <v>0</v>
          </cell>
          <cell r="AJW36">
            <v>0</v>
          </cell>
          <cell r="AJX36">
            <v>0</v>
          </cell>
          <cell r="AJY36">
            <v>0</v>
          </cell>
          <cell r="AJZ36">
            <v>0</v>
          </cell>
          <cell r="AKA36">
            <v>0</v>
          </cell>
          <cell r="AKB36">
            <v>0</v>
          </cell>
          <cell r="AKC36">
            <v>0</v>
          </cell>
          <cell r="AKD36">
            <v>0</v>
          </cell>
          <cell r="AKE36">
            <v>0</v>
          </cell>
          <cell r="AKF36">
            <v>0</v>
          </cell>
          <cell r="AKG36">
            <v>0</v>
          </cell>
          <cell r="AKH36">
            <v>0</v>
          </cell>
          <cell r="AKI36">
            <v>0</v>
          </cell>
          <cell r="AKJ36">
            <v>0</v>
          </cell>
          <cell r="AKK36">
            <v>0</v>
          </cell>
          <cell r="AKL36">
            <v>0</v>
          </cell>
          <cell r="AKM36">
            <v>0</v>
          </cell>
          <cell r="AKN36">
            <v>0</v>
          </cell>
          <cell r="AKO36">
            <v>0</v>
          </cell>
          <cell r="AKT36">
            <v>0</v>
          </cell>
          <cell r="AKY36">
            <v>0</v>
          </cell>
          <cell r="AKZ36">
            <v>0</v>
          </cell>
          <cell r="ALA36">
            <v>0</v>
          </cell>
          <cell r="ALB36">
            <v>0</v>
          </cell>
          <cell r="ALC36">
            <v>0</v>
          </cell>
          <cell r="ALD36">
            <v>0</v>
          </cell>
          <cell r="ALE36">
            <v>0</v>
          </cell>
          <cell r="ALF36">
            <v>0</v>
          </cell>
          <cell r="ALG36">
            <v>0</v>
          </cell>
          <cell r="ALH36">
            <v>0</v>
          </cell>
          <cell r="ALI36">
            <v>0</v>
          </cell>
          <cell r="ALO36">
            <v>0</v>
          </cell>
          <cell r="ALP36">
            <v>0</v>
          </cell>
          <cell r="ALQ36">
            <v>0</v>
          </cell>
          <cell r="ALR36">
            <v>0</v>
          </cell>
          <cell r="ALS36">
            <v>0</v>
          </cell>
          <cell r="ALX36">
            <v>0</v>
          </cell>
          <cell r="AMC36">
            <v>0</v>
          </cell>
          <cell r="AMD36">
            <v>0</v>
          </cell>
          <cell r="AME36">
            <v>0</v>
          </cell>
          <cell r="AMF36">
            <v>0</v>
          </cell>
          <cell r="AMG36">
            <v>0</v>
          </cell>
          <cell r="AMH36">
            <v>0</v>
          </cell>
          <cell r="ANB36">
            <v>0</v>
          </cell>
          <cell r="ANG36">
            <v>0</v>
          </cell>
          <cell r="ANH36">
            <v>0</v>
          </cell>
          <cell r="ANI36">
            <v>0</v>
          </cell>
          <cell r="ANJ36">
            <v>0</v>
          </cell>
          <cell r="ANK36">
            <v>0</v>
          </cell>
          <cell r="ANL36">
            <v>0</v>
          </cell>
          <cell r="AOF36">
            <v>0</v>
          </cell>
          <cell r="AOK36">
            <v>0</v>
          </cell>
          <cell r="AOL36">
            <v>0</v>
          </cell>
          <cell r="AOM36">
            <v>0</v>
          </cell>
          <cell r="AON36">
            <v>0</v>
          </cell>
          <cell r="AOO36">
            <v>0</v>
          </cell>
          <cell r="AOP36">
            <v>0</v>
          </cell>
          <cell r="APJ36">
            <v>0</v>
          </cell>
          <cell r="APO36">
            <v>0</v>
          </cell>
          <cell r="APP36">
            <v>0</v>
          </cell>
          <cell r="APQ36">
            <v>0</v>
          </cell>
          <cell r="APR36">
            <v>0</v>
          </cell>
          <cell r="APS36">
            <v>0</v>
          </cell>
          <cell r="APT36">
            <v>0</v>
          </cell>
          <cell r="AQN36">
            <v>0</v>
          </cell>
          <cell r="AQS36">
            <v>0</v>
          </cell>
          <cell r="AQT36">
            <v>0</v>
          </cell>
          <cell r="AQU36">
            <v>0</v>
          </cell>
          <cell r="AQV36">
            <v>0</v>
          </cell>
          <cell r="AQW36">
            <v>0</v>
          </cell>
          <cell r="AQX36">
            <v>0</v>
          </cell>
          <cell r="ARR36">
            <v>0</v>
          </cell>
          <cell r="ARW36">
            <v>0</v>
          </cell>
          <cell r="ARX36">
            <v>0</v>
          </cell>
          <cell r="ARY36">
            <v>0</v>
          </cell>
          <cell r="ARZ36">
            <v>0</v>
          </cell>
          <cell r="ASA36">
            <v>0</v>
          </cell>
          <cell r="ASB36">
            <v>0</v>
          </cell>
          <cell r="ASV36">
            <v>0</v>
          </cell>
          <cell r="ATA36">
            <v>0</v>
          </cell>
          <cell r="ATB36">
            <v>0</v>
          </cell>
          <cell r="ATC36">
            <v>0</v>
          </cell>
          <cell r="ATD36">
            <v>0</v>
          </cell>
          <cell r="ATE36">
            <v>0</v>
          </cell>
          <cell r="ATF36">
            <v>0</v>
          </cell>
          <cell r="ATZ36">
            <v>0</v>
          </cell>
          <cell r="AUE36">
            <v>0</v>
          </cell>
          <cell r="AUF36">
            <v>0</v>
          </cell>
          <cell r="AUG36">
            <v>0</v>
          </cell>
          <cell r="AUH36">
            <v>0</v>
          </cell>
          <cell r="AUI36">
            <v>0</v>
          </cell>
          <cell r="AUJ36">
            <v>0</v>
          </cell>
          <cell r="AVD36">
            <v>0</v>
          </cell>
          <cell r="AVI36">
            <v>0</v>
          </cell>
          <cell r="AVJ36">
            <v>0</v>
          </cell>
          <cell r="AVK36">
            <v>0</v>
          </cell>
          <cell r="AVL36">
            <v>0</v>
          </cell>
          <cell r="AVM36">
            <v>0</v>
          </cell>
          <cell r="AVN36">
            <v>0</v>
          </cell>
          <cell r="AWH36">
            <v>0</v>
          </cell>
          <cell r="AWM36">
            <v>0</v>
          </cell>
          <cell r="AWN36">
            <v>0</v>
          </cell>
          <cell r="AWO36">
            <v>0</v>
          </cell>
          <cell r="AWP36">
            <v>0</v>
          </cell>
          <cell r="AWQ36">
            <v>0</v>
          </cell>
          <cell r="AWR36">
            <v>0</v>
          </cell>
          <cell r="AXL36">
            <v>0</v>
          </cell>
          <cell r="AXQ36">
            <v>0</v>
          </cell>
          <cell r="AXR36">
            <v>0</v>
          </cell>
          <cell r="AXS36">
            <v>0</v>
          </cell>
          <cell r="AXT36">
            <v>0</v>
          </cell>
          <cell r="AXU36">
            <v>0</v>
          </cell>
          <cell r="AXV36">
            <v>0</v>
          </cell>
          <cell r="AXW36">
            <v>0</v>
          </cell>
          <cell r="AXX36">
            <v>0</v>
          </cell>
          <cell r="AXY36">
            <v>0</v>
          </cell>
          <cell r="AXZ36">
            <v>0</v>
          </cell>
          <cell r="AYA36">
            <v>0</v>
          </cell>
          <cell r="AYB36">
            <v>0</v>
          </cell>
          <cell r="AYC36">
            <v>0</v>
          </cell>
          <cell r="AYD36">
            <v>0</v>
          </cell>
          <cell r="AYE36">
            <v>0</v>
          </cell>
          <cell r="AYF36">
            <v>0</v>
          </cell>
          <cell r="AYG36">
            <v>0</v>
          </cell>
          <cell r="AYH36">
            <v>0</v>
          </cell>
          <cell r="AYI36">
            <v>0</v>
          </cell>
          <cell r="AYJ36">
            <v>0</v>
          </cell>
          <cell r="AYK36">
            <v>0</v>
          </cell>
          <cell r="AYL36">
            <v>0</v>
          </cell>
          <cell r="AYM36">
            <v>0</v>
          </cell>
          <cell r="AYN36">
            <v>0</v>
          </cell>
          <cell r="AYO36">
            <v>0</v>
          </cell>
          <cell r="AYP36">
            <v>0</v>
          </cell>
          <cell r="AYQ36">
            <v>0</v>
          </cell>
          <cell r="AYR36">
            <v>0</v>
          </cell>
          <cell r="AYS36">
            <v>0</v>
          </cell>
          <cell r="AYT36">
            <v>0</v>
          </cell>
          <cell r="AYU36">
            <v>0</v>
          </cell>
          <cell r="AYV36">
            <v>0</v>
          </cell>
          <cell r="AYW36">
            <v>0</v>
          </cell>
          <cell r="AYX36">
            <v>0</v>
          </cell>
          <cell r="AYY36">
            <v>0</v>
          </cell>
          <cell r="AYZ36">
            <v>0</v>
          </cell>
          <cell r="AZA36">
            <v>0</v>
          </cell>
          <cell r="AZB36">
            <v>0</v>
          </cell>
          <cell r="AZC36">
            <v>0</v>
          </cell>
          <cell r="AZD36">
            <v>0</v>
          </cell>
          <cell r="AZE36">
            <v>0</v>
          </cell>
          <cell r="AZG36">
            <v>0</v>
          </cell>
          <cell r="AZH36">
            <v>0</v>
          </cell>
          <cell r="AZI36">
            <v>0</v>
          </cell>
          <cell r="AZJ36">
            <v>0</v>
          </cell>
          <cell r="AZK36">
            <v>0</v>
          </cell>
          <cell r="AZL36">
            <v>0</v>
          </cell>
          <cell r="AZM36">
            <v>0</v>
          </cell>
          <cell r="AZN36">
            <v>0</v>
          </cell>
          <cell r="AZO36">
            <v>0</v>
          </cell>
          <cell r="AZT36">
            <v>0</v>
          </cell>
          <cell r="AZY36">
            <v>0</v>
          </cell>
          <cell r="AZZ36">
            <v>0</v>
          </cell>
          <cell r="BAA36">
            <v>0</v>
          </cell>
          <cell r="BAB36">
            <v>0</v>
          </cell>
          <cell r="BAC36">
            <v>0</v>
          </cell>
          <cell r="BAD36">
            <v>0</v>
          </cell>
          <cell r="BAE36">
            <v>0</v>
          </cell>
          <cell r="BAF36">
            <v>0</v>
          </cell>
          <cell r="BAG36">
            <v>0</v>
          </cell>
          <cell r="BAH36">
            <v>0</v>
          </cell>
          <cell r="BAI36">
            <v>0</v>
          </cell>
          <cell r="BAK36">
            <v>0</v>
          </cell>
          <cell r="BAL36">
            <v>0</v>
          </cell>
          <cell r="BAM36">
            <v>0</v>
          </cell>
          <cell r="BAN36">
            <v>0</v>
          </cell>
          <cell r="BAO36">
            <v>0</v>
          </cell>
          <cell r="BAP36">
            <v>0</v>
          </cell>
          <cell r="BAQ36">
            <v>0</v>
          </cell>
          <cell r="BAR36">
            <v>0</v>
          </cell>
          <cell r="BAS36">
            <v>0</v>
          </cell>
          <cell r="BAX36">
            <v>0</v>
          </cell>
          <cell r="BBC36">
            <v>0</v>
          </cell>
          <cell r="BBD36">
            <v>0</v>
          </cell>
          <cell r="BBE36">
            <v>0</v>
          </cell>
          <cell r="BBF36">
            <v>0</v>
          </cell>
          <cell r="BBG36">
            <v>0</v>
          </cell>
          <cell r="BBH36">
            <v>0</v>
          </cell>
          <cell r="BBI36">
            <v>0</v>
          </cell>
          <cell r="BBJ36">
            <v>0</v>
          </cell>
          <cell r="BBK36">
            <v>0</v>
          </cell>
          <cell r="BBL36">
            <v>0</v>
          </cell>
          <cell r="BBM36">
            <v>0</v>
          </cell>
          <cell r="BBO36">
            <v>0</v>
          </cell>
          <cell r="BBP36">
            <v>0</v>
          </cell>
          <cell r="BBQ36">
            <v>0</v>
          </cell>
          <cell r="BBR36">
            <v>0</v>
          </cell>
          <cell r="BBS36">
            <v>0</v>
          </cell>
          <cell r="BBT36">
            <v>0</v>
          </cell>
          <cell r="BBU36">
            <v>0</v>
          </cell>
          <cell r="BBV36">
            <v>0</v>
          </cell>
          <cell r="BBW36">
            <v>0</v>
          </cell>
          <cell r="BCB36">
            <v>0</v>
          </cell>
          <cell r="BCG36">
            <v>0</v>
          </cell>
          <cell r="BCH36">
            <v>0</v>
          </cell>
          <cell r="BCI36">
            <v>0</v>
          </cell>
          <cell r="BCJ36">
            <v>0</v>
          </cell>
          <cell r="BCK36">
            <v>0</v>
          </cell>
          <cell r="BCL36">
            <v>0</v>
          </cell>
          <cell r="BCM36">
            <v>0</v>
          </cell>
          <cell r="BCN36">
            <v>0</v>
          </cell>
          <cell r="BCO36">
            <v>0</v>
          </cell>
          <cell r="BCP36">
            <v>0</v>
          </cell>
          <cell r="BCQ36">
            <v>0</v>
          </cell>
          <cell r="BCS36">
            <v>0</v>
          </cell>
          <cell r="BCT36">
            <v>0</v>
          </cell>
          <cell r="BCU36">
            <v>0</v>
          </cell>
          <cell r="BCV36">
            <v>0</v>
          </cell>
          <cell r="BCW36">
            <v>0</v>
          </cell>
          <cell r="BCX36">
            <v>0</v>
          </cell>
          <cell r="BCY36">
            <v>0</v>
          </cell>
          <cell r="BCZ36">
            <v>0</v>
          </cell>
          <cell r="BDA36">
            <v>0</v>
          </cell>
          <cell r="BDF36">
            <v>0</v>
          </cell>
          <cell r="BDK36">
            <v>0</v>
          </cell>
          <cell r="BDL36">
            <v>0</v>
          </cell>
          <cell r="BDM36">
            <v>0</v>
          </cell>
          <cell r="BDN36">
            <v>0</v>
          </cell>
          <cell r="BDO36">
            <v>0</v>
          </cell>
          <cell r="BDP36">
            <v>0</v>
          </cell>
          <cell r="BDQ36">
            <v>0</v>
          </cell>
          <cell r="BDR36">
            <v>0</v>
          </cell>
          <cell r="BDS36">
            <v>0</v>
          </cell>
          <cell r="BDT36">
            <v>0</v>
          </cell>
          <cell r="BDU36">
            <v>0</v>
          </cell>
          <cell r="BDW36">
            <v>0</v>
          </cell>
          <cell r="BDX36">
            <v>0</v>
          </cell>
          <cell r="BDY36">
            <v>0</v>
          </cell>
          <cell r="BDZ36">
            <v>0</v>
          </cell>
          <cell r="BEA36">
            <v>0</v>
          </cell>
          <cell r="BEB36">
            <v>0</v>
          </cell>
          <cell r="BEC36">
            <v>0</v>
          </cell>
          <cell r="BED36">
            <v>0</v>
          </cell>
          <cell r="BEE36">
            <v>0</v>
          </cell>
          <cell r="BEJ36">
            <v>0</v>
          </cell>
          <cell r="BEO36">
            <v>0</v>
          </cell>
          <cell r="BEP36">
            <v>0</v>
          </cell>
          <cell r="BEQ36">
            <v>0</v>
          </cell>
          <cell r="BER36">
            <v>0</v>
          </cell>
          <cell r="BES36">
            <v>0</v>
          </cell>
          <cell r="BET36">
            <v>0</v>
          </cell>
          <cell r="BEU36">
            <v>0</v>
          </cell>
          <cell r="BEV36">
            <v>0</v>
          </cell>
          <cell r="BEW36">
            <v>0</v>
          </cell>
          <cell r="BEX36">
            <v>0</v>
          </cell>
          <cell r="BEY36">
            <v>0</v>
          </cell>
          <cell r="BEZ36">
            <v>0</v>
          </cell>
          <cell r="BFA36">
            <v>0</v>
          </cell>
          <cell r="BFB36">
            <v>0</v>
          </cell>
          <cell r="BFC36">
            <v>0</v>
          </cell>
          <cell r="BFD36">
            <v>0</v>
          </cell>
          <cell r="BFE36">
            <v>0</v>
          </cell>
          <cell r="BFF36">
            <v>0</v>
          </cell>
          <cell r="BFG36">
            <v>0</v>
          </cell>
          <cell r="BFH36">
            <v>0</v>
          </cell>
          <cell r="BFI36">
            <v>0</v>
          </cell>
          <cell r="BFJ36">
            <v>0</v>
          </cell>
          <cell r="BFK36">
            <v>0</v>
          </cell>
          <cell r="BFL36">
            <v>0</v>
          </cell>
          <cell r="BFM36">
            <v>0</v>
          </cell>
          <cell r="BFN36">
            <v>0</v>
          </cell>
          <cell r="BFO36">
            <v>0</v>
          </cell>
          <cell r="BFP36">
            <v>0</v>
          </cell>
          <cell r="BFQ36">
            <v>0</v>
          </cell>
          <cell r="BFR36">
            <v>0</v>
          </cell>
          <cell r="BFS36">
            <v>0</v>
          </cell>
          <cell r="BFT36">
            <v>0</v>
          </cell>
          <cell r="BFU36">
            <v>0</v>
          </cell>
          <cell r="BFV36">
            <v>0</v>
          </cell>
          <cell r="BFW36">
            <v>0</v>
          </cell>
          <cell r="BFX36">
            <v>0</v>
          </cell>
          <cell r="BFY36">
            <v>0</v>
          </cell>
        </row>
        <row r="37">
          <cell r="B37" t="str">
            <v>所得税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V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>
            <v>0</v>
          </cell>
          <cell r="AZ37">
            <v>0</v>
          </cell>
          <cell r="BE37">
            <v>0</v>
          </cell>
          <cell r="BF37">
            <v>0</v>
          </cell>
          <cell r="BG37">
            <v>0</v>
          </cell>
          <cell r="BH37">
            <v>0</v>
          </cell>
          <cell r="BI37">
            <v>0</v>
          </cell>
          <cell r="BJ37">
            <v>0</v>
          </cell>
          <cell r="BK37">
            <v>0</v>
          </cell>
          <cell r="BL37">
            <v>0</v>
          </cell>
          <cell r="BM37">
            <v>0</v>
          </cell>
          <cell r="BN37">
            <v>0</v>
          </cell>
          <cell r="BO37">
            <v>0</v>
          </cell>
          <cell r="BP37">
            <v>0</v>
          </cell>
          <cell r="BQ37">
            <v>0</v>
          </cell>
          <cell r="BR37">
            <v>0</v>
          </cell>
          <cell r="BS37">
            <v>0</v>
          </cell>
          <cell r="BT37">
            <v>0</v>
          </cell>
          <cell r="BU37">
            <v>0</v>
          </cell>
          <cell r="BV37">
            <v>0</v>
          </cell>
          <cell r="BW37">
            <v>0</v>
          </cell>
          <cell r="BX37">
            <v>0</v>
          </cell>
          <cell r="BY37">
            <v>0</v>
          </cell>
          <cell r="CD37">
            <v>0</v>
          </cell>
          <cell r="CI37">
            <v>0</v>
          </cell>
          <cell r="CJ37">
            <v>0</v>
          </cell>
          <cell r="CK37">
            <v>0</v>
          </cell>
          <cell r="CL37">
            <v>0</v>
          </cell>
          <cell r="CM37">
            <v>0</v>
          </cell>
          <cell r="CN37">
            <v>0</v>
          </cell>
          <cell r="CO37">
            <v>0</v>
          </cell>
          <cell r="CP37">
            <v>0</v>
          </cell>
          <cell r="CQ37">
            <v>0</v>
          </cell>
          <cell r="CR37">
            <v>0</v>
          </cell>
          <cell r="CS37">
            <v>0</v>
          </cell>
          <cell r="CT37">
            <v>0</v>
          </cell>
          <cell r="CU37">
            <v>0</v>
          </cell>
          <cell r="CV37">
            <v>0</v>
          </cell>
          <cell r="CW37">
            <v>0</v>
          </cell>
          <cell r="CX37">
            <v>0</v>
          </cell>
          <cell r="CY37">
            <v>0</v>
          </cell>
          <cell r="CZ37">
            <v>0</v>
          </cell>
          <cell r="DA37">
            <v>0</v>
          </cell>
          <cell r="DB37">
            <v>0</v>
          </cell>
          <cell r="DC37">
            <v>0</v>
          </cell>
          <cell r="DH37">
            <v>0</v>
          </cell>
          <cell r="DM37">
            <v>0</v>
          </cell>
          <cell r="DN37">
            <v>0</v>
          </cell>
          <cell r="DO37">
            <v>0</v>
          </cell>
          <cell r="DP37">
            <v>0</v>
          </cell>
          <cell r="DQ37">
            <v>0</v>
          </cell>
          <cell r="DR37">
            <v>0</v>
          </cell>
          <cell r="DS37">
            <v>0</v>
          </cell>
          <cell r="DT37">
            <v>0</v>
          </cell>
          <cell r="DU37">
            <v>0</v>
          </cell>
          <cell r="DV37">
            <v>0</v>
          </cell>
          <cell r="DW37">
            <v>0</v>
          </cell>
          <cell r="DX37">
            <v>0</v>
          </cell>
          <cell r="DY37">
            <v>0</v>
          </cell>
          <cell r="DZ37">
            <v>0</v>
          </cell>
          <cell r="EA37">
            <v>0</v>
          </cell>
          <cell r="EB37">
            <v>0</v>
          </cell>
          <cell r="EC37">
            <v>0</v>
          </cell>
          <cell r="ED37">
            <v>0</v>
          </cell>
          <cell r="EE37">
            <v>0</v>
          </cell>
          <cell r="EF37">
            <v>0</v>
          </cell>
          <cell r="EG37">
            <v>0</v>
          </cell>
          <cell r="EL37">
            <v>0</v>
          </cell>
          <cell r="EQ37">
            <v>0</v>
          </cell>
          <cell r="ER37">
            <v>0</v>
          </cell>
          <cell r="ES37">
            <v>0</v>
          </cell>
          <cell r="ET37">
            <v>0</v>
          </cell>
          <cell r="EU37">
            <v>0</v>
          </cell>
          <cell r="EV37">
            <v>0</v>
          </cell>
          <cell r="EW37">
            <v>0</v>
          </cell>
          <cell r="EX37">
            <v>0</v>
          </cell>
          <cell r="EY37">
            <v>0</v>
          </cell>
          <cell r="EZ37">
            <v>0</v>
          </cell>
          <cell r="FA37">
            <v>0</v>
          </cell>
          <cell r="FB37">
            <v>0</v>
          </cell>
          <cell r="FC37">
            <v>0</v>
          </cell>
          <cell r="FD37">
            <v>0</v>
          </cell>
          <cell r="FE37">
            <v>0</v>
          </cell>
          <cell r="FF37">
            <v>0</v>
          </cell>
          <cell r="FG37">
            <v>0</v>
          </cell>
          <cell r="FH37">
            <v>0</v>
          </cell>
          <cell r="FI37">
            <v>0</v>
          </cell>
          <cell r="FJ37">
            <v>0</v>
          </cell>
          <cell r="FK37">
            <v>0</v>
          </cell>
          <cell r="FP37">
            <v>0</v>
          </cell>
          <cell r="FU37">
            <v>0</v>
          </cell>
          <cell r="FV37">
            <v>0</v>
          </cell>
          <cell r="FW37">
            <v>0</v>
          </cell>
          <cell r="FX37">
            <v>0</v>
          </cell>
          <cell r="FY37">
            <v>0</v>
          </cell>
          <cell r="FZ37">
            <v>0</v>
          </cell>
          <cell r="GA37">
            <v>0</v>
          </cell>
          <cell r="GB37">
            <v>0</v>
          </cell>
          <cell r="GC37">
            <v>0</v>
          </cell>
          <cell r="GD37">
            <v>0</v>
          </cell>
          <cell r="GE37">
            <v>0</v>
          </cell>
          <cell r="GF37">
            <v>0</v>
          </cell>
          <cell r="GG37">
            <v>0</v>
          </cell>
          <cell r="GH37">
            <v>0</v>
          </cell>
          <cell r="GI37">
            <v>0</v>
          </cell>
          <cell r="GJ37">
            <v>0</v>
          </cell>
          <cell r="GK37">
            <v>0</v>
          </cell>
          <cell r="GL37">
            <v>0</v>
          </cell>
          <cell r="GM37">
            <v>0</v>
          </cell>
          <cell r="GN37">
            <v>0</v>
          </cell>
          <cell r="GO37">
            <v>0</v>
          </cell>
          <cell r="GT37">
            <v>0</v>
          </cell>
          <cell r="GY37">
            <v>0</v>
          </cell>
          <cell r="GZ37">
            <v>0</v>
          </cell>
          <cell r="HA37">
            <v>0</v>
          </cell>
          <cell r="HB37">
            <v>0</v>
          </cell>
          <cell r="HC37">
            <v>0</v>
          </cell>
          <cell r="HD37">
            <v>0</v>
          </cell>
          <cell r="HE37">
            <v>0</v>
          </cell>
          <cell r="HF37">
            <v>0</v>
          </cell>
          <cell r="HG37">
            <v>0</v>
          </cell>
          <cell r="HH37">
            <v>0</v>
          </cell>
          <cell r="HI37">
            <v>0</v>
          </cell>
          <cell r="HJ37">
            <v>0</v>
          </cell>
          <cell r="HK37">
            <v>0</v>
          </cell>
          <cell r="HL37">
            <v>0</v>
          </cell>
          <cell r="HM37">
            <v>0</v>
          </cell>
          <cell r="HN37">
            <v>0</v>
          </cell>
          <cell r="HO37">
            <v>0</v>
          </cell>
          <cell r="HP37">
            <v>0</v>
          </cell>
          <cell r="HQ37">
            <v>0</v>
          </cell>
          <cell r="HR37">
            <v>0</v>
          </cell>
          <cell r="HS37">
            <v>0</v>
          </cell>
          <cell r="HX37">
            <v>0</v>
          </cell>
          <cell r="IC37">
            <v>0</v>
          </cell>
          <cell r="ID37">
            <v>0</v>
          </cell>
          <cell r="IE37">
            <v>0</v>
          </cell>
          <cell r="IF37">
            <v>0</v>
          </cell>
          <cell r="IG37">
            <v>0</v>
          </cell>
          <cell r="IH37">
            <v>0</v>
          </cell>
          <cell r="II37">
            <v>0</v>
          </cell>
          <cell r="IJ37">
            <v>0</v>
          </cell>
          <cell r="IK37">
            <v>0</v>
          </cell>
          <cell r="IL37">
            <v>0</v>
          </cell>
          <cell r="IM37">
            <v>0</v>
          </cell>
          <cell r="IN37">
            <v>0</v>
          </cell>
          <cell r="IO37">
            <v>0</v>
          </cell>
          <cell r="IP37">
            <v>0</v>
          </cell>
          <cell r="IQ37">
            <v>0</v>
          </cell>
          <cell r="IR37">
            <v>0</v>
          </cell>
          <cell r="IS37">
            <v>0</v>
          </cell>
          <cell r="IT37">
            <v>0</v>
          </cell>
          <cell r="IU37">
            <v>0</v>
          </cell>
          <cell r="IV37">
            <v>0</v>
          </cell>
          <cell r="IW37">
            <v>0</v>
          </cell>
          <cell r="JB37">
            <v>0</v>
          </cell>
          <cell r="JG37">
            <v>0</v>
          </cell>
          <cell r="JH37">
            <v>0</v>
          </cell>
          <cell r="JI37">
            <v>0</v>
          </cell>
          <cell r="JJ37">
            <v>0</v>
          </cell>
          <cell r="JK37">
            <v>0</v>
          </cell>
          <cell r="JL37">
            <v>0</v>
          </cell>
          <cell r="JM37">
            <v>0</v>
          </cell>
          <cell r="JN37">
            <v>0</v>
          </cell>
          <cell r="JO37">
            <v>0</v>
          </cell>
          <cell r="JP37">
            <v>0</v>
          </cell>
          <cell r="JQ37">
            <v>0</v>
          </cell>
          <cell r="JR37">
            <v>0</v>
          </cell>
          <cell r="JS37">
            <v>0</v>
          </cell>
          <cell r="JT37">
            <v>0</v>
          </cell>
          <cell r="JU37">
            <v>0</v>
          </cell>
          <cell r="JV37">
            <v>0</v>
          </cell>
          <cell r="JW37">
            <v>0</v>
          </cell>
          <cell r="JX37">
            <v>0</v>
          </cell>
          <cell r="JY37">
            <v>0</v>
          </cell>
          <cell r="JZ37">
            <v>0</v>
          </cell>
          <cell r="KA37">
            <v>0</v>
          </cell>
          <cell r="KF37">
            <v>0</v>
          </cell>
          <cell r="KK37">
            <v>0</v>
          </cell>
          <cell r="KL37">
            <v>0</v>
          </cell>
          <cell r="KM37">
            <v>0</v>
          </cell>
          <cell r="KN37">
            <v>0</v>
          </cell>
          <cell r="KO37">
            <v>0</v>
          </cell>
          <cell r="KP37">
            <v>0</v>
          </cell>
          <cell r="KQ37">
            <v>0</v>
          </cell>
          <cell r="KR37">
            <v>0</v>
          </cell>
          <cell r="KS37">
            <v>0</v>
          </cell>
          <cell r="KT37">
            <v>0</v>
          </cell>
          <cell r="KU37">
            <v>0</v>
          </cell>
          <cell r="KV37">
            <v>0</v>
          </cell>
          <cell r="KW37">
            <v>0</v>
          </cell>
          <cell r="KX37">
            <v>0</v>
          </cell>
          <cell r="KY37">
            <v>0</v>
          </cell>
          <cell r="KZ37">
            <v>0</v>
          </cell>
          <cell r="LA37">
            <v>0</v>
          </cell>
          <cell r="LB37">
            <v>0</v>
          </cell>
          <cell r="LC37">
            <v>0</v>
          </cell>
          <cell r="LD37">
            <v>0</v>
          </cell>
          <cell r="LE37">
            <v>0</v>
          </cell>
          <cell r="LJ37">
            <v>0</v>
          </cell>
          <cell r="LO37">
            <v>0</v>
          </cell>
          <cell r="LP37">
            <v>0</v>
          </cell>
          <cell r="LQ37">
            <v>0</v>
          </cell>
          <cell r="LR37">
            <v>0</v>
          </cell>
          <cell r="LS37">
            <v>0</v>
          </cell>
          <cell r="LT37">
            <v>0</v>
          </cell>
          <cell r="LU37">
            <v>0</v>
          </cell>
          <cell r="LV37">
            <v>0</v>
          </cell>
          <cell r="LW37">
            <v>0</v>
          </cell>
          <cell r="LX37">
            <v>0</v>
          </cell>
          <cell r="LY37">
            <v>0</v>
          </cell>
          <cell r="LZ37">
            <v>0</v>
          </cell>
          <cell r="MA37">
            <v>0</v>
          </cell>
          <cell r="MB37">
            <v>0</v>
          </cell>
          <cell r="MC37">
            <v>0</v>
          </cell>
          <cell r="MD37">
            <v>0</v>
          </cell>
          <cell r="ME37">
            <v>0</v>
          </cell>
          <cell r="MF37">
            <v>0</v>
          </cell>
          <cell r="MG37">
            <v>0</v>
          </cell>
          <cell r="MH37">
            <v>0</v>
          </cell>
          <cell r="MI37">
            <v>0</v>
          </cell>
          <cell r="MN37">
            <v>0</v>
          </cell>
          <cell r="MS37">
            <v>0</v>
          </cell>
          <cell r="MT37">
            <v>0</v>
          </cell>
          <cell r="MU37">
            <v>0</v>
          </cell>
          <cell r="MV37">
            <v>0</v>
          </cell>
          <cell r="MW37">
            <v>0</v>
          </cell>
          <cell r="MX37">
            <v>0</v>
          </cell>
          <cell r="MY37">
            <v>0</v>
          </cell>
          <cell r="MZ37">
            <v>0</v>
          </cell>
          <cell r="NA37">
            <v>0</v>
          </cell>
          <cell r="NB37">
            <v>0</v>
          </cell>
          <cell r="NC37">
            <v>0</v>
          </cell>
          <cell r="ND37">
            <v>0</v>
          </cell>
          <cell r="NE37">
            <v>0</v>
          </cell>
          <cell r="NF37">
            <v>0</v>
          </cell>
          <cell r="NG37">
            <v>0</v>
          </cell>
          <cell r="NH37">
            <v>0</v>
          </cell>
          <cell r="NI37">
            <v>0</v>
          </cell>
          <cell r="NJ37">
            <v>0</v>
          </cell>
          <cell r="NK37">
            <v>0</v>
          </cell>
          <cell r="NL37">
            <v>0</v>
          </cell>
          <cell r="NM37">
            <v>0</v>
          </cell>
          <cell r="NR37">
            <v>0</v>
          </cell>
          <cell r="NW37">
            <v>0</v>
          </cell>
          <cell r="NX37">
            <v>0</v>
          </cell>
          <cell r="NY37">
            <v>0</v>
          </cell>
          <cell r="NZ37">
            <v>0</v>
          </cell>
          <cell r="OA37">
            <v>0</v>
          </cell>
          <cell r="OB37">
            <v>0</v>
          </cell>
          <cell r="OC37">
            <v>0</v>
          </cell>
          <cell r="OD37">
            <v>0</v>
          </cell>
          <cell r="OE37">
            <v>0</v>
          </cell>
          <cell r="OF37">
            <v>0</v>
          </cell>
          <cell r="OG37">
            <v>0</v>
          </cell>
          <cell r="OH37">
            <v>0</v>
          </cell>
          <cell r="OI37">
            <v>0</v>
          </cell>
          <cell r="OJ37">
            <v>0</v>
          </cell>
          <cell r="OK37">
            <v>0</v>
          </cell>
          <cell r="OL37">
            <v>0</v>
          </cell>
          <cell r="OM37">
            <v>0</v>
          </cell>
          <cell r="ON37">
            <v>0</v>
          </cell>
          <cell r="OO37">
            <v>0</v>
          </cell>
          <cell r="OP37">
            <v>0</v>
          </cell>
          <cell r="OQ37">
            <v>0</v>
          </cell>
          <cell r="OV37">
            <v>0</v>
          </cell>
          <cell r="PA37">
            <v>0</v>
          </cell>
          <cell r="PB37">
            <v>0</v>
          </cell>
          <cell r="PC37">
            <v>0</v>
          </cell>
          <cell r="PD37">
            <v>0</v>
          </cell>
          <cell r="PE37">
            <v>0</v>
          </cell>
          <cell r="PF37">
            <v>0</v>
          </cell>
          <cell r="PG37">
            <v>0</v>
          </cell>
          <cell r="PH37">
            <v>0</v>
          </cell>
          <cell r="PI37">
            <v>0</v>
          </cell>
          <cell r="PJ37">
            <v>0</v>
          </cell>
          <cell r="PK37">
            <v>0</v>
          </cell>
          <cell r="PL37">
            <v>0</v>
          </cell>
          <cell r="PM37">
            <v>0</v>
          </cell>
          <cell r="PN37">
            <v>0</v>
          </cell>
          <cell r="PO37">
            <v>0</v>
          </cell>
          <cell r="PP37">
            <v>0</v>
          </cell>
          <cell r="PQ37">
            <v>0</v>
          </cell>
          <cell r="PR37">
            <v>0</v>
          </cell>
          <cell r="PS37">
            <v>0</v>
          </cell>
          <cell r="PT37">
            <v>0</v>
          </cell>
          <cell r="PU37">
            <v>0</v>
          </cell>
          <cell r="PZ37">
            <v>0</v>
          </cell>
          <cell r="QE37">
            <v>0</v>
          </cell>
          <cell r="QF37">
            <v>0</v>
          </cell>
          <cell r="QG37">
            <v>0</v>
          </cell>
          <cell r="QH37">
            <v>0</v>
          </cell>
          <cell r="QI37">
            <v>0</v>
          </cell>
          <cell r="QJ37">
            <v>0</v>
          </cell>
          <cell r="QK37">
            <v>0</v>
          </cell>
          <cell r="QL37">
            <v>0</v>
          </cell>
          <cell r="QM37">
            <v>0</v>
          </cell>
          <cell r="QN37">
            <v>0</v>
          </cell>
          <cell r="QO37">
            <v>0</v>
          </cell>
          <cell r="QP37">
            <v>0</v>
          </cell>
          <cell r="QQ37">
            <v>0</v>
          </cell>
          <cell r="QR37">
            <v>0</v>
          </cell>
          <cell r="QS37">
            <v>0</v>
          </cell>
          <cell r="QT37">
            <v>0</v>
          </cell>
          <cell r="QU37">
            <v>0</v>
          </cell>
          <cell r="QV37">
            <v>0</v>
          </cell>
          <cell r="QW37">
            <v>0</v>
          </cell>
          <cell r="QX37">
            <v>0</v>
          </cell>
          <cell r="QY37">
            <v>0</v>
          </cell>
          <cell r="RD37">
            <v>0</v>
          </cell>
          <cell r="RI37">
            <v>0</v>
          </cell>
          <cell r="RJ37">
            <v>0</v>
          </cell>
          <cell r="RK37">
            <v>0</v>
          </cell>
          <cell r="RL37">
            <v>0</v>
          </cell>
          <cell r="RM37">
            <v>0</v>
          </cell>
          <cell r="RN37">
            <v>0</v>
          </cell>
          <cell r="RO37">
            <v>0</v>
          </cell>
          <cell r="RP37">
            <v>0</v>
          </cell>
          <cell r="RQ37">
            <v>0</v>
          </cell>
          <cell r="RR37">
            <v>0</v>
          </cell>
          <cell r="RS37">
            <v>0</v>
          </cell>
          <cell r="RT37">
            <v>0</v>
          </cell>
          <cell r="RU37">
            <v>0</v>
          </cell>
          <cell r="RV37">
            <v>0</v>
          </cell>
          <cell r="RW37">
            <v>0</v>
          </cell>
          <cell r="RX37">
            <v>0</v>
          </cell>
          <cell r="RY37">
            <v>0</v>
          </cell>
          <cell r="RZ37">
            <v>0</v>
          </cell>
          <cell r="SA37">
            <v>0</v>
          </cell>
          <cell r="SB37">
            <v>0</v>
          </cell>
          <cell r="SC37">
            <v>0</v>
          </cell>
          <cell r="SH37">
            <v>0</v>
          </cell>
          <cell r="SM37">
            <v>0</v>
          </cell>
          <cell r="SN37">
            <v>0</v>
          </cell>
          <cell r="SO37">
            <v>0</v>
          </cell>
          <cell r="SP37">
            <v>0</v>
          </cell>
          <cell r="SQ37">
            <v>0</v>
          </cell>
          <cell r="SR37">
            <v>0</v>
          </cell>
          <cell r="SS37">
            <v>0</v>
          </cell>
          <cell r="ST37">
            <v>0</v>
          </cell>
          <cell r="SU37">
            <v>0</v>
          </cell>
          <cell r="SV37">
            <v>0</v>
          </cell>
          <cell r="SW37">
            <v>0</v>
          </cell>
          <cell r="SX37">
            <v>0</v>
          </cell>
          <cell r="SY37">
            <v>0</v>
          </cell>
          <cell r="SZ37">
            <v>0</v>
          </cell>
          <cell r="TA37">
            <v>0</v>
          </cell>
          <cell r="TB37">
            <v>0</v>
          </cell>
          <cell r="TC37">
            <v>0</v>
          </cell>
          <cell r="TD37">
            <v>0</v>
          </cell>
          <cell r="TE37">
            <v>0</v>
          </cell>
          <cell r="TF37">
            <v>0</v>
          </cell>
          <cell r="TG37">
            <v>0</v>
          </cell>
          <cell r="TL37">
            <v>0</v>
          </cell>
          <cell r="TQ37">
            <v>0</v>
          </cell>
          <cell r="TR37">
            <v>0</v>
          </cell>
          <cell r="TS37">
            <v>0</v>
          </cell>
          <cell r="TT37">
            <v>0</v>
          </cell>
          <cell r="TU37">
            <v>0</v>
          </cell>
          <cell r="TV37">
            <v>0</v>
          </cell>
          <cell r="TW37">
            <v>0</v>
          </cell>
          <cell r="TX37">
            <v>0</v>
          </cell>
          <cell r="TY37">
            <v>0</v>
          </cell>
          <cell r="TZ37">
            <v>0</v>
          </cell>
          <cell r="UA37">
            <v>0</v>
          </cell>
          <cell r="UB37">
            <v>0</v>
          </cell>
          <cell r="UC37">
            <v>0</v>
          </cell>
          <cell r="UD37">
            <v>0</v>
          </cell>
          <cell r="UE37">
            <v>0</v>
          </cell>
          <cell r="UF37">
            <v>0</v>
          </cell>
          <cell r="UG37">
            <v>0</v>
          </cell>
          <cell r="UH37">
            <v>0</v>
          </cell>
          <cell r="UI37">
            <v>0</v>
          </cell>
          <cell r="UJ37">
            <v>0</v>
          </cell>
          <cell r="UK37">
            <v>0</v>
          </cell>
          <cell r="UP37">
            <v>0</v>
          </cell>
          <cell r="UU37">
            <v>0</v>
          </cell>
          <cell r="UV37">
            <v>0</v>
          </cell>
          <cell r="UW37">
            <v>0</v>
          </cell>
          <cell r="UX37">
            <v>0</v>
          </cell>
          <cell r="UY37">
            <v>0</v>
          </cell>
          <cell r="UZ37">
            <v>0</v>
          </cell>
          <cell r="VA37">
            <v>0</v>
          </cell>
          <cell r="VB37">
            <v>0</v>
          </cell>
          <cell r="VC37">
            <v>0</v>
          </cell>
          <cell r="VD37">
            <v>0</v>
          </cell>
          <cell r="VE37">
            <v>0</v>
          </cell>
          <cell r="VF37">
            <v>0</v>
          </cell>
          <cell r="VG37">
            <v>0</v>
          </cell>
          <cell r="VH37">
            <v>0</v>
          </cell>
          <cell r="VI37">
            <v>0</v>
          </cell>
          <cell r="VJ37">
            <v>0</v>
          </cell>
          <cell r="VK37">
            <v>0</v>
          </cell>
          <cell r="VL37">
            <v>0</v>
          </cell>
          <cell r="VM37">
            <v>0</v>
          </cell>
          <cell r="VN37">
            <v>0</v>
          </cell>
          <cell r="VO37">
            <v>0</v>
          </cell>
          <cell r="VT37">
            <v>0</v>
          </cell>
          <cell r="VY37">
            <v>0</v>
          </cell>
          <cell r="VZ37">
            <v>0</v>
          </cell>
          <cell r="WA37">
            <v>0</v>
          </cell>
          <cell r="WB37">
            <v>0</v>
          </cell>
          <cell r="WC37">
            <v>0</v>
          </cell>
          <cell r="WD37">
            <v>0</v>
          </cell>
          <cell r="WE37">
            <v>0</v>
          </cell>
          <cell r="WF37">
            <v>0</v>
          </cell>
          <cell r="WG37">
            <v>0</v>
          </cell>
          <cell r="WH37">
            <v>0</v>
          </cell>
          <cell r="WI37">
            <v>0</v>
          </cell>
          <cell r="WJ37">
            <v>0</v>
          </cell>
          <cell r="WK37">
            <v>0</v>
          </cell>
          <cell r="WL37">
            <v>0</v>
          </cell>
          <cell r="WM37">
            <v>0</v>
          </cell>
          <cell r="WN37">
            <v>0</v>
          </cell>
          <cell r="WO37">
            <v>0</v>
          </cell>
          <cell r="WP37">
            <v>0</v>
          </cell>
          <cell r="WQ37">
            <v>0</v>
          </cell>
          <cell r="WR37">
            <v>0</v>
          </cell>
          <cell r="WS37">
            <v>0</v>
          </cell>
          <cell r="WX37">
            <v>0</v>
          </cell>
          <cell r="XC37">
            <v>0</v>
          </cell>
          <cell r="XD37">
            <v>0</v>
          </cell>
          <cell r="XE37">
            <v>0</v>
          </cell>
          <cell r="XF37">
            <v>0</v>
          </cell>
          <cell r="XG37">
            <v>0</v>
          </cell>
          <cell r="XH37">
            <v>0</v>
          </cell>
          <cell r="XI37">
            <v>0</v>
          </cell>
          <cell r="XJ37">
            <v>0</v>
          </cell>
          <cell r="XK37">
            <v>0</v>
          </cell>
          <cell r="XL37">
            <v>0</v>
          </cell>
          <cell r="XM37">
            <v>0</v>
          </cell>
          <cell r="XN37">
            <v>0</v>
          </cell>
          <cell r="XO37">
            <v>0</v>
          </cell>
          <cell r="XP37">
            <v>0</v>
          </cell>
          <cell r="XQ37">
            <v>0</v>
          </cell>
          <cell r="XR37">
            <v>0</v>
          </cell>
          <cell r="XS37">
            <v>0</v>
          </cell>
          <cell r="XT37">
            <v>0</v>
          </cell>
          <cell r="XU37">
            <v>0</v>
          </cell>
          <cell r="XV37">
            <v>0</v>
          </cell>
          <cell r="XW37">
            <v>0</v>
          </cell>
          <cell r="YB37">
            <v>0</v>
          </cell>
          <cell r="YG37">
            <v>0</v>
          </cell>
          <cell r="YH37">
            <v>0</v>
          </cell>
          <cell r="YI37">
            <v>0</v>
          </cell>
          <cell r="YJ37">
            <v>0</v>
          </cell>
          <cell r="YK37">
            <v>0</v>
          </cell>
          <cell r="YL37">
            <v>0</v>
          </cell>
          <cell r="YM37">
            <v>0</v>
          </cell>
          <cell r="YN37">
            <v>0</v>
          </cell>
          <cell r="YO37">
            <v>0</v>
          </cell>
          <cell r="YP37">
            <v>0</v>
          </cell>
          <cell r="YQ37">
            <v>0</v>
          </cell>
          <cell r="YR37">
            <v>0</v>
          </cell>
          <cell r="YS37">
            <v>0</v>
          </cell>
          <cell r="YT37">
            <v>0</v>
          </cell>
          <cell r="YU37">
            <v>0</v>
          </cell>
          <cell r="YV37">
            <v>0</v>
          </cell>
          <cell r="YW37">
            <v>0</v>
          </cell>
          <cell r="YX37">
            <v>0</v>
          </cell>
          <cell r="YY37">
            <v>0</v>
          </cell>
          <cell r="YZ37">
            <v>0</v>
          </cell>
          <cell r="ZA37">
            <v>0</v>
          </cell>
          <cell r="ZF37">
            <v>0</v>
          </cell>
          <cell r="ZK37">
            <v>0</v>
          </cell>
          <cell r="ZL37">
            <v>0</v>
          </cell>
          <cell r="ZM37">
            <v>0</v>
          </cell>
          <cell r="ZN37">
            <v>0</v>
          </cell>
          <cell r="ZO37">
            <v>0</v>
          </cell>
          <cell r="ZP37">
            <v>0</v>
          </cell>
          <cell r="ZQ37">
            <v>0</v>
          </cell>
          <cell r="ZR37">
            <v>0</v>
          </cell>
          <cell r="ZS37">
            <v>0</v>
          </cell>
          <cell r="ZT37">
            <v>0</v>
          </cell>
          <cell r="ZU37">
            <v>0</v>
          </cell>
          <cell r="ZV37">
            <v>0</v>
          </cell>
          <cell r="ZW37">
            <v>0</v>
          </cell>
          <cell r="ZX37">
            <v>0</v>
          </cell>
          <cell r="ZY37">
            <v>0</v>
          </cell>
          <cell r="ZZ37">
            <v>0</v>
          </cell>
          <cell r="AAA37">
            <v>0</v>
          </cell>
          <cell r="AAB37">
            <v>0</v>
          </cell>
          <cell r="AAC37">
            <v>0</v>
          </cell>
          <cell r="AAD37">
            <v>0</v>
          </cell>
          <cell r="AAE37">
            <v>0</v>
          </cell>
          <cell r="AAJ37">
            <v>0</v>
          </cell>
          <cell r="AAO37">
            <v>0</v>
          </cell>
          <cell r="AAP37">
            <v>0</v>
          </cell>
          <cell r="AAQ37">
            <v>0</v>
          </cell>
          <cell r="AAR37">
            <v>0</v>
          </cell>
          <cell r="AAS37">
            <v>0</v>
          </cell>
          <cell r="AAT37">
            <v>0</v>
          </cell>
          <cell r="AAU37">
            <v>0</v>
          </cell>
          <cell r="AAV37">
            <v>0</v>
          </cell>
          <cell r="AAW37">
            <v>0</v>
          </cell>
          <cell r="AAX37">
            <v>0</v>
          </cell>
          <cell r="AAY37">
            <v>0</v>
          </cell>
          <cell r="AAZ37">
            <v>0</v>
          </cell>
          <cell r="ABA37">
            <v>0</v>
          </cell>
          <cell r="ABB37">
            <v>0</v>
          </cell>
          <cell r="ABC37">
            <v>0</v>
          </cell>
          <cell r="ABD37">
            <v>0</v>
          </cell>
          <cell r="ABE37">
            <v>0</v>
          </cell>
          <cell r="ABF37">
            <v>0</v>
          </cell>
          <cell r="ABG37">
            <v>0</v>
          </cell>
          <cell r="ABH37">
            <v>0</v>
          </cell>
          <cell r="ABI37">
            <v>0</v>
          </cell>
          <cell r="ABN37">
            <v>0</v>
          </cell>
          <cell r="ABS37">
            <v>0</v>
          </cell>
          <cell r="ABT37">
            <v>0</v>
          </cell>
          <cell r="ABU37">
            <v>0</v>
          </cell>
          <cell r="ABV37">
            <v>0</v>
          </cell>
          <cell r="ABW37">
            <v>0</v>
          </cell>
          <cell r="ABX37">
            <v>0</v>
          </cell>
          <cell r="ABY37">
            <v>0</v>
          </cell>
          <cell r="ABZ37">
            <v>0</v>
          </cell>
          <cell r="ACA37">
            <v>0</v>
          </cell>
          <cell r="ACB37">
            <v>0</v>
          </cell>
          <cell r="ACC37">
            <v>0</v>
          </cell>
          <cell r="ACD37">
            <v>0</v>
          </cell>
          <cell r="ACE37">
            <v>0</v>
          </cell>
          <cell r="ACF37">
            <v>0</v>
          </cell>
          <cell r="ACG37">
            <v>0</v>
          </cell>
          <cell r="ACH37">
            <v>0</v>
          </cell>
          <cell r="ACI37">
            <v>0</v>
          </cell>
          <cell r="ACJ37">
            <v>0</v>
          </cell>
          <cell r="ACK37">
            <v>0</v>
          </cell>
          <cell r="ACL37">
            <v>0</v>
          </cell>
          <cell r="ACM37">
            <v>0</v>
          </cell>
          <cell r="ACR37">
            <v>0</v>
          </cell>
          <cell r="ACW37">
            <v>0</v>
          </cell>
          <cell r="ACX37">
            <v>0</v>
          </cell>
          <cell r="ACY37">
            <v>0</v>
          </cell>
          <cell r="ACZ37">
            <v>0</v>
          </cell>
          <cell r="ADA37">
            <v>0</v>
          </cell>
          <cell r="ADB37">
            <v>0</v>
          </cell>
          <cell r="ADC37">
            <v>0</v>
          </cell>
          <cell r="ADD37">
            <v>0</v>
          </cell>
          <cell r="ADE37">
            <v>0</v>
          </cell>
          <cell r="ADF37">
            <v>0</v>
          </cell>
          <cell r="ADG37">
            <v>0</v>
          </cell>
          <cell r="ADH37">
            <v>0</v>
          </cell>
          <cell r="ADI37">
            <v>0</v>
          </cell>
          <cell r="ADJ37">
            <v>0</v>
          </cell>
          <cell r="ADK37">
            <v>0</v>
          </cell>
          <cell r="ADL37">
            <v>0</v>
          </cell>
          <cell r="ADM37">
            <v>0</v>
          </cell>
          <cell r="ADN37">
            <v>0</v>
          </cell>
          <cell r="ADO37">
            <v>0</v>
          </cell>
          <cell r="ADP37">
            <v>0</v>
          </cell>
          <cell r="ADQ37">
            <v>0</v>
          </cell>
          <cell r="ADV37">
            <v>0</v>
          </cell>
          <cell r="AEA37">
            <v>0</v>
          </cell>
          <cell r="AEB37">
            <v>0</v>
          </cell>
          <cell r="AEC37">
            <v>0</v>
          </cell>
          <cell r="AED37">
            <v>0</v>
          </cell>
          <cell r="AEE37">
            <v>0</v>
          </cell>
          <cell r="AEF37">
            <v>0</v>
          </cell>
          <cell r="AEG37">
            <v>0</v>
          </cell>
          <cell r="AEH37">
            <v>0</v>
          </cell>
          <cell r="AEI37">
            <v>0</v>
          </cell>
          <cell r="AEJ37">
            <v>0</v>
          </cell>
          <cell r="AEK37">
            <v>0</v>
          </cell>
          <cell r="AEL37">
            <v>0</v>
          </cell>
          <cell r="AEM37">
            <v>0</v>
          </cell>
          <cell r="AEN37">
            <v>0</v>
          </cell>
          <cell r="AEO37">
            <v>0</v>
          </cell>
          <cell r="AEP37">
            <v>0</v>
          </cell>
          <cell r="AEQ37">
            <v>0</v>
          </cell>
          <cell r="AER37">
            <v>0</v>
          </cell>
          <cell r="AES37">
            <v>0</v>
          </cell>
          <cell r="AET37">
            <v>0</v>
          </cell>
          <cell r="AEU37">
            <v>0</v>
          </cell>
          <cell r="AEZ37">
            <v>0</v>
          </cell>
          <cell r="AFE37">
            <v>0</v>
          </cell>
          <cell r="AFF37">
            <v>0</v>
          </cell>
          <cell r="AFG37">
            <v>0</v>
          </cell>
          <cell r="AFH37">
            <v>0</v>
          </cell>
          <cell r="AFI37">
            <v>0</v>
          </cell>
          <cell r="AFJ37">
            <v>0</v>
          </cell>
          <cell r="AFK37">
            <v>0</v>
          </cell>
          <cell r="AFL37">
            <v>0</v>
          </cell>
          <cell r="AFM37">
            <v>0</v>
          </cell>
          <cell r="AFN37">
            <v>0</v>
          </cell>
          <cell r="AFO37">
            <v>0</v>
          </cell>
          <cell r="AFP37">
            <v>0</v>
          </cell>
          <cell r="AFQ37">
            <v>0</v>
          </cell>
          <cell r="AFR37">
            <v>0</v>
          </cell>
          <cell r="AFS37">
            <v>0</v>
          </cell>
          <cell r="AFT37">
            <v>0</v>
          </cell>
          <cell r="AFU37">
            <v>0</v>
          </cell>
          <cell r="AFV37">
            <v>0</v>
          </cell>
          <cell r="AFW37">
            <v>0</v>
          </cell>
          <cell r="AFX37">
            <v>0</v>
          </cell>
          <cell r="AFY37">
            <v>0</v>
          </cell>
          <cell r="AGD37">
            <v>0</v>
          </cell>
          <cell r="AGI37">
            <v>0</v>
          </cell>
          <cell r="AGJ37">
            <v>0</v>
          </cell>
          <cell r="AGK37">
            <v>0</v>
          </cell>
          <cell r="AGL37">
            <v>0</v>
          </cell>
          <cell r="AGM37">
            <v>0</v>
          </cell>
          <cell r="AGN37">
            <v>0</v>
          </cell>
          <cell r="AGO37">
            <v>0</v>
          </cell>
          <cell r="AGP37">
            <v>0</v>
          </cell>
          <cell r="AGQ37">
            <v>0</v>
          </cell>
          <cell r="AGR37">
            <v>0</v>
          </cell>
          <cell r="AGS37">
            <v>0</v>
          </cell>
          <cell r="AGT37">
            <v>0</v>
          </cell>
          <cell r="AGU37">
            <v>0</v>
          </cell>
          <cell r="AGV37">
            <v>0</v>
          </cell>
          <cell r="AGW37">
            <v>0</v>
          </cell>
          <cell r="AGX37">
            <v>0</v>
          </cell>
          <cell r="AGY37">
            <v>0</v>
          </cell>
          <cell r="AGZ37">
            <v>0</v>
          </cell>
          <cell r="AHA37">
            <v>0</v>
          </cell>
          <cell r="AHB37">
            <v>0</v>
          </cell>
          <cell r="AHC37">
            <v>0</v>
          </cell>
          <cell r="AHH37">
            <v>0</v>
          </cell>
          <cell r="AHM37">
            <v>0</v>
          </cell>
          <cell r="AHN37">
            <v>0</v>
          </cell>
          <cell r="AHO37">
            <v>0</v>
          </cell>
          <cell r="AHP37">
            <v>0</v>
          </cell>
          <cell r="AHQ37">
            <v>0</v>
          </cell>
          <cell r="AHR37">
            <v>0</v>
          </cell>
          <cell r="AHS37">
            <v>0</v>
          </cell>
          <cell r="AHT37">
            <v>0</v>
          </cell>
          <cell r="AHU37">
            <v>0</v>
          </cell>
          <cell r="AHV37">
            <v>0</v>
          </cell>
          <cell r="AHW37">
            <v>0</v>
          </cell>
          <cell r="AHX37">
            <v>0</v>
          </cell>
          <cell r="AHY37">
            <v>0</v>
          </cell>
          <cell r="AHZ37">
            <v>0</v>
          </cell>
          <cell r="AIA37">
            <v>0</v>
          </cell>
          <cell r="AIB37">
            <v>0</v>
          </cell>
          <cell r="AIC37">
            <v>0</v>
          </cell>
          <cell r="AID37">
            <v>0</v>
          </cell>
          <cell r="AIE37">
            <v>0</v>
          </cell>
          <cell r="AIF37">
            <v>0</v>
          </cell>
          <cell r="AIG37">
            <v>0</v>
          </cell>
          <cell r="AIL37">
            <v>0</v>
          </cell>
          <cell r="AIQ37">
            <v>0</v>
          </cell>
          <cell r="AIR37">
            <v>0</v>
          </cell>
          <cell r="AIS37">
            <v>0</v>
          </cell>
          <cell r="AIT37">
            <v>0</v>
          </cell>
          <cell r="AIU37">
            <v>0</v>
          </cell>
          <cell r="AIV37">
            <v>0</v>
          </cell>
          <cell r="AIW37">
            <v>0</v>
          </cell>
          <cell r="AIX37">
            <v>0</v>
          </cell>
          <cell r="AIY37">
            <v>0</v>
          </cell>
          <cell r="AIZ37">
            <v>0</v>
          </cell>
          <cell r="AJA37">
            <v>0</v>
          </cell>
          <cell r="AJB37">
            <v>0</v>
          </cell>
          <cell r="AJC37">
            <v>0</v>
          </cell>
          <cell r="AJD37">
            <v>0</v>
          </cell>
          <cell r="AJE37">
            <v>0</v>
          </cell>
          <cell r="AJF37">
            <v>0</v>
          </cell>
          <cell r="AJG37">
            <v>0</v>
          </cell>
          <cell r="AJH37">
            <v>0</v>
          </cell>
          <cell r="AJI37">
            <v>0</v>
          </cell>
          <cell r="AJJ37">
            <v>0</v>
          </cell>
          <cell r="AJK37">
            <v>0</v>
          </cell>
          <cell r="AJP37">
            <v>0</v>
          </cell>
          <cell r="AJU37">
            <v>0</v>
          </cell>
          <cell r="AJV37">
            <v>0</v>
          </cell>
          <cell r="AJW37">
            <v>0</v>
          </cell>
          <cell r="AJX37">
            <v>0</v>
          </cell>
          <cell r="AJY37">
            <v>0</v>
          </cell>
          <cell r="AJZ37">
            <v>0</v>
          </cell>
          <cell r="AKA37">
            <v>0</v>
          </cell>
          <cell r="AKB37">
            <v>0</v>
          </cell>
          <cell r="AKC37">
            <v>0</v>
          </cell>
          <cell r="AKD37">
            <v>0</v>
          </cell>
          <cell r="AKE37">
            <v>0</v>
          </cell>
          <cell r="AKF37">
            <v>0</v>
          </cell>
          <cell r="AKG37">
            <v>0</v>
          </cell>
          <cell r="AKH37">
            <v>0</v>
          </cell>
          <cell r="AKI37">
            <v>0</v>
          </cell>
          <cell r="AKJ37">
            <v>0</v>
          </cell>
          <cell r="AKK37">
            <v>0</v>
          </cell>
          <cell r="AKL37">
            <v>0</v>
          </cell>
          <cell r="AKM37">
            <v>0</v>
          </cell>
          <cell r="AKN37">
            <v>0</v>
          </cell>
          <cell r="AKO37">
            <v>0</v>
          </cell>
          <cell r="AKT37">
            <v>0</v>
          </cell>
          <cell r="AKY37">
            <v>0</v>
          </cell>
          <cell r="AKZ37">
            <v>0</v>
          </cell>
          <cell r="ALA37">
            <v>0</v>
          </cell>
          <cell r="ALB37">
            <v>0</v>
          </cell>
          <cell r="ALC37">
            <v>0</v>
          </cell>
          <cell r="ALD37">
            <v>0</v>
          </cell>
          <cell r="ALE37">
            <v>0</v>
          </cell>
          <cell r="ALF37">
            <v>0</v>
          </cell>
          <cell r="ALG37">
            <v>0</v>
          </cell>
          <cell r="ALH37">
            <v>0</v>
          </cell>
          <cell r="ALI37">
            <v>0</v>
          </cell>
          <cell r="ALO37">
            <v>0</v>
          </cell>
          <cell r="ALP37">
            <v>0</v>
          </cell>
          <cell r="ALQ37">
            <v>0</v>
          </cell>
          <cell r="ALR37">
            <v>0</v>
          </cell>
          <cell r="ALS37">
            <v>0</v>
          </cell>
          <cell r="ALX37">
            <v>0</v>
          </cell>
          <cell r="AMC37">
            <v>0</v>
          </cell>
          <cell r="AMD37">
            <v>0</v>
          </cell>
          <cell r="AME37">
            <v>0</v>
          </cell>
          <cell r="AMF37">
            <v>0</v>
          </cell>
          <cell r="AMG37">
            <v>0</v>
          </cell>
          <cell r="AMH37">
            <v>0</v>
          </cell>
          <cell r="ANB37">
            <v>0</v>
          </cell>
          <cell r="ANG37">
            <v>0</v>
          </cell>
          <cell r="ANH37">
            <v>0</v>
          </cell>
          <cell r="ANI37">
            <v>0</v>
          </cell>
          <cell r="ANJ37">
            <v>0</v>
          </cell>
          <cell r="ANK37">
            <v>0</v>
          </cell>
          <cell r="ANL37">
            <v>0</v>
          </cell>
          <cell r="AOF37">
            <v>0</v>
          </cell>
          <cell r="AOK37">
            <v>0</v>
          </cell>
          <cell r="AOL37">
            <v>0</v>
          </cell>
          <cell r="AOM37">
            <v>0</v>
          </cell>
          <cell r="AON37">
            <v>0</v>
          </cell>
          <cell r="AOO37">
            <v>0</v>
          </cell>
          <cell r="AOP37">
            <v>0</v>
          </cell>
          <cell r="APJ37">
            <v>0</v>
          </cell>
          <cell r="APO37">
            <v>0</v>
          </cell>
          <cell r="APP37">
            <v>0</v>
          </cell>
          <cell r="APQ37">
            <v>0</v>
          </cell>
          <cell r="APR37">
            <v>0</v>
          </cell>
          <cell r="APS37">
            <v>0</v>
          </cell>
          <cell r="APT37">
            <v>0</v>
          </cell>
          <cell r="AQN37">
            <v>0</v>
          </cell>
          <cell r="AQS37">
            <v>0</v>
          </cell>
          <cell r="AQT37">
            <v>0</v>
          </cell>
          <cell r="AQU37">
            <v>0</v>
          </cell>
          <cell r="AQV37">
            <v>0</v>
          </cell>
          <cell r="AQW37">
            <v>0</v>
          </cell>
          <cell r="AQX37">
            <v>0</v>
          </cell>
          <cell r="ARR37">
            <v>0</v>
          </cell>
          <cell r="ARW37">
            <v>0</v>
          </cell>
          <cell r="ARX37">
            <v>0</v>
          </cell>
          <cell r="ARY37">
            <v>0</v>
          </cell>
          <cell r="ARZ37">
            <v>0</v>
          </cell>
          <cell r="ASA37">
            <v>0</v>
          </cell>
          <cell r="ASB37">
            <v>0</v>
          </cell>
          <cell r="ASV37">
            <v>0</v>
          </cell>
          <cell r="ATA37">
            <v>0</v>
          </cell>
          <cell r="ATB37">
            <v>0</v>
          </cell>
          <cell r="ATC37">
            <v>0</v>
          </cell>
          <cell r="ATD37">
            <v>0</v>
          </cell>
          <cell r="ATE37">
            <v>0</v>
          </cell>
          <cell r="ATF37">
            <v>0</v>
          </cell>
          <cell r="ATZ37">
            <v>0</v>
          </cell>
          <cell r="AUE37">
            <v>0</v>
          </cell>
          <cell r="AUF37">
            <v>0</v>
          </cell>
          <cell r="AUG37">
            <v>0</v>
          </cell>
          <cell r="AUH37">
            <v>0</v>
          </cell>
          <cell r="AUI37">
            <v>0</v>
          </cell>
          <cell r="AUJ37">
            <v>0</v>
          </cell>
          <cell r="AVD37">
            <v>0</v>
          </cell>
          <cell r="AVI37">
            <v>0</v>
          </cell>
          <cell r="AVJ37">
            <v>0</v>
          </cell>
          <cell r="AVK37">
            <v>0</v>
          </cell>
          <cell r="AVL37">
            <v>0</v>
          </cell>
          <cell r="AVM37">
            <v>0</v>
          </cell>
          <cell r="AVN37">
            <v>0</v>
          </cell>
          <cell r="AWH37">
            <v>0</v>
          </cell>
          <cell r="AWM37">
            <v>0</v>
          </cell>
          <cell r="AWN37">
            <v>0</v>
          </cell>
          <cell r="AWO37">
            <v>0</v>
          </cell>
          <cell r="AWP37">
            <v>0</v>
          </cell>
          <cell r="AWQ37">
            <v>0</v>
          </cell>
          <cell r="AWR37">
            <v>0</v>
          </cell>
          <cell r="AXL37">
            <v>0</v>
          </cell>
          <cell r="AXQ37">
            <v>0</v>
          </cell>
          <cell r="AXR37">
            <v>0</v>
          </cell>
          <cell r="AXS37">
            <v>0</v>
          </cell>
          <cell r="AXT37">
            <v>0</v>
          </cell>
          <cell r="AXU37">
            <v>0</v>
          </cell>
          <cell r="AXV37">
            <v>0</v>
          </cell>
          <cell r="AXW37">
            <v>0</v>
          </cell>
          <cell r="AXX37">
            <v>0</v>
          </cell>
          <cell r="AXY37">
            <v>0</v>
          </cell>
          <cell r="AXZ37">
            <v>0</v>
          </cell>
          <cell r="AYA37">
            <v>0</v>
          </cell>
          <cell r="AYB37">
            <v>0</v>
          </cell>
          <cell r="AYC37">
            <v>0</v>
          </cell>
          <cell r="AYD37">
            <v>0</v>
          </cell>
          <cell r="AYE37">
            <v>0</v>
          </cell>
          <cell r="AYF37">
            <v>0</v>
          </cell>
          <cell r="AYG37">
            <v>0</v>
          </cell>
          <cell r="AYH37">
            <v>0</v>
          </cell>
          <cell r="AYI37">
            <v>0</v>
          </cell>
          <cell r="AYJ37">
            <v>0</v>
          </cell>
          <cell r="AYK37">
            <v>0</v>
          </cell>
          <cell r="AYL37">
            <v>0</v>
          </cell>
          <cell r="AYM37">
            <v>0</v>
          </cell>
          <cell r="AYN37">
            <v>0</v>
          </cell>
          <cell r="AYO37">
            <v>0</v>
          </cell>
          <cell r="AYP37">
            <v>0</v>
          </cell>
          <cell r="AYQ37">
            <v>0</v>
          </cell>
          <cell r="AYR37">
            <v>0</v>
          </cell>
          <cell r="AYS37">
            <v>0</v>
          </cell>
          <cell r="AYT37">
            <v>0</v>
          </cell>
          <cell r="AYU37">
            <v>0</v>
          </cell>
          <cell r="AYV37">
            <v>0</v>
          </cell>
          <cell r="AYW37">
            <v>0</v>
          </cell>
          <cell r="AYX37">
            <v>0</v>
          </cell>
          <cell r="AYY37">
            <v>0</v>
          </cell>
          <cell r="AYZ37">
            <v>0</v>
          </cell>
          <cell r="AZA37">
            <v>0</v>
          </cell>
          <cell r="AZB37">
            <v>0</v>
          </cell>
          <cell r="AZC37">
            <v>0</v>
          </cell>
          <cell r="AZD37">
            <v>0</v>
          </cell>
          <cell r="AZE37">
            <v>0</v>
          </cell>
          <cell r="AZG37">
            <v>0</v>
          </cell>
          <cell r="AZH37">
            <v>0</v>
          </cell>
          <cell r="AZI37">
            <v>0</v>
          </cell>
          <cell r="AZJ37">
            <v>0</v>
          </cell>
          <cell r="AZK37">
            <v>0</v>
          </cell>
          <cell r="AZL37">
            <v>0</v>
          </cell>
          <cell r="AZM37">
            <v>0</v>
          </cell>
          <cell r="AZN37">
            <v>0</v>
          </cell>
          <cell r="AZO37">
            <v>0</v>
          </cell>
          <cell r="AZT37">
            <v>0</v>
          </cell>
          <cell r="AZY37">
            <v>0</v>
          </cell>
          <cell r="AZZ37">
            <v>0</v>
          </cell>
          <cell r="BAA37">
            <v>0</v>
          </cell>
          <cell r="BAB37">
            <v>0</v>
          </cell>
          <cell r="BAC37">
            <v>0</v>
          </cell>
          <cell r="BAD37">
            <v>0</v>
          </cell>
          <cell r="BAE37">
            <v>0</v>
          </cell>
          <cell r="BAF37">
            <v>0</v>
          </cell>
          <cell r="BAG37">
            <v>0</v>
          </cell>
          <cell r="BAH37">
            <v>0</v>
          </cell>
          <cell r="BAI37">
            <v>0</v>
          </cell>
          <cell r="BAK37">
            <v>0</v>
          </cell>
          <cell r="BAL37">
            <v>0</v>
          </cell>
          <cell r="BAM37">
            <v>0</v>
          </cell>
          <cell r="BAN37">
            <v>0</v>
          </cell>
          <cell r="BAO37">
            <v>0</v>
          </cell>
          <cell r="BAP37">
            <v>0</v>
          </cell>
          <cell r="BAQ37">
            <v>0</v>
          </cell>
          <cell r="BAR37">
            <v>0</v>
          </cell>
          <cell r="BAS37">
            <v>0</v>
          </cell>
          <cell r="BAX37">
            <v>0</v>
          </cell>
          <cell r="BBC37">
            <v>0</v>
          </cell>
          <cell r="BBD37">
            <v>0</v>
          </cell>
          <cell r="BBE37">
            <v>0</v>
          </cell>
          <cell r="BBF37">
            <v>0</v>
          </cell>
          <cell r="BBG37">
            <v>0</v>
          </cell>
          <cell r="BBH37">
            <v>0</v>
          </cell>
          <cell r="BBI37">
            <v>0</v>
          </cell>
          <cell r="BBJ37">
            <v>0</v>
          </cell>
          <cell r="BBK37">
            <v>0</v>
          </cell>
          <cell r="BBL37">
            <v>0</v>
          </cell>
          <cell r="BBM37">
            <v>0</v>
          </cell>
          <cell r="BBO37">
            <v>0</v>
          </cell>
          <cell r="BBP37">
            <v>0</v>
          </cell>
          <cell r="BBQ37">
            <v>0</v>
          </cell>
          <cell r="BBR37">
            <v>0</v>
          </cell>
          <cell r="BBS37">
            <v>0</v>
          </cell>
          <cell r="BBT37">
            <v>0</v>
          </cell>
          <cell r="BBU37">
            <v>0</v>
          </cell>
          <cell r="BBV37">
            <v>0</v>
          </cell>
          <cell r="BBW37">
            <v>0</v>
          </cell>
          <cell r="BCB37">
            <v>0</v>
          </cell>
          <cell r="BCG37">
            <v>0</v>
          </cell>
          <cell r="BCH37">
            <v>0</v>
          </cell>
          <cell r="BCI37">
            <v>0</v>
          </cell>
          <cell r="BCJ37">
            <v>0</v>
          </cell>
          <cell r="BCK37">
            <v>0</v>
          </cell>
          <cell r="BCL37">
            <v>0</v>
          </cell>
          <cell r="BCM37">
            <v>0</v>
          </cell>
          <cell r="BCN37">
            <v>0</v>
          </cell>
          <cell r="BCO37">
            <v>0</v>
          </cell>
          <cell r="BCP37">
            <v>0</v>
          </cell>
          <cell r="BCQ37">
            <v>0</v>
          </cell>
          <cell r="BCS37">
            <v>0</v>
          </cell>
          <cell r="BCT37">
            <v>0</v>
          </cell>
          <cell r="BCU37">
            <v>0</v>
          </cell>
          <cell r="BCV37">
            <v>0</v>
          </cell>
          <cell r="BCW37">
            <v>0</v>
          </cell>
          <cell r="BCX37">
            <v>0</v>
          </cell>
          <cell r="BCY37">
            <v>0</v>
          </cell>
          <cell r="BCZ37">
            <v>0</v>
          </cell>
          <cell r="BDA37">
            <v>0</v>
          </cell>
          <cell r="BDF37">
            <v>0</v>
          </cell>
          <cell r="BDK37">
            <v>0</v>
          </cell>
          <cell r="BDL37">
            <v>0</v>
          </cell>
          <cell r="BDM37">
            <v>0</v>
          </cell>
          <cell r="BDN37">
            <v>0</v>
          </cell>
          <cell r="BDO37">
            <v>0</v>
          </cell>
          <cell r="BDP37">
            <v>0</v>
          </cell>
          <cell r="BDQ37">
            <v>0</v>
          </cell>
          <cell r="BDR37">
            <v>0</v>
          </cell>
          <cell r="BDS37">
            <v>0</v>
          </cell>
          <cell r="BDT37">
            <v>0</v>
          </cell>
          <cell r="BDU37">
            <v>0</v>
          </cell>
          <cell r="BDW37">
            <v>0</v>
          </cell>
          <cell r="BDX37">
            <v>0</v>
          </cell>
          <cell r="BDY37">
            <v>0</v>
          </cell>
          <cell r="BDZ37">
            <v>0</v>
          </cell>
          <cell r="BEA37">
            <v>0</v>
          </cell>
          <cell r="BEB37">
            <v>0</v>
          </cell>
          <cell r="BEC37">
            <v>0</v>
          </cell>
          <cell r="BED37">
            <v>0</v>
          </cell>
          <cell r="BEE37">
            <v>0</v>
          </cell>
          <cell r="BEJ37">
            <v>0</v>
          </cell>
          <cell r="BEO37">
            <v>0</v>
          </cell>
          <cell r="BEP37">
            <v>0</v>
          </cell>
          <cell r="BEQ37">
            <v>0</v>
          </cell>
          <cell r="BER37">
            <v>0</v>
          </cell>
          <cell r="BES37">
            <v>0</v>
          </cell>
          <cell r="BET37">
            <v>0</v>
          </cell>
          <cell r="BEU37">
            <v>0</v>
          </cell>
          <cell r="BEV37">
            <v>0</v>
          </cell>
          <cell r="BEW37">
            <v>0</v>
          </cell>
          <cell r="BEX37">
            <v>0</v>
          </cell>
          <cell r="BEY37">
            <v>0</v>
          </cell>
          <cell r="BEZ37">
            <v>0</v>
          </cell>
          <cell r="BFA37">
            <v>0</v>
          </cell>
          <cell r="BFB37">
            <v>0</v>
          </cell>
          <cell r="BFC37">
            <v>0</v>
          </cell>
          <cell r="BFD37">
            <v>0</v>
          </cell>
          <cell r="BFE37">
            <v>0</v>
          </cell>
          <cell r="BFF37">
            <v>0</v>
          </cell>
          <cell r="BFG37">
            <v>0</v>
          </cell>
          <cell r="BFH37">
            <v>0</v>
          </cell>
          <cell r="BFI37">
            <v>0</v>
          </cell>
          <cell r="BFJ37">
            <v>0</v>
          </cell>
          <cell r="BFK37">
            <v>0</v>
          </cell>
          <cell r="BFL37">
            <v>0</v>
          </cell>
          <cell r="BFM37">
            <v>0</v>
          </cell>
          <cell r="BFN37">
            <v>0</v>
          </cell>
          <cell r="BFO37">
            <v>0</v>
          </cell>
          <cell r="BFP37">
            <v>0</v>
          </cell>
          <cell r="BFQ37">
            <v>0</v>
          </cell>
          <cell r="BFR37">
            <v>0</v>
          </cell>
          <cell r="BFS37">
            <v>0</v>
          </cell>
          <cell r="BFT37">
            <v>0</v>
          </cell>
          <cell r="BFU37">
            <v>0</v>
          </cell>
          <cell r="BFV37">
            <v>0</v>
          </cell>
          <cell r="BFW37">
            <v>0</v>
          </cell>
          <cell r="BFX37">
            <v>0</v>
          </cell>
          <cell r="BFY37">
            <v>0</v>
          </cell>
        </row>
        <row r="38">
          <cell r="B38" t="str">
            <v>净利润（收入口径）：</v>
          </cell>
          <cell r="C38">
            <v>59938282.106784187</v>
          </cell>
          <cell r="D38">
            <v>19654829.809927188</v>
          </cell>
          <cell r="E38">
            <v>22786477.839577056</v>
          </cell>
          <cell r="F38">
            <v>36406457.872737199</v>
          </cell>
          <cell r="G38">
            <v>138786047.62902564</v>
          </cell>
          <cell r="H38">
            <v>-3576965.8572433963</v>
          </cell>
          <cell r="I38">
            <v>-395880.48399475683</v>
          </cell>
          <cell r="J38">
            <v>104547.19281911664</v>
          </cell>
          <cell r="K38">
            <v>-11365505.447959639</v>
          </cell>
          <cell r="L38">
            <v>-15233804.596378669</v>
          </cell>
          <cell r="M38">
            <v>56361316.249540791</v>
          </cell>
          <cell r="N38">
            <v>19258949.325932428</v>
          </cell>
          <cell r="O38">
            <v>22891025.032396175</v>
          </cell>
          <cell r="P38">
            <v>25040952.424777564</v>
          </cell>
          <cell r="Q38">
            <v>123552243.03264698</v>
          </cell>
          <cell r="R38">
            <v>59938282.106784187</v>
          </cell>
          <cell r="S38">
            <v>19654829.809927188</v>
          </cell>
          <cell r="T38">
            <v>22786477.839577056</v>
          </cell>
          <cell r="U38">
            <v>36406457.872737199</v>
          </cell>
          <cell r="V38">
            <v>138786047.62902564</v>
          </cell>
          <cell r="W38">
            <v>-3576965.8572433963</v>
          </cell>
          <cell r="X38">
            <v>-395880.48399475683</v>
          </cell>
          <cell r="Y38">
            <v>104547.19281911664</v>
          </cell>
          <cell r="Z38">
            <v>-11365505.447959639</v>
          </cell>
          <cell r="AA38">
            <v>-15233804.596378669</v>
          </cell>
          <cell r="AB38">
            <v>56361316.249540791</v>
          </cell>
          <cell r="AC38">
            <v>19258949.325932428</v>
          </cell>
          <cell r="AD38">
            <v>22891025.032396175</v>
          </cell>
          <cell r="AE38">
            <v>25040952.424777564</v>
          </cell>
          <cell r="AF38">
            <v>123552243.03264698</v>
          </cell>
          <cell r="AG38">
            <v>196646.04742114898</v>
          </cell>
          <cell r="AH38">
            <v>1954589.1224509832</v>
          </cell>
          <cell r="AI38">
            <v>1504720.1772987042</v>
          </cell>
          <cell r="AJ38">
            <v>6490119.1622061376</v>
          </cell>
          <cell r="AK38">
            <v>10146074.509376973</v>
          </cell>
          <cell r="AL38">
            <v>-1505043.40573022</v>
          </cell>
          <cell r="AM38">
            <v>-493449.73892139643</v>
          </cell>
          <cell r="AN38">
            <v>-147782.05660268292</v>
          </cell>
          <cell r="AO38">
            <v>-3661091.3215492591</v>
          </cell>
          <cell r="AP38">
            <v>-5807366.5228035599</v>
          </cell>
          <cell r="AQ38">
            <v>-1308397.3583090715</v>
          </cell>
          <cell r="AR38">
            <v>1461139.3835295867</v>
          </cell>
          <cell r="AS38">
            <v>1356938.1206960194</v>
          </cell>
          <cell r="AT38">
            <v>2829027.8406568784</v>
          </cell>
          <cell r="AU38">
            <v>4338707.986573413</v>
          </cell>
          <cell r="AV38">
            <v>196646.04742114898</v>
          </cell>
          <cell r="AW38">
            <v>1954589.1224509832</v>
          </cell>
          <cell r="AX38">
            <v>1504720.1772987042</v>
          </cell>
          <cell r="AY38">
            <v>6490119.1622061376</v>
          </cell>
          <cell r="AZ38">
            <v>10146074.509376973</v>
          </cell>
          <cell r="BA38">
            <v>-1505043.40573022</v>
          </cell>
          <cell r="BB38">
            <v>-493449.73892139643</v>
          </cell>
          <cell r="BC38">
            <v>-147782.05660268292</v>
          </cell>
          <cell r="BD38">
            <v>-3661091.3215492591</v>
          </cell>
          <cell r="BE38">
            <v>-5807366.5228035599</v>
          </cell>
          <cell r="BF38">
            <v>-1308397.3583090715</v>
          </cell>
          <cell r="BG38">
            <v>1461139.3835295867</v>
          </cell>
          <cell r="BH38">
            <v>1356938.1206960194</v>
          </cell>
          <cell r="BI38">
            <v>2829027.8406568784</v>
          </cell>
          <cell r="BJ38">
            <v>4338707.986573413</v>
          </cell>
          <cell r="BK38">
            <v>1802311.8710049698</v>
          </cell>
          <cell r="BL38">
            <v>919212.20076784585</v>
          </cell>
          <cell r="BM38">
            <v>1281226.2188297966</v>
          </cell>
          <cell r="BN38">
            <v>4696640.2070871266</v>
          </cell>
          <cell r="BO38">
            <v>8699390.4976897426</v>
          </cell>
          <cell r="BP38">
            <v>-842743.14037718438</v>
          </cell>
          <cell r="BQ38">
            <v>-614666.11161151435</v>
          </cell>
          <cell r="BR38">
            <v>-1039620.7273377152</v>
          </cell>
          <cell r="BS38">
            <v>-2916988.8524119686</v>
          </cell>
          <cell r="BT38">
            <v>-5414018.8317383826</v>
          </cell>
          <cell r="BU38">
            <v>959568.73062778544</v>
          </cell>
          <cell r="BV38">
            <v>304546.08915633149</v>
          </cell>
          <cell r="BW38">
            <v>241605.4914920833</v>
          </cell>
          <cell r="BX38">
            <v>1779651.3546751589</v>
          </cell>
          <cell r="BY38">
            <v>3285371.6659513637</v>
          </cell>
          <cell r="BZ38">
            <v>1802311.8710049698</v>
          </cell>
          <cell r="CA38">
            <v>919212.20076784585</v>
          </cell>
          <cell r="CB38">
            <v>1281226.2188297966</v>
          </cell>
          <cell r="CC38">
            <v>4696640.2070871266</v>
          </cell>
          <cell r="CD38">
            <v>8699390.4976897426</v>
          </cell>
          <cell r="CE38">
            <v>-842743.14037718438</v>
          </cell>
          <cell r="CF38">
            <v>-614666.11161151435</v>
          </cell>
          <cell r="CG38">
            <v>-1039620.7273377152</v>
          </cell>
          <cell r="CH38">
            <v>-2916988.8524119686</v>
          </cell>
          <cell r="CI38">
            <v>-5414018.8317383826</v>
          </cell>
          <cell r="CJ38">
            <v>959568.73062778544</v>
          </cell>
          <cell r="CK38">
            <v>304546.08915633149</v>
          </cell>
          <cell r="CL38">
            <v>241605.4914920833</v>
          </cell>
          <cell r="CM38">
            <v>1779651.3546751589</v>
          </cell>
          <cell r="CN38">
            <v>3285371.6659513637</v>
          </cell>
          <cell r="CO38">
            <v>-562191.31130683795</v>
          </cell>
          <cell r="CP38">
            <v>524243.24337269831</v>
          </cell>
          <cell r="CQ38">
            <v>680316.88998039812</v>
          </cell>
          <cell r="CR38">
            <v>3309287.7023049807</v>
          </cell>
          <cell r="CS38">
            <v>3951656.5243512355</v>
          </cell>
          <cell r="CT38">
            <v>-398929.59639025619</v>
          </cell>
          <cell r="CU38">
            <v>-610567.97315284621</v>
          </cell>
          <cell r="CV38">
            <v>-417255.45055660722</v>
          </cell>
          <cell r="CW38">
            <v>-1640242.4448310747</v>
          </cell>
          <cell r="CX38">
            <v>-3066995.464930784</v>
          </cell>
          <cell r="CY38">
            <v>-961120.9076970946</v>
          </cell>
          <cell r="CZ38">
            <v>-86324.729780148715</v>
          </cell>
          <cell r="DA38">
            <v>263061.4394237902</v>
          </cell>
          <cell r="DB38">
            <v>1669045.257473906</v>
          </cell>
          <cell r="DC38">
            <v>884661.05942045152</v>
          </cell>
          <cell r="DD38">
            <v>-562191.31130683795</v>
          </cell>
          <cell r="DE38">
            <v>524243.24337269831</v>
          </cell>
          <cell r="DF38">
            <v>680316.88998039812</v>
          </cell>
          <cell r="DG38">
            <v>3309287.7023049807</v>
          </cell>
          <cell r="DH38">
            <v>3951656.5243512355</v>
          </cell>
          <cell r="DI38">
            <v>-398929.59639025619</v>
          </cell>
          <cell r="DJ38">
            <v>-610567.97315284621</v>
          </cell>
          <cell r="DK38">
            <v>-417255.45055660722</v>
          </cell>
          <cell r="DL38">
            <v>-1640242.4448310747</v>
          </cell>
          <cell r="DM38">
            <v>-3066995.464930784</v>
          </cell>
          <cell r="DN38">
            <v>-961120.9076970946</v>
          </cell>
          <cell r="DO38">
            <v>-86324.729780148715</v>
          </cell>
          <cell r="DP38">
            <v>263061.4394237902</v>
          </cell>
          <cell r="DQ38">
            <v>1669045.257473906</v>
          </cell>
          <cell r="DR38">
            <v>884661.05942045152</v>
          </cell>
          <cell r="DS38">
            <v>-386768.08519529691</v>
          </cell>
          <cell r="DT38">
            <v>461066.85650529712</v>
          </cell>
          <cell r="DU38">
            <v>532453.99812207371</v>
          </cell>
          <cell r="DV38">
            <v>1548823.0177055402</v>
          </cell>
          <cell r="DW38">
            <v>2155575.7871376146</v>
          </cell>
          <cell r="DX38">
            <v>-329584.07341921399</v>
          </cell>
          <cell r="DY38">
            <v>-417394.36745572509</v>
          </cell>
          <cell r="DZ38">
            <v>-410576.16889149835</v>
          </cell>
          <cell r="EA38">
            <v>-1601228.3254675632</v>
          </cell>
          <cell r="EB38">
            <v>-2758782.9352340018</v>
          </cell>
          <cell r="EC38">
            <v>-716352.1586145116</v>
          </cell>
          <cell r="ED38">
            <v>43672.489049572032</v>
          </cell>
          <cell r="EE38">
            <v>121877.82923057536</v>
          </cell>
          <cell r="EF38">
            <v>-52405.307762023062</v>
          </cell>
          <cell r="EG38">
            <v>-603207.14809638448</v>
          </cell>
          <cell r="EH38">
            <v>-386768.08519529691</v>
          </cell>
          <cell r="EI38">
            <v>461066.85650529712</v>
          </cell>
          <cell r="EJ38">
            <v>532453.99812207371</v>
          </cell>
          <cell r="EK38">
            <v>1548823.0177055402</v>
          </cell>
          <cell r="EL38">
            <v>2155575.7871376146</v>
          </cell>
          <cell r="EM38">
            <v>-329584.07341921399</v>
          </cell>
          <cell r="EN38">
            <v>-417394.36745572509</v>
          </cell>
          <cell r="EO38">
            <v>-410576.16889149835</v>
          </cell>
          <cell r="EP38">
            <v>-1601228.3254675632</v>
          </cell>
          <cell r="EQ38">
            <v>-2758782.9352340018</v>
          </cell>
          <cell r="ER38">
            <v>-716352.1586145116</v>
          </cell>
          <cell r="ES38">
            <v>43672.489049572032</v>
          </cell>
          <cell r="ET38">
            <v>121877.82923057536</v>
          </cell>
          <cell r="EU38">
            <v>-52405.307762023062</v>
          </cell>
          <cell r="EV38">
            <v>-603207.14809638448</v>
          </cell>
          <cell r="EW38">
            <v>-62102.213448114228</v>
          </cell>
          <cell r="EX38">
            <v>1480440.0119358897</v>
          </cell>
          <cell r="EY38">
            <v>1148425.1271129441</v>
          </cell>
          <cell r="EZ38">
            <v>809572.7388827994</v>
          </cell>
          <cell r="FA38">
            <v>3376335.664483523</v>
          </cell>
          <cell r="FB38">
            <v>-343131.4941520468</v>
          </cell>
          <cell r="FC38">
            <v>-98935.208596491371</v>
          </cell>
          <cell r="FD38">
            <v>-32579.539005847997</v>
          </cell>
          <cell r="FE38">
            <v>-1364557.9453391815</v>
          </cell>
          <cell r="FF38">
            <v>-1839204.1870935671</v>
          </cell>
          <cell r="FG38">
            <v>-405233.70760016073</v>
          </cell>
          <cell r="FH38">
            <v>1381504.8033393989</v>
          </cell>
          <cell r="FI38">
            <v>1115845.588107096</v>
          </cell>
          <cell r="FJ38">
            <v>-554985.20645638136</v>
          </cell>
          <cell r="FK38">
            <v>1537131.4773899522</v>
          </cell>
          <cell r="FL38">
            <v>-62102.213448114228</v>
          </cell>
          <cell r="FM38">
            <v>1480440.0119358897</v>
          </cell>
          <cell r="FN38">
            <v>1148425.1271129441</v>
          </cell>
          <cell r="FO38">
            <v>809572.7388827994</v>
          </cell>
          <cell r="FP38">
            <v>3376335.664483523</v>
          </cell>
          <cell r="FQ38">
            <v>-343131.4941520468</v>
          </cell>
          <cell r="FR38">
            <v>-98935.208596491371</v>
          </cell>
          <cell r="FS38">
            <v>-32579.539005847997</v>
          </cell>
          <cell r="FT38">
            <v>-1364557.9453391815</v>
          </cell>
          <cell r="FU38">
            <v>-1839204.1870935671</v>
          </cell>
          <cell r="FV38">
            <v>-405233.70760016073</v>
          </cell>
          <cell r="FW38">
            <v>1381504.8033393989</v>
          </cell>
          <cell r="FX38">
            <v>1115845.588107096</v>
          </cell>
          <cell r="FY38">
            <v>-554985.20645638136</v>
          </cell>
          <cell r="FZ38">
            <v>1537131.4773899522</v>
          </cell>
          <cell r="GA38">
            <v>-564119.96364171163</v>
          </cell>
          <cell r="GB38">
            <v>-485819.53459551663</v>
          </cell>
          <cell r="GC38">
            <v>-405501.23162785277</v>
          </cell>
          <cell r="GD38">
            <v>473379.66080106515</v>
          </cell>
          <cell r="GE38">
            <v>-982061.06906401552</v>
          </cell>
          <cell r="GF38">
            <v>-434215.39192982449</v>
          </cell>
          <cell r="GG38">
            <v>-709116.12699475978</v>
          </cell>
          <cell r="GH38">
            <v>-615992.6845181135</v>
          </cell>
          <cell r="GI38">
            <v>-1156601.2071934382</v>
          </cell>
          <cell r="GJ38">
            <v>-2915925.4106361354</v>
          </cell>
          <cell r="GK38">
            <v>-998335.35557153588</v>
          </cell>
          <cell r="GL38">
            <v>-1194935.6615902758</v>
          </cell>
          <cell r="GM38">
            <v>-1021493.9161459664</v>
          </cell>
          <cell r="GN38">
            <v>-683221.54639237328</v>
          </cell>
          <cell r="GO38">
            <v>-3897986.4797001518</v>
          </cell>
          <cell r="GP38">
            <v>-564119.96364171163</v>
          </cell>
          <cell r="GQ38">
            <v>-485819.53459551663</v>
          </cell>
          <cell r="GR38">
            <v>-405501.23162785277</v>
          </cell>
          <cell r="GS38">
            <v>473379.66080106515</v>
          </cell>
          <cell r="GT38">
            <v>-982061.06906401552</v>
          </cell>
          <cell r="GU38">
            <v>-434215.39192982449</v>
          </cell>
          <cell r="GV38">
            <v>-709116.12699475978</v>
          </cell>
          <cell r="GW38">
            <v>-615992.6845181135</v>
          </cell>
          <cell r="GX38">
            <v>-1156601.2071934382</v>
          </cell>
          <cell r="GY38">
            <v>-2915925.4106361354</v>
          </cell>
          <cell r="GZ38">
            <v>-998335.35557153588</v>
          </cell>
          <cell r="HA38">
            <v>-1194935.6615902758</v>
          </cell>
          <cell r="HB38">
            <v>-1021493.9161459664</v>
          </cell>
          <cell r="HC38">
            <v>-683221.54639237328</v>
          </cell>
          <cell r="HD38">
            <v>-3897986.4797001518</v>
          </cell>
          <cell r="HE38">
            <v>-418519.11694106273</v>
          </cell>
          <cell r="HF38">
            <v>807032.94684177637</v>
          </cell>
          <cell r="HG38">
            <v>978071.22604386881</v>
          </cell>
          <cell r="HH38">
            <v>4277497.685494706</v>
          </cell>
          <cell r="HI38">
            <v>5644082.7414392941</v>
          </cell>
          <cell r="HJ38">
            <v>-421106.14932527929</v>
          </cell>
          <cell r="HK38">
            <v>-624409.19000302861</v>
          </cell>
          <cell r="HL38">
            <v>-751542.56278906995</v>
          </cell>
          <cell r="HM38">
            <v>-3265642.8212264106</v>
          </cell>
          <cell r="HN38">
            <v>-5062700.7233437877</v>
          </cell>
          <cell r="HO38">
            <v>-839625.26626634318</v>
          </cell>
          <cell r="HP38">
            <v>182623.75683874916</v>
          </cell>
          <cell r="HQ38">
            <v>226528.66325479839</v>
          </cell>
          <cell r="HR38">
            <v>1011854.8642682955</v>
          </cell>
          <cell r="HS38">
            <v>581382.01809550077</v>
          </cell>
          <cell r="HT38">
            <v>-418519.11694106273</v>
          </cell>
          <cell r="HU38">
            <v>807032.94684177637</v>
          </cell>
          <cell r="HV38">
            <v>978071.22604386881</v>
          </cell>
          <cell r="HW38">
            <v>4277497.685494706</v>
          </cell>
          <cell r="HX38">
            <v>5644082.7414392941</v>
          </cell>
          <cell r="HY38">
            <v>-421106.14932527929</v>
          </cell>
          <cell r="HZ38">
            <v>-624409.19000302861</v>
          </cell>
          <cell r="IA38">
            <v>-751542.56278906995</v>
          </cell>
          <cell r="IB38">
            <v>-3265642.8212264106</v>
          </cell>
          <cell r="IC38">
            <v>-5062700.7233437877</v>
          </cell>
          <cell r="ID38">
            <v>-839625.26626634318</v>
          </cell>
          <cell r="IE38">
            <v>182623.75683874916</v>
          </cell>
          <cell r="IF38">
            <v>226528.66325479839</v>
          </cell>
          <cell r="IG38">
            <v>1011854.8642682955</v>
          </cell>
          <cell r="IH38">
            <v>581382.01809550077</v>
          </cell>
          <cell r="II38">
            <v>-680251.75815289421</v>
          </cell>
          <cell r="IJ38">
            <v>-60303.021332547534</v>
          </cell>
          <cell r="IK38">
            <v>49071.896351968404</v>
          </cell>
          <cell r="IL38">
            <v>1981674.8287878996</v>
          </cell>
          <cell r="IM38">
            <v>1290191.9456544258</v>
          </cell>
          <cell r="IN38">
            <v>-505172.98373221129</v>
          </cell>
          <cell r="IO38">
            <v>-406139.93632044666</v>
          </cell>
          <cell r="IP38">
            <v>-431055.19369786466</v>
          </cell>
          <cell r="IQ38">
            <v>-1464867.5022028419</v>
          </cell>
          <cell r="IR38">
            <v>-2807235.6159533653</v>
          </cell>
          <cell r="IS38">
            <v>-1185424.7418851061</v>
          </cell>
          <cell r="IT38">
            <v>-466442.95765299443</v>
          </cell>
          <cell r="IU38">
            <v>-381983.29734589532</v>
          </cell>
          <cell r="IV38">
            <v>516807.32658505719</v>
          </cell>
          <cell r="IW38">
            <v>-1517043.6702989377</v>
          </cell>
          <cell r="IX38">
            <v>-680251.75815289421</v>
          </cell>
          <cell r="IY38">
            <v>-60303.021332547534</v>
          </cell>
          <cell r="IZ38">
            <v>49071.896351968404</v>
          </cell>
          <cell r="JA38">
            <v>1981674.8287878996</v>
          </cell>
          <cell r="JB38">
            <v>1290191.9456544258</v>
          </cell>
          <cell r="JC38">
            <v>-505172.98373221129</v>
          </cell>
          <cell r="JD38">
            <v>-406139.93632044666</v>
          </cell>
          <cell r="JE38">
            <v>-431055.19369786466</v>
          </cell>
          <cell r="JF38">
            <v>-1464867.5022028419</v>
          </cell>
          <cell r="JG38">
            <v>-2807235.6159533653</v>
          </cell>
          <cell r="JH38">
            <v>-1185424.7418851061</v>
          </cell>
          <cell r="JI38">
            <v>-466442.95765299443</v>
          </cell>
          <cell r="JJ38">
            <v>-381983.29734589532</v>
          </cell>
          <cell r="JK38">
            <v>516807.32658505719</v>
          </cell>
          <cell r="JL38">
            <v>-1517043.6702989377</v>
          </cell>
          <cell r="JM38">
            <v>-469983.29086477682</v>
          </cell>
          <cell r="JN38">
            <v>1837849.8625889523</v>
          </cell>
          <cell r="JO38">
            <v>2841140.1339038908</v>
          </cell>
          <cell r="JP38">
            <v>3713030.426453412</v>
          </cell>
          <cell r="JQ38">
            <v>7922037.1320814751</v>
          </cell>
          <cell r="JR38">
            <v>-400308.12781768152</v>
          </cell>
          <cell r="JS38">
            <v>-570177.79840591643</v>
          </cell>
          <cell r="JT38">
            <v>-828574.14445854817</v>
          </cell>
          <cell r="JU38">
            <v>-2440788.7302729273</v>
          </cell>
          <cell r="JV38">
            <v>-4239848.8009550739</v>
          </cell>
          <cell r="JW38">
            <v>-870291.41868245788</v>
          </cell>
          <cell r="JX38">
            <v>1267672.0641830349</v>
          </cell>
          <cell r="JY38">
            <v>2012565.9894453418</v>
          </cell>
          <cell r="JZ38">
            <v>1272241.6961804843</v>
          </cell>
          <cell r="KA38">
            <v>3682188.3311263993</v>
          </cell>
          <cell r="KB38">
            <v>-469983.29086477682</v>
          </cell>
          <cell r="KC38">
            <v>1837849.8625889523</v>
          </cell>
          <cell r="KD38">
            <v>2841140.1339038908</v>
          </cell>
          <cell r="KE38">
            <v>3713030.426453412</v>
          </cell>
          <cell r="KF38">
            <v>7922037.1320814751</v>
          </cell>
          <cell r="KG38">
            <v>-400308.12781768152</v>
          </cell>
          <cell r="KH38">
            <v>-570177.79840591643</v>
          </cell>
          <cell r="KI38">
            <v>-828574.14445854817</v>
          </cell>
          <cell r="KJ38">
            <v>-2440788.7302729273</v>
          </cell>
          <cell r="KK38">
            <v>-4239848.8009550739</v>
          </cell>
          <cell r="KL38">
            <v>-870291.41868245788</v>
          </cell>
          <cell r="KM38">
            <v>1267672.0641830349</v>
          </cell>
          <cell r="KN38">
            <v>2012565.9894453418</v>
          </cell>
          <cell r="KO38">
            <v>1272241.6961804843</v>
          </cell>
          <cell r="KP38">
            <v>3682188.3311263993</v>
          </cell>
          <cell r="KQ38">
            <v>-444324.97729352373</v>
          </cell>
          <cell r="KR38">
            <v>-190575.30611006496</v>
          </cell>
          <cell r="KS38">
            <v>-108233.06346831843</v>
          </cell>
          <cell r="KT38">
            <v>172192.84813795495</v>
          </cell>
          <cell r="KU38">
            <v>-570940.49873395264</v>
          </cell>
          <cell r="KV38">
            <v>-57199.299999999996</v>
          </cell>
          <cell r="KW38">
            <v>-166305.10833333334</v>
          </cell>
          <cell r="KX38">
            <v>-185858.44375000001</v>
          </cell>
          <cell r="KY38">
            <v>-186275.10625000001</v>
          </cell>
          <cell r="KZ38">
            <v>-595637.95833333337</v>
          </cell>
          <cell r="LA38">
            <v>-501524.27729352354</v>
          </cell>
          <cell r="LB38">
            <v>-356880.41444339836</v>
          </cell>
          <cell r="LC38">
            <v>-294091.50721831806</v>
          </cell>
          <cell r="LD38">
            <v>-14082.258112045005</v>
          </cell>
          <cell r="LE38">
            <v>-1166578.4570672847</v>
          </cell>
          <cell r="LF38">
            <v>-444324.97729352373</v>
          </cell>
          <cell r="LG38">
            <v>-190575.30611006496</v>
          </cell>
          <cell r="LH38">
            <v>-108233.06346831843</v>
          </cell>
          <cell r="LI38">
            <v>172192.84813795495</v>
          </cell>
          <cell r="LJ38">
            <v>-570940.49873395264</v>
          </cell>
          <cell r="LK38">
            <v>-57199.299999999996</v>
          </cell>
          <cell r="LL38">
            <v>-166305.10833333334</v>
          </cell>
          <cell r="LM38">
            <v>-185858.44375000001</v>
          </cell>
          <cell r="LN38">
            <v>-186275.10625000001</v>
          </cell>
          <cell r="LO38">
            <v>-595637.95833333337</v>
          </cell>
          <cell r="LP38">
            <v>-501524.27729352354</v>
          </cell>
          <cell r="LQ38">
            <v>-356880.41444339836</v>
          </cell>
          <cell r="LR38">
            <v>-294091.50721831806</v>
          </cell>
          <cell r="LS38">
            <v>-14082.258112045005</v>
          </cell>
          <cell r="LT38">
            <v>-1166578.4570672847</v>
          </cell>
          <cell r="LU38">
            <v>-862357.56678628107</v>
          </cell>
          <cell r="LV38">
            <v>324308.68352398882</v>
          </cell>
          <cell r="LW38">
            <v>590361.24399793195</v>
          </cell>
          <cell r="LX38">
            <v>1187766.8147383789</v>
          </cell>
          <cell r="LY38">
            <v>1240079.1754740179</v>
          </cell>
          <cell r="LZ38">
            <v>-144403.94210526315</v>
          </cell>
          <cell r="MA38">
            <v>-150264.42499999999</v>
          </cell>
          <cell r="MB38">
            <v>-150209.74868421053</v>
          </cell>
          <cell r="MC38">
            <v>-149937.125</v>
          </cell>
          <cell r="MD38">
            <v>-594815.24078947364</v>
          </cell>
          <cell r="ME38">
            <v>-1006761.5088915443</v>
          </cell>
          <cell r="MF38">
            <v>174044.25852398854</v>
          </cell>
          <cell r="MG38">
            <v>440151.49531372171</v>
          </cell>
          <cell r="MH38">
            <v>1037829.6897383789</v>
          </cell>
          <cell r="MI38">
            <v>645263.9346845448</v>
          </cell>
          <cell r="MJ38">
            <v>-862357.56678628107</v>
          </cell>
          <cell r="MK38">
            <v>324308.68352398882</v>
          </cell>
          <cell r="ML38">
            <v>590361.24399793195</v>
          </cell>
          <cell r="MM38">
            <v>1187766.8147383789</v>
          </cell>
          <cell r="MN38">
            <v>1240079.1754740179</v>
          </cell>
          <cell r="MO38">
            <v>-144403.94210526315</v>
          </cell>
          <cell r="MP38">
            <v>-150264.42499999999</v>
          </cell>
          <cell r="MQ38">
            <v>-150209.74868421053</v>
          </cell>
          <cell r="MR38">
            <v>-149937.125</v>
          </cell>
          <cell r="MS38">
            <v>-594815.24078947364</v>
          </cell>
          <cell r="MT38">
            <v>-1006761.5088915443</v>
          </cell>
          <cell r="MU38">
            <v>174044.25852398854</v>
          </cell>
          <cell r="MV38">
            <v>440151.49531372171</v>
          </cell>
          <cell r="MW38">
            <v>1037829.6897383789</v>
          </cell>
          <cell r="MX38">
            <v>645263.9346845448</v>
          </cell>
          <cell r="MY38">
            <v>-1302676.7476980193</v>
          </cell>
          <cell r="MZ38">
            <v>-1312320.4089864632</v>
          </cell>
          <cell r="NA38">
            <v>1256343.302953314</v>
          </cell>
          <cell r="NB38">
            <v>4950681.9810763951</v>
          </cell>
          <cell r="NC38">
            <v>3592028.1273452267</v>
          </cell>
          <cell r="ND38">
            <v>-1317216.5872215999</v>
          </cell>
          <cell r="NE38">
            <v>-1197333.3978351895</v>
          </cell>
          <cell r="NF38">
            <v>-714758.78124061413</v>
          </cell>
          <cell r="NG38">
            <v>-2810361.3289517392</v>
          </cell>
          <cell r="NH38">
            <v>-6039670.0952491406</v>
          </cell>
          <cell r="NI38">
            <v>-2619893.3349196184</v>
          </cell>
          <cell r="NJ38">
            <v>-2509653.8068216555</v>
          </cell>
          <cell r="NK38">
            <v>541584.52171269991</v>
          </cell>
          <cell r="NL38">
            <v>2140320.6521246564</v>
          </cell>
          <cell r="NM38">
            <v>-2447641.9679039195</v>
          </cell>
          <cell r="NN38">
            <v>-1302676.7476980193</v>
          </cell>
          <cell r="NO38">
            <v>-1312320.4089864632</v>
          </cell>
          <cell r="NP38">
            <v>1256343.302953314</v>
          </cell>
          <cell r="NQ38">
            <v>4950681.9810763951</v>
          </cell>
          <cell r="NR38">
            <v>3592028.1273452267</v>
          </cell>
          <cell r="NS38">
            <v>-1317216.5872215999</v>
          </cell>
          <cell r="NT38">
            <v>-1197333.3978351895</v>
          </cell>
          <cell r="NU38">
            <v>-714758.78124061413</v>
          </cell>
          <cell r="NV38">
            <v>-2810361.3289517392</v>
          </cell>
          <cell r="NW38">
            <v>-6039670.0952491406</v>
          </cell>
          <cell r="NX38">
            <v>-2619893.3349196184</v>
          </cell>
          <cell r="NY38">
            <v>-2509653.8068216555</v>
          </cell>
          <cell r="NZ38">
            <v>541584.52171269991</v>
          </cell>
          <cell r="OA38">
            <v>2140320.6521246564</v>
          </cell>
          <cell r="OB38">
            <v>-2447641.9679039195</v>
          </cell>
          <cell r="OC38">
            <v>-853072.57870639209</v>
          </cell>
          <cell r="OD38">
            <v>796097.12434091419</v>
          </cell>
          <cell r="OE38">
            <v>661203.80077270325</v>
          </cell>
          <cell r="OF38">
            <v>4187879.9782012021</v>
          </cell>
          <cell r="OG38">
            <v>4792108.3246084284</v>
          </cell>
          <cell r="OH38">
            <v>-682358.5112710509</v>
          </cell>
          <cell r="OI38">
            <v>-783465.54138740525</v>
          </cell>
          <cell r="OJ38">
            <v>-540003.32180961478</v>
          </cell>
          <cell r="OK38">
            <v>-1473691.6478212504</v>
          </cell>
          <cell r="OL38">
            <v>-3479519.022289319</v>
          </cell>
          <cell r="OM38">
            <v>-1535431.0899774432</v>
          </cell>
          <cell r="ON38">
            <v>12631.582953508943</v>
          </cell>
          <cell r="OO38">
            <v>121200.47896308918</v>
          </cell>
          <cell r="OP38">
            <v>2714188.3303799527</v>
          </cell>
          <cell r="OQ38">
            <v>1312589.3023191057</v>
          </cell>
          <cell r="OR38">
            <v>-853072.57870639209</v>
          </cell>
          <cell r="OS38">
            <v>796097.12434091419</v>
          </cell>
          <cell r="OT38">
            <v>661203.80077270325</v>
          </cell>
          <cell r="OU38">
            <v>4187879.9782012021</v>
          </cell>
          <cell r="OV38">
            <v>4792108.3246084284</v>
          </cell>
          <cell r="OW38">
            <v>-682358.5112710509</v>
          </cell>
          <cell r="OX38">
            <v>-783465.54138740525</v>
          </cell>
          <cell r="OY38">
            <v>-540003.32180961478</v>
          </cell>
          <cell r="OZ38">
            <v>-1473691.6478212504</v>
          </cell>
          <cell r="PA38">
            <v>-3479519.022289319</v>
          </cell>
          <cell r="PB38">
            <v>-1535431.0899774432</v>
          </cell>
          <cell r="PC38">
            <v>12631.582953508943</v>
          </cell>
          <cell r="PD38">
            <v>121200.47896308918</v>
          </cell>
          <cell r="PE38">
            <v>2714188.3303799527</v>
          </cell>
          <cell r="PF38">
            <v>1312589.3023191057</v>
          </cell>
          <cell r="PG38">
            <v>-209548.15609754529</v>
          </cell>
          <cell r="PH38">
            <v>2520.7568580377847</v>
          </cell>
          <cell r="PI38">
            <v>2022850.8672632999</v>
          </cell>
          <cell r="PJ38">
            <v>3095053.5485748807</v>
          </cell>
          <cell r="PK38">
            <v>4910877.0165986754</v>
          </cell>
          <cell r="PL38">
            <v>-523242.81908194686</v>
          </cell>
          <cell r="PM38">
            <v>-711295.42042101896</v>
          </cell>
          <cell r="PN38">
            <v>-347580.81447179639</v>
          </cell>
          <cell r="PO38">
            <v>-1285153.7656626143</v>
          </cell>
          <cell r="PP38">
            <v>-2867272.8196373768</v>
          </cell>
          <cell r="PQ38">
            <v>-732790.9751794925</v>
          </cell>
          <cell r="PR38">
            <v>-708774.66356298188</v>
          </cell>
          <cell r="PS38">
            <v>1675270.0527915028</v>
          </cell>
          <cell r="PT38">
            <v>1809899.7829122669</v>
          </cell>
          <cell r="PU38">
            <v>2043604.1969612967</v>
          </cell>
          <cell r="PV38">
            <v>-209548.15609754529</v>
          </cell>
          <cell r="PW38">
            <v>2520.7568580377847</v>
          </cell>
          <cell r="PX38">
            <v>2022850.8672632999</v>
          </cell>
          <cell r="PY38">
            <v>3095053.5485748807</v>
          </cell>
          <cell r="PZ38">
            <v>4910877.0165986754</v>
          </cell>
          <cell r="QA38">
            <v>-523242.81908194686</v>
          </cell>
          <cell r="QB38">
            <v>-711295.42042101896</v>
          </cell>
          <cell r="QC38">
            <v>-347580.81447179639</v>
          </cell>
          <cell r="QD38">
            <v>-1285153.7656626143</v>
          </cell>
          <cell r="QE38">
            <v>-2867272.8196373768</v>
          </cell>
          <cell r="QF38">
            <v>-732790.9751794925</v>
          </cell>
          <cell r="QG38">
            <v>-708774.66356298188</v>
          </cell>
          <cell r="QH38">
            <v>1675270.0527915028</v>
          </cell>
          <cell r="QI38">
            <v>1809899.7829122669</v>
          </cell>
          <cell r="QJ38">
            <v>2043604.1969612967</v>
          </cell>
          <cell r="QK38">
            <v>-681580.11405055458</v>
          </cell>
          <cell r="QL38">
            <v>-550000.73931690538</v>
          </cell>
          <cell r="QM38">
            <v>-647411.27517552022</v>
          </cell>
          <cell r="QN38">
            <v>1469742.1451112004</v>
          </cell>
          <cell r="QO38">
            <v>-409249.98343177699</v>
          </cell>
          <cell r="QP38">
            <v>-1076208.0779743476</v>
          </cell>
          <cell r="QQ38">
            <v>-809008.6898230873</v>
          </cell>
          <cell r="QR38">
            <v>-364176.65023883269</v>
          </cell>
          <cell r="QS38">
            <v>-792176.56029316131</v>
          </cell>
          <cell r="QT38">
            <v>-3041569.9783294275</v>
          </cell>
          <cell r="QU38">
            <v>-1757788.1920249024</v>
          </cell>
          <cell r="QV38">
            <v>-1359009.4291399932</v>
          </cell>
          <cell r="QW38">
            <v>-1011587.9254143517</v>
          </cell>
          <cell r="QX38">
            <v>677565.58481803816</v>
          </cell>
          <cell r="QY38">
            <v>-3450819.9617612064</v>
          </cell>
          <cell r="QZ38">
            <v>-681580.11405055458</v>
          </cell>
          <cell r="RA38">
            <v>-550000.73931690538</v>
          </cell>
          <cell r="RB38">
            <v>-647411.27517552022</v>
          </cell>
          <cell r="RC38">
            <v>1469742.1451112004</v>
          </cell>
          <cell r="RD38">
            <v>-409249.98343177699</v>
          </cell>
          <cell r="RE38">
            <v>-1076208.0779743476</v>
          </cell>
          <cell r="RF38">
            <v>-809008.6898230873</v>
          </cell>
          <cell r="RG38">
            <v>-364176.65023883269</v>
          </cell>
          <cell r="RH38">
            <v>-792176.56029316131</v>
          </cell>
          <cell r="RI38">
            <v>-3041569.9783294275</v>
          </cell>
          <cell r="RJ38">
            <v>-1757788.1920249024</v>
          </cell>
          <cell r="RK38">
            <v>-1359009.4291399932</v>
          </cell>
          <cell r="RL38">
            <v>-1011587.9254143517</v>
          </cell>
          <cell r="RM38">
            <v>677565.58481803816</v>
          </cell>
          <cell r="RN38">
            <v>-3450819.9617612064</v>
          </cell>
          <cell r="RO38">
            <v>1505847.875777958</v>
          </cell>
          <cell r="RP38">
            <v>-792001.46968935523</v>
          </cell>
          <cell r="RQ38">
            <v>-1146657.3245139159</v>
          </cell>
          <cell r="RR38">
            <v>1197668.0481484956</v>
          </cell>
          <cell r="RS38">
            <v>764857.12972318381</v>
          </cell>
          <cell r="RT38">
            <v>-1119446.8629549362</v>
          </cell>
          <cell r="RU38">
            <v>-769777.41560027492</v>
          </cell>
          <cell r="RV38">
            <v>17728.515686274739</v>
          </cell>
          <cell r="RW38">
            <v>-1087381.8671494564</v>
          </cell>
          <cell r="RX38">
            <v>-2958877.6300183944</v>
          </cell>
          <cell r="RY38">
            <v>386401.01282302197</v>
          </cell>
          <cell r="RZ38">
            <v>-1561778.8852896309</v>
          </cell>
          <cell r="SA38">
            <v>-1128928.8088276424</v>
          </cell>
          <cell r="SB38">
            <v>110286.18099903781</v>
          </cell>
          <cell r="SC38">
            <v>-2194020.5002952144</v>
          </cell>
          <cell r="SD38">
            <v>1505847.875777958</v>
          </cell>
          <cell r="SE38">
            <v>-792001.46968935523</v>
          </cell>
          <cell r="SF38">
            <v>-1146657.3245139159</v>
          </cell>
          <cell r="SG38">
            <v>1197668.0481484956</v>
          </cell>
          <cell r="SH38">
            <v>764857.12972318381</v>
          </cell>
          <cell r="SI38">
            <v>-1119446.8629549362</v>
          </cell>
          <cell r="SJ38">
            <v>-769777.41560027492</v>
          </cell>
          <cell r="SK38">
            <v>17728.515686274739</v>
          </cell>
          <cell r="SL38">
            <v>-1087381.8671494564</v>
          </cell>
          <cell r="SM38">
            <v>-2958877.6300183944</v>
          </cell>
          <cell r="SN38">
            <v>386401.01282302197</v>
          </cell>
          <cell r="SO38">
            <v>-1561778.8852896309</v>
          </cell>
          <cell r="SP38">
            <v>-1128928.8088276424</v>
          </cell>
          <cell r="SQ38">
            <v>110286.18099903781</v>
          </cell>
          <cell r="SR38">
            <v>-2194020.5002952144</v>
          </cell>
          <cell r="SS38">
            <v>940520.88979106816</v>
          </cell>
          <cell r="ST38">
            <v>1336536.860909339</v>
          </cell>
          <cell r="SU38">
            <v>230621.04261823511</v>
          </cell>
          <cell r="SV38">
            <v>2114623.0644151326</v>
          </cell>
          <cell r="SW38">
            <v>4622301.8577337731</v>
          </cell>
          <cell r="SX38">
            <v>-1044197.7973499827</v>
          </cell>
          <cell r="SY38">
            <v>-302327.47492645332</v>
          </cell>
          <cell r="SZ38">
            <v>-251229.83017791528</v>
          </cell>
          <cell r="TA38">
            <v>-2100890.8289594585</v>
          </cell>
          <cell r="TB38">
            <v>-3698645.9314138107</v>
          </cell>
          <cell r="TC38">
            <v>-103676.90755891474</v>
          </cell>
          <cell r="TD38">
            <v>1034209.385982886</v>
          </cell>
          <cell r="TE38">
            <v>-20608.787559679709</v>
          </cell>
          <cell r="TF38">
            <v>13732.235455674119</v>
          </cell>
          <cell r="TG38">
            <v>923655.92631996423</v>
          </cell>
          <cell r="TH38">
            <v>940520.88979106816</v>
          </cell>
          <cell r="TI38">
            <v>1336536.860909339</v>
          </cell>
          <cell r="TJ38">
            <v>230621.04261823511</v>
          </cell>
          <cell r="TK38">
            <v>2114623.0644151326</v>
          </cell>
          <cell r="TL38">
            <v>4622301.8577337731</v>
          </cell>
          <cell r="TM38">
            <v>-1044197.7973499827</v>
          </cell>
          <cell r="TN38">
            <v>-302327.47492645332</v>
          </cell>
          <cell r="TO38">
            <v>-251229.83017791528</v>
          </cell>
          <cell r="TP38">
            <v>-2100890.8289594585</v>
          </cell>
          <cell r="TQ38">
            <v>-3698645.9314138107</v>
          </cell>
          <cell r="TR38">
            <v>-103676.90755891474</v>
          </cell>
          <cell r="TS38">
            <v>1034209.385982886</v>
          </cell>
          <cell r="TT38">
            <v>-20608.787559679709</v>
          </cell>
          <cell r="TU38">
            <v>13732.235455674119</v>
          </cell>
          <cell r="TV38">
            <v>923655.92631996423</v>
          </cell>
          <cell r="TW38">
            <v>-393882.12656004843</v>
          </cell>
          <cell r="TX38">
            <v>-299382.56759762671</v>
          </cell>
          <cell r="TY38">
            <v>-189241.94582534418</v>
          </cell>
          <cell r="TZ38">
            <v>-314.79774906369857</v>
          </cell>
          <cell r="UA38">
            <v>-882821.43773208279</v>
          </cell>
          <cell r="UB38">
            <v>-126635.03125</v>
          </cell>
          <cell r="UC38">
            <v>-168601.77708333335</v>
          </cell>
          <cell r="UD38">
            <v>-178674.19999999998</v>
          </cell>
          <cell r="UE38">
            <v>-178460.5</v>
          </cell>
          <cell r="UF38">
            <v>-652371.5083333333</v>
          </cell>
          <cell r="UG38">
            <v>-520517.15781004843</v>
          </cell>
          <cell r="UH38">
            <v>-467984.34468096006</v>
          </cell>
          <cell r="UI38">
            <v>-367916.14582534414</v>
          </cell>
          <cell r="UJ38">
            <v>-178775.2977490637</v>
          </cell>
          <cell r="UK38">
            <v>-1535192.9460654166</v>
          </cell>
          <cell r="UL38">
            <v>-393882.24531004857</v>
          </cell>
          <cell r="UM38">
            <v>-299383.07051429339</v>
          </cell>
          <cell r="UN38">
            <v>-189241.65582534415</v>
          </cell>
          <cell r="UO38">
            <v>-314.44774906360544</v>
          </cell>
          <cell r="UP38">
            <v>-882821.41939875018</v>
          </cell>
          <cell r="UQ38">
            <v>-126635.03125</v>
          </cell>
          <cell r="UR38">
            <v>-168601.77708333335</v>
          </cell>
          <cell r="US38">
            <v>-178674.19999999998</v>
          </cell>
          <cell r="UT38">
            <v>-178460.5</v>
          </cell>
          <cell r="UU38">
            <v>-652371.5083333333</v>
          </cell>
          <cell r="UV38">
            <v>-520517.27656004834</v>
          </cell>
          <cell r="UW38">
            <v>-467984.84759762674</v>
          </cell>
          <cell r="UX38">
            <v>-367915.8558253441</v>
          </cell>
          <cell r="UY38">
            <v>-178774.94774906361</v>
          </cell>
          <cell r="UZ38">
            <v>-1535192.9277320821</v>
          </cell>
          <cell r="VA38">
            <v>616794.18129363446</v>
          </cell>
          <cell r="VB38">
            <v>-230542.65256506251</v>
          </cell>
          <cell r="VC38">
            <v>-233787.20299984515</v>
          </cell>
          <cell r="VD38">
            <v>-140411.08761397563</v>
          </cell>
          <cell r="VE38">
            <v>12053.238114750944</v>
          </cell>
          <cell r="VF38">
            <v>-42470.252173913046</v>
          </cell>
          <cell r="VG38">
            <v>-150629.33260869567</v>
          </cell>
          <cell r="VH38">
            <v>-170714.90000000002</v>
          </cell>
          <cell r="VI38">
            <v>-170633.92173913046</v>
          </cell>
          <cell r="VJ38">
            <v>-534448.40652173909</v>
          </cell>
          <cell r="VK38">
            <v>574323.92911972152</v>
          </cell>
          <cell r="VL38">
            <v>-381171.98517375812</v>
          </cell>
          <cell r="VM38">
            <v>-404502.10299984505</v>
          </cell>
          <cell r="VN38">
            <v>-311045.00935310614</v>
          </cell>
          <cell r="VO38">
            <v>-522395.16840698756</v>
          </cell>
          <cell r="VP38">
            <v>616794.28734603873</v>
          </cell>
          <cell r="VQ38">
            <v>-230542.36521694856</v>
          </cell>
          <cell r="VR38">
            <v>-233787.40782564436</v>
          </cell>
          <cell r="VS38">
            <v>-140410.39983971673</v>
          </cell>
          <cell r="VT38">
            <v>12054.114463729784</v>
          </cell>
          <cell r="VU38">
            <v>-42470.252173913046</v>
          </cell>
          <cell r="VV38">
            <v>-150629.33260869567</v>
          </cell>
          <cell r="VW38">
            <v>-170714.90000000002</v>
          </cell>
          <cell r="VX38">
            <v>-170633.92173913046</v>
          </cell>
          <cell r="VY38">
            <v>-534448.40652173909</v>
          </cell>
          <cell r="VZ38">
            <v>574324.03517212579</v>
          </cell>
          <cell r="WA38">
            <v>-381171.69782564417</v>
          </cell>
          <cell r="WB38">
            <v>-404502.30782564427</v>
          </cell>
          <cell r="WC38">
            <v>-311044.32157884724</v>
          </cell>
          <cell r="WD38">
            <v>-522394.29205801059</v>
          </cell>
          <cell r="WE38">
            <v>-235406.20336151239</v>
          </cell>
          <cell r="WF38">
            <v>-12877.445475388784</v>
          </cell>
          <cell r="WG38">
            <v>415432.64717318607</v>
          </cell>
          <cell r="WH38">
            <v>765127.22701673</v>
          </cell>
          <cell r="WI38">
            <v>932276.22535301559</v>
          </cell>
          <cell r="WJ38">
            <v>-323867.12330913491</v>
          </cell>
          <cell r="WK38">
            <v>-285137.36767695111</v>
          </cell>
          <cell r="WL38">
            <v>-311093.35754990927</v>
          </cell>
          <cell r="WM38">
            <v>-988713.6602082164</v>
          </cell>
          <cell r="WN38">
            <v>-1908811.5087442119</v>
          </cell>
          <cell r="WO38">
            <v>-559273.32667064713</v>
          </cell>
          <cell r="WP38">
            <v>-298014.81315233978</v>
          </cell>
          <cell r="WQ38">
            <v>104339.2896232768</v>
          </cell>
          <cell r="WR38">
            <v>-223586.4331914871</v>
          </cell>
          <cell r="WS38">
            <v>-976535.28339119628</v>
          </cell>
          <cell r="WT38">
            <v>-235406.20336151239</v>
          </cell>
          <cell r="WU38">
            <v>-12877.445475388784</v>
          </cell>
          <cell r="WV38">
            <v>415432.64717318607</v>
          </cell>
          <cell r="WW38">
            <v>765127.22701673</v>
          </cell>
          <cell r="WX38">
            <v>932276.22535301559</v>
          </cell>
          <cell r="WY38">
            <v>-323867.12330913491</v>
          </cell>
          <cell r="WZ38">
            <v>-285137.36767695111</v>
          </cell>
          <cell r="XA38">
            <v>-311093.35754990927</v>
          </cell>
          <cell r="XB38">
            <v>-988713.6602082164</v>
          </cell>
          <cell r="XC38">
            <v>-1908811.5087442119</v>
          </cell>
          <cell r="XD38">
            <v>-559273.32667064713</v>
          </cell>
          <cell r="XE38">
            <v>-298014.81315233978</v>
          </cell>
          <cell r="XF38">
            <v>104339.2896232768</v>
          </cell>
          <cell r="XG38">
            <v>-223586.4331914871</v>
          </cell>
          <cell r="XH38">
            <v>-976535.28339119628</v>
          </cell>
          <cell r="XI38">
            <v>-158011.21746975509</v>
          </cell>
          <cell r="XJ38">
            <v>-150930.82027128851</v>
          </cell>
          <cell r="XK38">
            <v>309841.65955807432</v>
          </cell>
          <cell r="XL38">
            <v>1187077.7945356048</v>
          </cell>
          <cell r="XM38">
            <v>1187977.4163526352</v>
          </cell>
          <cell r="XN38">
            <v>-319901.73486804555</v>
          </cell>
          <cell r="XO38">
            <v>-502414.09139662888</v>
          </cell>
          <cell r="XP38">
            <v>-436647.19873951655</v>
          </cell>
          <cell r="XQ38">
            <v>-991699.5327163185</v>
          </cell>
          <cell r="XR38">
            <v>-2250662.5577205103</v>
          </cell>
          <cell r="XS38">
            <v>-477912.95233780053</v>
          </cell>
          <cell r="XT38">
            <v>-653344.91166791739</v>
          </cell>
          <cell r="XU38">
            <v>-126805.53918144247</v>
          </cell>
          <cell r="XV38">
            <v>195378.26181928627</v>
          </cell>
          <cell r="XW38">
            <v>-1062685.141367875</v>
          </cell>
          <cell r="XX38">
            <v>-158011.21746975509</v>
          </cell>
          <cell r="XY38">
            <v>-150930.82027128851</v>
          </cell>
          <cell r="XZ38">
            <v>309841.65955807432</v>
          </cell>
          <cell r="YA38">
            <v>1187077.7945356048</v>
          </cell>
          <cell r="YB38">
            <v>1187977.4163526352</v>
          </cell>
          <cell r="YC38">
            <v>-319901.73486804555</v>
          </cell>
          <cell r="YD38">
            <v>-502414.09139662888</v>
          </cell>
          <cell r="YE38">
            <v>-436647.19873951655</v>
          </cell>
          <cell r="YF38">
            <v>-991699.5327163185</v>
          </cell>
          <cell r="YG38">
            <v>-2250662.5577205103</v>
          </cell>
          <cell r="YH38">
            <v>-477912.95233780053</v>
          </cell>
          <cell r="YI38">
            <v>-653344.91166791739</v>
          </cell>
          <cell r="YJ38">
            <v>-126805.53918144247</v>
          </cell>
          <cell r="YK38">
            <v>195378.26181928627</v>
          </cell>
          <cell r="YL38">
            <v>-1062685.141367875</v>
          </cell>
          <cell r="YM38">
            <v>-510706.81127530849</v>
          </cell>
          <cell r="YN38">
            <v>-550261.85824651108</v>
          </cell>
          <cell r="YO38">
            <v>-260652.97986879083</v>
          </cell>
          <cell r="YP38">
            <v>-198564.88490820909</v>
          </cell>
          <cell r="YQ38">
            <v>-1520186.5342988204</v>
          </cell>
          <cell r="YR38">
            <v>-70207.817999999999</v>
          </cell>
          <cell r="YS38">
            <v>-126060.924</v>
          </cell>
          <cell r="YT38">
            <v>-154889.33799999999</v>
          </cell>
          <cell r="YU38">
            <v>-154764.334</v>
          </cell>
          <cell r="YV38">
            <v>-505922.41399999999</v>
          </cell>
          <cell r="YW38">
            <v>-580914.62927530857</v>
          </cell>
          <cell r="YX38">
            <v>-676322.78224651096</v>
          </cell>
          <cell r="YY38">
            <v>-415542.31786879059</v>
          </cell>
          <cell r="YZ38">
            <v>-353329.21890820912</v>
          </cell>
          <cell r="ZA38">
            <v>-2026108.9482988194</v>
          </cell>
          <cell r="ZB38">
            <v>-510706.81127530849</v>
          </cell>
          <cell r="ZC38">
            <v>-550261.85824651108</v>
          </cell>
          <cell r="ZD38">
            <v>-260652.97986879083</v>
          </cell>
          <cell r="ZE38">
            <v>-198564.88490820909</v>
          </cell>
          <cell r="ZF38">
            <v>-1520186.5342988204</v>
          </cell>
          <cell r="ZG38">
            <v>-70207.817999999999</v>
          </cell>
          <cell r="ZH38">
            <v>-126060.924</v>
          </cell>
          <cell r="ZI38">
            <v>-154889.33799999999</v>
          </cell>
          <cell r="ZJ38">
            <v>-154764.334</v>
          </cell>
          <cell r="ZK38">
            <v>-505922.41399999999</v>
          </cell>
          <cell r="ZL38">
            <v>-580914.62927530857</v>
          </cell>
          <cell r="ZM38">
            <v>-676322.78224651096</v>
          </cell>
          <cell r="ZN38">
            <v>-415542.31786879059</v>
          </cell>
          <cell r="ZO38">
            <v>-353329.21890820912</v>
          </cell>
          <cell r="ZP38">
            <v>-2026108.9482988194</v>
          </cell>
          <cell r="ZQ38">
            <v>417460.79493777687</v>
          </cell>
          <cell r="ZR38">
            <v>-21702.827432802878</v>
          </cell>
          <cell r="ZS38">
            <v>-145718.11849738797</v>
          </cell>
          <cell r="ZT38">
            <v>977990.79988850234</v>
          </cell>
          <cell r="ZU38">
            <v>1228030.6488960879</v>
          </cell>
          <cell r="ZV38">
            <v>-195204.45757575758</v>
          </cell>
          <cell r="ZW38">
            <v>-197641.57424242428</v>
          </cell>
          <cell r="ZX38">
            <v>-197522.05909090908</v>
          </cell>
          <cell r="ZY38">
            <v>-197360.63787878788</v>
          </cell>
          <cell r="ZZ38">
            <v>-787728.72878787876</v>
          </cell>
          <cell r="AAA38">
            <v>222256.33736201935</v>
          </cell>
          <cell r="AAB38">
            <v>-219344.4016752271</v>
          </cell>
          <cell r="AAC38">
            <v>-343240.17758829659</v>
          </cell>
          <cell r="AAD38">
            <v>780630.16200971464</v>
          </cell>
          <cell r="AAE38">
            <v>440301.9201082103</v>
          </cell>
          <cell r="AAF38">
            <v>417460.79493777687</v>
          </cell>
          <cell r="AAG38">
            <v>-21702.827432802878</v>
          </cell>
          <cell r="AAH38">
            <v>-145718.11849738797</v>
          </cell>
          <cell r="AAI38">
            <v>977990.79988850234</v>
          </cell>
          <cell r="AAJ38">
            <v>1228030.6488960879</v>
          </cell>
          <cell r="AAK38">
            <v>-195204.45757575758</v>
          </cell>
          <cell r="AAL38">
            <v>-197641.57424242428</v>
          </cell>
          <cell r="AAM38">
            <v>-197522.05909090908</v>
          </cell>
          <cell r="AAN38">
            <v>-197360.63787878788</v>
          </cell>
          <cell r="AAO38">
            <v>-787728.72878787876</v>
          </cell>
          <cell r="AAP38">
            <v>222256.33736201935</v>
          </cell>
          <cell r="AAQ38">
            <v>-219344.4016752271</v>
          </cell>
          <cell r="AAR38">
            <v>-343240.17758829659</v>
          </cell>
          <cell r="AAS38">
            <v>780630.16200971464</v>
          </cell>
          <cell r="AAT38">
            <v>440301.9201082103</v>
          </cell>
          <cell r="AAU38">
            <v>-400262.79048888374</v>
          </cell>
          <cell r="AAV38">
            <v>-503751.18107577576</v>
          </cell>
          <cell r="AAW38">
            <v>-358521.31291225646</v>
          </cell>
          <cell r="AAX38">
            <v>307500.19889685547</v>
          </cell>
          <cell r="AAY38">
            <v>-955035.08558006026</v>
          </cell>
          <cell r="AAZ38">
            <v>-159005.33735145844</v>
          </cell>
          <cell r="ABA38">
            <v>-185033.16483624547</v>
          </cell>
          <cell r="ABB38">
            <v>-251764.86582434794</v>
          </cell>
          <cell r="ABC38">
            <v>-773672.22653834382</v>
          </cell>
          <cell r="ABD38">
            <v>-1369475.5945503959</v>
          </cell>
          <cell r="ABE38">
            <v>-559268.127840342</v>
          </cell>
          <cell r="ABF38">
            <v>-688784.34591202112</v>
          </cell>
          <cell r="ABG38">
            <v>-610286.17873660428</v>
          </cell>
          <cell r="ABH38">
            <v>-466172.02764148801</v>
          </cell>
          <cell r="ABI38">
            <v>-2324510.6801304556</v>
          </cell>
          <cell r="ABJ38">
            <v>-400262.79048888374</v>
          </cell>
          <cell r="ABK38">
            <v>-503751.18107577576</v>
          </cell>
          <cell r="ABL38">
            <v>-358521.31291225646</v>
          </cell>
          <cell r="ABM38">
            <v>307500.19889685547</v>
          </cell>
          <cell r="ABN38">
            <v>-955035.08558006026</v>
          </cell>
          <cell r="ABO38">
            <v>-159005.33735145844</v>
          </cell>
          <cell r="ABP38">
            <v>-185033.16483624547</v>
          </cell>
          <cell r="ABQ38">
            <v>-251764.86582434794</v>
          </cell>
          <cell r="ABR38">
            <v>-773672.22653834382</v>
          </cell>
          <cell r="ABS38">
            <v>-1369475.5945503959</v>
          </cell>
          <cell r="ABT38">
            <v>-559268.127840342</v>
          </cell>
          <cell r="ABU38">
            <v>-688784.34591202112</v>
          </cell>
          <cell r="ABV38">
            <v>-610286.17873660428</v>
          </cell>
          <cell r="ABW38">
            <v>-466172.02764148801</v>
          </cell>
          <cell r="ABX38">
            <v>-2324510.6801304556</v>
          </cell>
          <cell r="ABY38">
            <v>-300343.69359490741</v>
          </cell>
          <cell r="ABZ38">
            <v>739539.33880841918</v>
          </cell>
          <cell r="ACA38">
            <v>1000340.5875686891</v>
          </cell>
          <cell r="ACB38">
            <v>3323559.7411901178</v>
          </cell>
          <cell r="ACC38">
            <v>4763095.9739723206</v>
          </cell>
          <cell r="ACD38">
            <v>-1031306.2535584334</v>
          </cell>
          <cell r="ACE38">
            <v>-718323.52191800252</v>
          </cell>
          <cell r="ACF38">
            <v>-587492.89931030991</v>
          </cell>
          <cell r="ACG38">
            <v>-1741365.4369490836</v>
          </cell>
          <cell r="ACH38">
            <v>-4078488.1117358301</v>
          </cell>
          <cell r="ACI38">
            <v>-1331649.947153341</v>
          </cell>
          <cell r="ACJ38">
            <v>21215.816890415736</v>
          </cell>
          <cell r="ACK38">
            <v>412847.6882583797</v>
          </cell>
          <cell r="ACL38">
            <v>1582194.3042410351</v>
          </cell>
          <cell r="ACM38">
            <v>684607.86223648861</v>
          </cell>
          <cell r="ACN38">
            <v>-300343.69359490741</v>
          </cell>
          <cell r="ACO38">
            <v>739539.33880841918</v>
          </cell>
          <cell r="ACP38">
            <v>1000340.5875686891</v>
          </cell>
          <cell r="ACQ38">
            <v>3323559.7411901178</v>
          </cell>
          <cell r="ACR38">
            <v>4763095.9739723206</v>
          </cell>
          <cell r="ACS38">
            <v>-1031306.2535584334</v>
          </cell>
          <cell r="ACT38">
            <v>-718323.52191800252</v>
          </cell>
          <cell r="ACU38">
            <v>-587492.89931030991</v>
          </cell>
          <cell r="ACV38">
            <v>-1741365.4369490836</v>
          </cell>
          <cell r="ACW38">
            <v>-4078488.1117358301</v>
          </cell>
          <cell r="ACX38">
            <v>-1331649.947153341</v>
          </cell>
          <cell r="ACY38">
            <v>21215.816890415736</v>
          </cell>
          <cell r="ACZ38">
            <v>412847.6882583797</v>
          </cell>
          <cell r="ADA38">
            <v>1582194.3042410351</v>
          </cell>
          <cell r="ADB38">
            <v>684607.86223648861</v>
          </cell>
          <cell r="ADC38">
            <v>-550937.87183837034</v>
          </cell>
          <cell r="ADD38">
            <v>-485038.17543816287</v>
          </cell>
          <cell r="ADE38">
            <v>-156761.73309142748</v>
          </cell>
          <cell r="ADF38">
            <v>-282747.43159445561</v>
          </cell>
          <cell r="ADG38">
            <v>-1475485.2119624168</v>
          </cell>
          <cell r="ADH38">
            <v>-179842.53125</v>
          </cell>
          <cell r="ADI38">
            <v>-180557.58541666667</v>
          </cell>
          <cell r="ADJ38">
            <v>-163616.74374999999</v>
          </cell>
          <cell r="ADK38">
            <v>-163462.15416666665</v>
          </cell>
          <cell r="ADL38">
            <v>-687479.01458333328</v>
          </cell>
          <cell r="ADM38">
            <v>-730780.40308837057</v>
          </cell>
          <cell r="ADN38">
            <v>-665595.76085482957</v>
          </cell>
          <cell r="ADO38">
            <v>-320378.47684142739</v>
          </cell>
          <cell r="ADP38">
            <v>-446209.58576112217</v>
          </cell>
          <cell r="ADQ38">
            <v>-2162964.2265457502</v>
          </cell>
          <cell r="ADR38">
            <v>-550937.87183837034</v>
          </cell>
          <cell r="ADS38">
            <v>-485038.17543816287</v>
          </cell>
          <cell r="ADT38">
            <v>-156761.73309142748</v>
          </cell>
          <cell r="ADU38">
            <v>-282747.43159445561</v>
          </cell>
          <cell r="ADV38">
            <v>-1475485.2119624168</v>
          </cell>
          <cell r="ADW38">
            <v>-179842.53125</v>
          </cell>
          <cell r="ADX38">
            <v>-180557.58541666667</v>
          </cell>
          <cell r="ADY38">
            <v>-163616.74374999999</v>
          </cell>
          <cell r="ADZ38">
            <v>-163462.15416666665</v>
          </cell>
          <cell r="AEA38">
            <v>-687479.01458333328</v>
          </cell>
          <cell r="AEB38">
            <v>-730780.40308837057</v>
          </cell>
          <cell r="AEC38">
            <v>-665595.76085482957</v>
          </cell>
          <cell r="AED38">
            <v>-320378.47684142739</v>
          </cell>
          <cell r="AEE38">
            <v>-446209.58576112217</v>
          </cell>
          <cell r="AEF38">
            <v>-2162964.2265457502</v>
          </cell>
          <cell r="AEG38">
            <v>695499.50631483132</v>
          </cell>
          <cell r="AEH38">
            <v>-1081906.833839268</v>
          </cell>
          <cell r="AEI38">
            <v>-1003937.5697116577</v>
          </cell>
          <cell r="AEJ38">
            <v>941270.78919254988</v>
          </cell>
          <cell r="AEK38">
            <v>-449074.10804354399</v>
          </cell>
          <cell r="AEL38">
            <v>-172132.75681818181</v>
          </cell>
          <cell r="AEM38">
            <v>-176386.82272727272</v>
          </cell>
          <cell r="AEN38">
            <v>-176351.52386363636</v>
          </cell>
          <cell r="AEO38">
            <v>-175191.48295454544</v>
          </cell>
          <cell r="AEP38">
            <v>-700062.58636363642</v>
          </cell>
          <cell r="AEQ38">
            <v>523366.74949664902</v>
          </cell>
          <cell r="AER38">
            <v>-1258293.6565665407</v>
          </cell>
          <cell r="AES38">
            <v>-1180289.0935752941</v>
          </cell>
          <cell r="AET38">
            <v>766079.30623800447</v>
          </cell>
          <cell r="AEU38">
            <v>-1149136.69440718</v>
          </cell>
          <cell r="AEV38">
            <v>695499.50631483132</v>
          </cell>
          <cell r="AEW38">
            <v>-1081906.833839268</v>
          </cell>
          <cell r="AEX38">
            <v>-1003937.5697116577</v>
          </cell>
          <cell r="AEY38">
            <v>941270.78919254988</v>
          </cell>
          <cell r="AEZ38">
            <v>-449074.10804354399</v>
          </cell>
          <cell r="AFA38">
            <v>-172132.75681818181</v>
          </cell>
          <cell r="AFB38">
            <v>-176386.82272727272</v>
          </cell>
          <cell r="AFC38">
            <v>-176351.52386363636</v>
          </cell>
          <cell r="AFD38">
            <v>-175191.48295454544</v>
          </cell>
          <cell r="AFE38">
            <v>-700062.58636363642</v>
          </cell>
          <cell r="AFF38">
            <v>523366.74949664902</v>
          </cell>
          <cell r="AFG38">
            <v>-1258293.6565665407</v>
          </cell>
          <cell r="AFH38">
            <v>-1180289.0935752941</v>
          </cell>
          <cell r="AFI38">
            <v>766079.30623800447</v>
          </cell>
          <cell r="AFJ38">
            <v>-1149136.69440718</v>
          </cell>
          <cell r="AFK38">
            <v>916566.25803642999</v>
          </cell>
          <cell r="AFL38">
            <v>-1040400.9939347431</v>
          </cell>
          <cell r="AFM38">
            <v>-964580.81027734978</v>
          </cell>
          <cell r="AFN38">
            <v>875766.73922228254</v>
          </cell>
          <cell r="AFO38">
            <v>-212648.80695338082</v>
          </cell>
          <cell r="AFP38">
            <v>-165756.52638888889</v>
          </cell>
          <cell r="AFQ38">
            <v>-168185.45138888891</v>
          </cell>
          <cell r="AFR38">
            <v>-169816.95833333334</v>
          </cell>
          <cell r="AFS38">
            <v>-169759.0861111111</v>
          </cell>
          <cell r="AFT38">
            <v>-673518.02222222229</v>
          </cell>
          <cell r="AFU38">
            <v>750809.73164754128</v>
          </cell>
          <cell r="AFV38">
            <v>-1208586.4453236321</v>
          </cell>
          <cell r="AFW38">
            <v>-1134397.7686106833</v>
          </cell>
          <cell r="AFX38">
            <v>706007.65311117098</v>
          </cell>
          <cell r="AFY38">
            <v>-886166.82917560264</v>
          </cell>
          <cell r="AFZ38">
            <v>916566.25803642999</v>
          </cell>
          <cell r="AGA38">
            <v>-1040400.9939347431</v>
          </cell>
          <cell r="AGB38">
            <v>-964580.81027734978</v>
          </cell>
          <cell r="AGC38">
            <v>875766.73922228254</v>
          </cell>
          <cell r="AGD38">
            <v>-212648.80695338082</v>
          </cell>
          <cell r="AGE38">
            <v>-165756.52638888889</v>
          </cell>
          <cell r="AGF38">
            <v>-168185.45138888891</v>
          </cell>
          <cell r="AGG38">
            <v>-169816.95833333334</v>
          </cell>
          <cell r="AGH38">
            <v>-169759.0861111111</v>
          </cell>
          <cell r="AGI38">
            <v>-673518.02222222229</v>
          </cell>
          <cell r="AGJ38">
            <v>750809.73164754128</v>
          </cell>
          <cell r="AGK38">
            <v>-1208586.4453236321</v>
          </cell>
          <cell r="AGL38">
            <v>-1134397.7686106833</v>
          </cell>
          <cell r="AGM38">
            <v>706007.65311117098</v>
          </cell>
          <cell r="AGN38">
            <v>-886166.82917560264</v>
          </cell>
          <cell r="AGO38">
            <v>-672283.6092934967</v>
          </cell>
          <cell r="AGP38">
            <v>-251329.64929823298</v>
          </cell>
          <cell r="AGQ38">
            <v>-147027.15185501985</v>
          </cell>
          <cell r="AGR38">
            <v>2821695.3659685492</v>
          </cell>
          <cell r="AGS38">
            <v>1751054.9555217996</v>
          </cell>
          <cell r="AGT38">
            <v>-452471.03365765815</v>
          </cell>
          <cell r="AGU38">
            <v>-568731.49014662881</v>
          </cell>
          <cell r="AGV38">
            <v>-533010.99971442856</v>
          </cell>
          <cell r="AGW38">
            <v>-1495345.3413320752</v>
          </cell>
          <cell r="AGX38">
            <v>-3049558.8648507912</v>
          </cell>
          <cell r="AGY38">
            <v>-1124754.6429511551</v>
          </cell>
          <cell r="AGZ38">
            <v>-820061.13944486156</v>
          </cell>
          <cell r="AHA38">
            <v>-680038.15156944841</v>
          </cell>
          <cell r="AHB38">
            <v>1326350.0246364735</v>
          </cell>
          <cell r="AHC38">
            <v>-1298503.9093289915</v>
          </cell>
          <cell r="AHD38">
            <v>-672283.6092934967</v>
          </cell>
          <cell r="AHE38">
            <v>-251329.64929823298</v>
          </cell>
          <cell r="AHF38">
            <v>-147027.15185501985</v>
          </cell>
          <cell r="AHG38">
            <v>2821695.3659685492</v>
          </cell>
          <cell r="AHH38">
            <v>1751054.9555217996</v>
          </cell>
          <cell r="AHI38">
            <v>-452471.03365765815</v>
          </cell>
          <cell r="AHJ38">
            <v>-568731.49014662881</v>
          </cell>
          <cell r="AHK38">
            <v>-533010.99971442856</v>
          </cell>
          <cell r="AHL38">
            <v>-1495345.3413320752</v>
          </cell>
          <cell r="AHM38">
            <v>-3049558.8648507912</v>
          </cell>
          <cell r="AHN38">
            <v>-1124754.6429511551</v>
          </cell>
          <cell r="AHO38">
            <v>-820061.13944486156</v>
          </cell>
          <cell r="AHP38">
            <v>-680038.15156944841</v>
          </cell>
          <cell r="AHQ38">
            <v>1326350.0246364735</v>
          </cell>
          <cell r="AHR38">
            <v>-1298503.9093289915</v>
          </cell>
          <cell r="AHS38">
            <v>-511011.22131382127</v>
          </cell>
          <cell r="AHT38">
            <v>-367475.06552722957</v>
          </cell>
          <cell r="AHU38">
            <v>-411107.24016189831</v>
          </cell>
          <cell r="AHV38">
            <v>1192116.9494487047</v>
          </cell>
          <cell r="AHW38">
            <v>-97476.577554244548</v>
          </cell>
          <cell r="AHX38">
            <v>-369140.16124489304</v>
          </cell>
          <cell r="AHY38">
            <v>-534514.57809420803</v>
          </cell>
          <cell r="AHZ38">
            <v>-251482.21460706554</v>
          </cell>
          <cell r="AIA38">
            <v>-734439.81712000305</v>
          </cell>
          <cell r="AIB38">
            <v>-1889576.7710661697</v>
          </cell>
          <cell r="AIC38">
            <v>-880151.38255871413</v>
          </cell>
          <cell r="AID38">
            <v>-901989.64362143725</v>
          </cell>
          <cell r="AIE38">
            <v>-662589.45476896362</v>
          </cell>
          <cell r="AIF38">
            <v>457677.13232870167</v>
          </cell>
          <cell r="AIG38">
            <v>-1987053.3486204138</v>
          </cell>
          <cell r="AIH38">
            <v>-511011.22131382127</v>
          </cell>
          <cell r="AII38">
            <v>-367475.06552722957</v>
          </cell>
          <cell r="AIJ38">
            <v>-411107.24016189831</v>
          </cell>
          <cell r="AIK38">
            <v>1192116.9494487047</v>
          </cell>
          <cell r="AIL38">
            <v>-97476.577554244548</v>
          </cell>
          <cell r="AIM38">
            <v>-369140.16124489304</v>
          </cell>
          <cell r="AIN38">
            <v>-534514.57809420803</v>
          </cell>
          <cell r="AIO38">
            <v>-251482.21460706554</v>
          </cell>
          <cell r="AIP38">
            <v>-734439.81712000305</v>
          </cell>
          <cell r="AIQ38">
            <v>-1889576.7710661697</v>
          </cell>
          <cell r="AIR38">
            <v>-880151.38255871413</v>
          </cell>
          <cell r="AIS38">
            <v>-901989.64362143725</v>
          </cell>
          <cell r="AIT38">
            <v>-662589.45476896362</v>
          </cell>
          <cell r="AIU38">
            <v>457677.13232870167</v>
          </cell>
          <cell r="AIV38">
            <v>-1987053.3486204138</v>
          </cell>
          <cell r="AIW38">
            <v>-389996.77418977232</v>
          </cell>
          <cell r="AIX38">
            <v>-432019.03130121483</v>
          </cell>
          <cell r="AIY38">
            <v>-327464.45634588029</v>
          </cell>
          <cell r="AIZ38">
            <v>-70435.730570433079</v>
          </cell>
          <cell r="AJA38">
            <v>-1219915.9924073005</v>
          </cell>
          <cell r="AJB38">
            <v>-153056.57083333333</v>
          </cell>
          <cell r="AJC38">
            <v>-153037.99374999999</v>
          </cell>
          <cell r="AJD38">
            <v>-153189.35624999998</v>
          </cell>
          <cell r="AJE38">
            <v>-153141.01874999999</v>
          </cell>
          <cell r="AJF38">
            <v>-612424.93958333333</v>
          </cell>
          <cell r="AJG38">
            <v>-543053.34502310574</v>
          </cell>
          <cell r="AJH38">
            <v>-585057.02505121485</v>
          </cell>
          <cell r="AJI38">
            <v>-480653.81259588036</v>
          </cell>
          <cell r="AJJ38">
            <v>-223576.74932043324</v>
          </cell>
          <cell r="AJK38">
            <v>-1832340.9319906337</v>
          </cell>
          <cell r="AJL38">
            <v>-389996.77418977232</v>
          </cell>
          <cell r="AJM38">
            <v>-432019.03130121483</v>
          </cell>
          <cell r="AJN38">
            <v>-327464.45634588029</v>
          </cell>
          <cell r="AJO38">
            <v>-70435.730570433079</v>
          </cell>
          <cell r="AJP38">
            <v>-1219915.9924073005</v>
          </cell>
          <cell r="AJQ38">
            <v>-153056.57083333333</v>
          </cell>
          <cell r="AJR38">
            <v>-153037.99374999999</v>
          </cell>
          <cell r="AJS38">
            <v>-153189.35624999998</v>
          </cell>
          <cell r="AJT38">
            <v>-153141.01874999999</v>
          </cell>
          <cell r="AJU38">
            <v>-612424.93958333333</v>
          </cell>
          <cell r="AJV38">
            <v>-543053.34502310574</v>
          </cell>
          <cell r="AJW38">
            <v>-585057.02505121485</v>
          </cell>
          <cell r="AJX38">
            <v>-480653.81259588036</v>
          </cell>
          <cell r="AJY38">
            <v>-223576.74932043324</v>
          </cell>
          <cell r="AJZ38">
            <v>-1832340.9319906337</v>
          </cell>
          <cell r="AKA38">
            <v>-263169.55516749178</v>
          </cell>
          <cell r="AKB38">
            <v>-85249.712783158408</v>
          </cell>
          <cell r="AKC38">
            <v>-113599.4467157725</v>
          </cell>
          <cell r="AKD38">
            <v>-254178.55979124433</v>
          </cell>
          <cell r="AKE38">
            <v>-716197.27445766749</v>
          </cell>
          <cell r="AKF38">
            <v>-150131.76875000002</v>
          </cell>
          <cell r="AKG38">
            <v>-152819.26875000002</v>
          </cell>
          <cell r="AKH38">
            <v>-152946.32500000001</v>
          </cell>
          <cell r="AKI38">
            <v>-152854.58958333335</v>
          </cell>
          <cell r="AKJ38">
            <v>-608751.95208333328</v>
          </cell>
          <cell r="AKK38">
            <v>-413301.32391749194</v>
          </cell>
          <cell r="AKL38">
            <v>-238068.98153315845</v>
          </cell>
          <cell r="AKM38">
            <v>-266545.77171577234</v>
          </cell>
          <cell r="AKN38">
            <v>-407033.14937457768</v>
          </cell>
          <cell r="AKO38">
            <v>-1324949.2265410009</v>
          </cell>
          <cell r="AKP38">
            <v>-263169.55516749178</v>
          </cell>
          <cell r="AKQ38">
            <v>-85249.712783158408</v>
          </cell>
          <cell r="AKR38">
            <v>-113599.4467157725</v>
          </cell>
          <cell r="AKS38">
            <v>-254178.55979124433</v>
          </cell>
          <cell r="AKT38">
            <v>-716197.27445766749</v>
          </cell>
          <cell r="AKU38">
            <v>-150131.76875000002</v>
          </cell>
          <cell r="AKV38">
            <v>-152819.26875000002</v>
          </cell>
          <cell r="AKW38">
            <v>-152946.32500000001</v>
          </cell>
          <cell r="AKX38">
            <v>-152854.58958333335</v>
          </cell>
          <cell r="AKY38">
            <v>-608751.95208333328</v>
          </cell>
          <cell r="AKZ38">
            <v>-413301.32391749194</v>
          </cell>
          <cell r="ALA38">
            <v>-238068.98153315845</v>
          </cell>
          <cell r="ALB38">
            <v>-266545.77171577234</v>
          </cell>
          <cell r="ALC38">
            <v>-407033.14937457768</v>
          </cell>
          <cell r="ALD38">
            <v>-1324949.2265410009</v>
          </cell>
          <cell r="ALE38">
            <v>-375334.38181818184</v>
          </cell>
          <cell r="ALF38">
            <v>1602874.3090909091</v>
          </cell>
          <cell r="ALG38">
            <v>784874.30909090955</v>
          </cell>
          <cell r="ALH38">
            <v>-397155.69090909045</v>
          </cell>
          <cell r="ALI38">
            <v>1615258.5454545449</v>
          </cell>
          <cell r="ALO38">
            <v>-375334.38181818184</v>
          </cell>
          <cell r="ALP38">
            <v>1602874.3090909091</v>
          </cell>
          <cell r="ALQ38">
            <v>784874.30909090955</v>
          </cell>
          <cell r="ALR38">
            <v>-397155.69090909045</v>
          </cell>
          <cell r="ALS38">
            <v>1615258.5454545449</v>
          </cell>
          <cell r="ALT38">
            <v>-375334.38181818184</v>
          </cell>
          <cell r="ALU38">
            <v>1602874.3090909091</v>
          </cell>
          <cell r="ALV38">
            <v>784874.30909090955</v>
          </cell>
          <cell r="ALW38">
            <v>-397155.69090909045</v>
          </cell>
          <cell r="ALX38">
            <v>1615258.5454545449</v>
          </cell>
          <cell r="ALY38">
            <v>0</v>
          </cell>
          <cell r="ALZ38">
            <v>0</v>
          </cell>
          <cell r="AMA38">
            <v>0</v>
          </cell>
          <cell r="AMB38">
            <v>0</v>
          </cell>
          <cell r="AMC38">
            <v>0</v>
          </cell>
          <cell r="AMD38">
            <v>-375334.38181818184</v>
          </cell>
          <cell r="AME38">
            <v>1602874.3090909091</v>
          </cell>
          <cell r="AMF38">
            <v>784874.30909090955</v>
          </cell>
          <cell r="AMG38">
            <v>-397155.69090909045</v>
          </cell>
          <cell r="AMH38">
            <v>1615258.5454545449</v>
          </cell>
          <cell r="AMX38">
            <v>-6025.5</v>
          </cell>
          <cell r="AMY38">
            <v>-6025.5</v>
          </cell>
          <cell r="AMZ38">
            <v>-6025.5</v>
          </cell>
          <cell r="ANA38">
            <v>-6025.5</v>
          </cell>
          <cell r="ANB38">
            <v>-24102</v>
          </cell>
          <cell r="ANC38">
            <v>0</v>
          </cell>
          <cell r="AND38">
            <v>0</v>
          </cell>
          <cell r="ANE38">
            <v>0</v>
          </cell>
          <cell r="ANF38">
            <v>0</v>
          </cell>
          <cell r="ANG38">
            <v>0</v>
          </cell>
          <cell r="ANH38">
            <v>-6025.5</v>
          </cell>
          <cell r="ANI38">
            <v>-6025.5</v>
          </cell>
          <cell r="ANJ38">
            <v>-6025.5</v>
          </cell>
          <cell r="ANK38">
            <v>-6025.5</v>
          </cell>
          <cell r="ANL38">
            <v>-24102</v>
          </cell>
          <cell r="AOB38">
            <v>-3233.34</v>
          </cell>
          <cell r="AOC38">
            <v>-3233.34</v>
          </cell>
          <cell r="AOD38">
            <v>-3233.34</v>
          </cell>
          <cell r="AOE38">
            <v>-3233.34</v>
          </cell>
          <cell r="AOF38">
            <v>-12933.36</v>
          </cell>
          <cell r="AOG38">
            <v>0</v>
          </cell>
          <cell r="AOH38">
            <v>0</v>
          </cell>
          <cell r="AOI38">
            <v>0</v>
          </cell>
          <cell r="AOJ38">
            <v>0</v>
          </cell>
          <cell r="AOK38">
            <v>0</v>
          </cell>
          <cell r="AOL38">
            <v>-3233.34</v>
          </cell>
          <cell r="AOM38">
            <v>-3233.34</v>
          </cell>
          <cell r="AON38">
            <v>-3233.34</v>
          </cell>
          <cell r="AOO38">
            <v>-3233.34</v>
          </cell>
          <cell r="AOP38">
            <v>-12933.36</v>
          </cell>
          <cell r="APF38">
            <v>-28167.510000000002</v>
          </cell>
          <cell r="APG38">
            <v>-28167.510000000002</v>
          </cell>
          <cell r="APH38">
            <v>-28167.510000000002</v>
          </cell>
          <cell r="API38">
            <v>-9389.17</v>
          </cell>
          <cell r="APJ38">
            <v>-93891.7</v>
          </cell>
          <cell r="APK38">
            <v>0</v>
          </cell>
          <cell r="APL38">
            <v>0</v>
          </cell>
          <cell r="APM38">
            <v>0</v>
          </cell>
          <cell r="APN38">
            <v>0</v>
          </cell>
          <cell r="APO38">
            <v>0</v>
          </cell>
          <cell r="APP38">
            <v>-28167.510000000002</v>
          </cell>
          <cell r="APQ38">
            <v>-28167.510000000002</v>
          </cell>
          <cell r="APR38">
            <v>-28167.510000000002</v>
          </cell>
          <cell r="APS38">
            <v>-9389.17</v>
          </cell>
          <cell r="APT38">
            <v>-93891.7</v>
          </cell>
          <cell r="AQJ38">
            <v>0</v>
          </cell>
          <cell r="AQK38">
            <v>0</v>
          </cell>
          <cell r="AQL38">
            <v>0</v>
          </cell>
          <cell r="AQM38">
            <v>0</v>
          </cell>
          <cell r="AQN38">
            <v>0</v>
          </cell>
          <cell r="AQO38">
            <v>0</v>
          </cell>
          <cell r="AQP38">
            <v>0</v>
          </cell>
          <cell r="AQQ38">
            <v>0</v>
          </cell>
          <cell r="AQR38">
            <v>0</v>
          </cell>
          <cell r="AQS38">
            <v>0</v>
          </cell>
          <cell r="AQT38">
            <v>0</v>
          </cell>
          <cell r="AQU38">
            <v>0</v>
          </cell>
          <cell r="AQV38">
            <v>0</v>
          </cell>
          <cell r="AQW38">
            <v>0</v>
          </cell>
          <cell r="AQX38">
            <v>0</v>
          </cell>
          <cell r="ARN38">
            <v>0</v>
          </cell>
          <cell r="ARO38">
            <v>0</v>
          </cell>
          <cell r="ARP38">
            <v>0</v>
          </cell>
          <cell r="ARQ38">
            <v>0</v>
          </cell>
          <cell r="ARR38">
            <v>0</v>
          </cell>
          <cell r="ARS38">
            <v>0</v>
          </cell>
          <cell r="ART38">
            <v>0</v>
          </cell>
          <cell r="ARU38">
            <v>0</v>
          </cell>
          <cell r="ARV38">
            <v>0</v>
          </cell>
          <cell r="ARW38">
            <v>0</v>
          </cell>
          <cell r="ARX38">
            <v>0</v>
          </cell>
          <cell r="ARY38">
            <v>0</v>
          </cell>
          <cell r="ARZ38">
            <v>0</v>
          </cell>
          <cell r="ASA38">
            <v>0</v>
          </cell>
          <cell r="ASB38">
            <v>0</v>
          </cell>
          <cell r="ASR38">
            <v>0</v>
          </cell>
          <cell r="ASS38">
            <v>0</v>
          </cell>
          <cell r="AST38">
            <v>0</v>
          </cell>
          <cell r="ASU38">
            <v>0</v>
          </cell>
          <cell r="ASV38">
            <v>0</v>
          </cell>
          <cell r="ASW38">
            <v>0</v>
          </cell>
          <cell r="ASX38">
            <v>0</v>
          </cell>
          <cell r="ASY38">
            <v>0</v>
          </cell>
          <cell r="ASZ38">
            <v>0</v>
          </cell>
          <cell r="ATA38">
            <v>0</v>
          </cell>
          <cell r="ATB38">
            <v>0</v>
          </cell>
          <cell r="ATC38">
            <v>0</v>
          </cell>
          <cell r="ATD38">
            <v>0</v>
          </cell>
          <cell r="ATE38">
            <v>0</v>
          </cell>
          <cell r="ATF38">
            <v>0</v>
          </cell>
          <cell r="ATV38">
            <v>0</v>
          </cell>
          <cell r="ATW38">
            <v>0</v>
          </cell>
          <cell r="ATX38">
            <v>0</v>
          </cell>
          <cell r="ATY38">
            <v>0</v>
          </cell>
          <cell r="ATZ38">
            <v>0</v>
          </cell>
          <cell r="AUA38">
            <v>0</v>
          </cell>
          <cell r="AUB38">
            <v>0</v>
          </cell>
          <cell r="AUC38">
            <v>0</v>
          </cell>
          <cell r="AUD38">
            <v>0</v>
          </cell>
          <cell r="AUE38">
            <v>0</v>
          </cell>
          <cell r="AUF38">
            <v>0</v>
          </cell>
          <cell r="AUG38">
            <v>0</v>
          </cell>
          <cell r="AUH38">
            <v>0</v>
          </cell>
          <cell r="AUI38">
            <v>0</v>
          </cell>
          <cell r="AUJ38">
            <v>0</v>
          </cell>
          <cell r="AUZ38">
            <v>0</v>
          </cell>
          <cell r="AVA38">
            <v>0</v>
          </cell>
          <cell r="AVB38">
            <v>0</v>
          </cell>
          <cell r="AVC38">
            <v>0</v>
          </cell>
          <cell r="AVD38">
            <v>0</v>
          </cell>
          <cell r="AVE38">
            <v>0</v>
          </cell>
          <cell r="AVF38">
            <v>0</v>
          </cell>
          <cell r="AVG38">
            <v>0</v>
          </cell>
          <cell r="AVH38">
            <v>0</v>
          </cell>
          <cell r="AVI38">
            <v>0</v>
          </cell>
          <cell r="AVJ38">
            <v>0</v>
          </cell>
          <cell r="AVK38">
            <v>0</v>
          </cell>
          <cell r="AVL38">
            <v>0</v>
          </cell>
          <cell r="AVM38">
            <v>0</v>
          </cell>
          <cell r="AVN38">
            <v>0</v>
          </cell>
          <cell r="AWD38">
            <v>0</v>
          </cell>
          <cell r="AWE38">
            <v>0</v>
          </cell>
          <cell r="AWF38">
            <v>0</v>
          </cell>
          <cell r="AWG38">
            <v>0</v>
          </cell>
          <cell r="AWH38">
            <v>0</v>
          </cell>
          <cell r="AWI38">
            <v>0</v>
          </cell>
          <cell r="AWJ38">
            <v>0</v>
          </cell>
          <cell r="AWK38">
            <v>0</v>
          </cell>
          <cell r="AWL38">
            <v>0</v>
          </cell>
          <cell r="AWM38">
            <v>0</v>
          </cell>
          <cell r="AWN38">
            <v>0</v>
          </cell>
          <cell r="AWO38">
            <v>0</v>
          </cell>
          <cell r="AWP38">
            <v>0</v>
          </cell>
          <cell r="AWQ38">
            <v>0</v>
          </cell>
          <cell r="AWR38">
            <v>0</v>
          </cell>
          <cell r="AXH38">
            <v>0</v>
          </cell>
          <cell r="AXI38">
            <v>0</v>
          </cell>
          <cell r="AXJ38">
            <v>0</v>
          </cell>
          <cell r="AXK38">
            <v>0</v>
          </cell>
          <cell r="AXL38">
            <v>0</v>
          </cell>
          <cell r="AXM38">
            <v>0</v>
          </cell>
          <cell r="AXN38">
            <v>0</v>
          </cell>
          <cell r="AXO38">
            <v>0</v>
          </cell>
          <cell r="AXP38">
            <v>0</v>
          </cell>
          <cell r="AXQ38">
            <v>0</v>
          </cell>
          <cell r="AXR38">
            <v>0</v>
          </cell>
          <cell r="AXS38">
            <v>0</v>
          </cell>
          <cell r="AXT38">
            <v>0</v>
          </cell>
          <cell r="AXU38">
            <v>0</v>
          </cell>
          <cell r="AXV38">
            <v>0</v>
          </cell>
          <cell r="AXW38">
            <v>54733661.044807449</v>
          </cell>
          <cell r="AXX38">
            <v>23499825.483104929</v>
          </cell>
          <cell r="AXY38">
            <v>32416143.75516881</v>
          </cell>
          <cell r="AXZ38">
            <v>93111741.143087953</v>
          </cell>
          <cell r="AYA38">
            <v>203761371.42616916</v>
          </cell>
          <cell r="AYB38">
            <v>-18632603.475106142</v>
          </cell>
          <cell r="AYC38">
            <v>-14098589.352819592</v>
          </cell>
          <cell r="AYD38">
            <v>-10995733.349758998</v>
          </cell>
          <cell r="AYE38">
            <v>-49004246.568589613</v>
          </cell>
          <cell r="AYF38">
            <v>-92731172.746274352</v>
          </cell>
          <cell r="AYG38">
            <v>36138483.919701308</v>
          </cell>
          <cell r="AYH38">
            <v>9438662.4802853465</v>
          </cell>
          <cell r="AYI38">
            <v>21457836.755409807</v>
          </cell>
          <cell r="AYJ38">
            <v>44126142.584498316</v>
          </cell>
          <cell r="AYK38">
            <v>111161125.73989463</v>
          </cell>
          <cell r="AYL38">
            <v>54733661.032109842</v>
          </cell>
          <cell r="AYM38">
            <v>23499825.267536387</v>
          </cell>
          <cell r="AYN38">
            <v>32416143.840343013</v>
          </cell>
          <cell r="AYO38">
            <v>93111742.180862188</v>
          </cell>
          <cell r="AYP38">
            <v>203761372.32085145</v>
          </cell>
          <cell r="AYQ38">
            <v>-18632603.475106142</v>
          </cell>
          <cell r="AYR38">
            <v>-14098589.352819592</v>
          </cell>
          <cell r="AYS38">
            <v>-10995733.349758998</v>
          </cell>
          <cell r="AYT38">
            <v>-49004246.568589613</v>
          </cell>
          <cell r="AYU38">
            <v>-92731172.746274352</v>
          </cell>
          <cell r="AYV38">
            <v>36101057.557003707</v>
          </cell>
          <cell r="AYW38">
            <v>9401235.9147167802</v>
          </cell>
          <cell r="AYX38">
            <v>21420410.490584016</v>
          </cell>
          <cell r="AYY38">
            <v>44107495.612272561</v>
          </cell>
          <cell r="AYZ38">
            <v>111030199.57457709</v>
          </cell>
          <cell r="AZA38">
            <v>1370534.49</v>
          </cell>
          <cell r="AZB38">
            <v>1525741.6800000002</v>
          </cell>
          <cell r="AZC38">
            <v>1524595.6800000002</v>
          </cell>
          <cell r="AZD38">
            <v>1674595.6800000002</v>
          </cell>
          <cell r="AZE38">
            <v>6095467.5299999993</v>
          </cell>
          <cell r="AZF38">
            <v>0</v>
          </cell>
          <cell r="AZG38">
            <v>0</v>
          </cell>
          <cell r="AZH38">
            <v>0</v>
          </cell>
          <cell r="AZI38">
            <v>0</v>
          </cell>
          <cell r="AZJ38">
            <v>0</v>
          </cell>
          <cell r="AZK38">
            <v>1370534.49</v>
          </cell>
          <cell r="AZL38">
            <v>1525741.6800000002</v>
          </cell>
          <cell r="AZM38">
            <v>1524595.6800000002</v>
          </cell>
          <cell r="AZN38">
            <v>1674595.6800000002</v>
          </cell>
          <cell r="AZO38">
            <v>6095467.5299999993</v>
          </cell>
          <cell r="AZP38">
            <v>1370534.49</v>
          </cell>
          <cell r="AZQ38">
            <v>1525741.6800000002</v>
          </cell>
          <cell r="AZR38">
            <v>1524595.6800000002</v>
          </cell>
          <cell r="AZS38">
            <v>1674595.6800000002</v>
          </cell>
          <cell r="AZT38">
            <v>6095467.5299999993</v>
          </cell>
          <cell r="AZU38">
            <v>0</v>
          </cell>
          <cell r="AZV38">
            <v>0</v>
          </cell>
          <cell r="AZW38">
            <v>0</v>
          </cell>
          <cell r="AZX38">
            <v>0</v>
          </cell>
          <cell r="AZY38">
            <v>0</v>
          </cell>
          <cell r="AZZ38">
            <v>1370534.49</v>
          </cell>
          <cell r="BAA38">
            <v>1525741.6800000002</v>
          </cell>
          <cell r="BAB38">
            <v>1524595.6800000002</v>
          </cell>
          <cell r="BAC38">
            <v>1674595.6800000002</v>
          </cell>
          <cell r="BAD38">
            <v>6095467.5299999993</v>
          </cell>
          <cell r="BAE38">
            <v>-5115171.66</v>
          </cell>
          <cell r="BAF38">
            <v>4217031.2699999996</v>
          </cell>
          <cell r="BAG38">
            <v>4017539.2799999993</v>
          </cell>
          <cell r="BAH38">
            <v>4312421.2899999991</v>
          </cell>
          <cell r="BAI38">
            <v>7431820.1799999997</v>
          </cell>
          <cell r="BAJ38">
            <v>0</v>
          </cell>
          <cell r="BAK38">
            <v>0</v>
          </cell>
          <cell r="BAL38">
            <v>0</v>
          </cell>
          <cell r="BAM38">
            <v>0</v>
          </cell>
          <cell r="BAN38">
            <v>0</v>
          </cell>
          <cell r="BAO38">
            <v>-5115171.66</v>
          </cell>
          <cell r="BAP38">
            <v>4217031.2699999996</v>
          </cell>
          <cell r="BAQ38">
            <v>4017539.2799999993</v>
          </cell>
          <cell r="BAR38">
            <v>4312421.2899999991</v>
          </cell>
          <cell r="BAS38">
            <v>7431820.1799999997</v>
          </cell>
          <cell r="BAT38">
            <v>-5115171.66</v>
          </cell>
          <cell r="BAU38">
            <v>4217031.2699999996</v>
          </cell>
          <cell r="BAV38">
            <v>4017539.2799999993</v>
          </cell>
          <cell r="BAW38">
            <v>4312421.2899999991</v>
          </cell>
          <cell r="BAX38">
            <v>7431820.1799999997</v>
          </cell>
          <cell r="BAY38">
            <v>0</v>
          </cell>
          <cell r="BAZ38">
            <v>0</v>
          </cell>
          <cell r="BBA38">
            <v>0</v>
          </cell>
          <cell r="BBB38">
            <v>0</v>
          </cell>
          <cell r="BBC38">
            <v>0</v>
          </cell>
          <cell r="BBD38">
            <v>-5115171.66</v>
          </cell>
          <cell r="BBE38">
            <v>4217031.2699999996</v>
          </cell>
          <cell r="BBF38">
            <v>4017539.2799999993</v>
          </cell>
          <cell r="BBG38">
            <v>4312421.2899999991</v>
          </cell>
          <cell r="BBH38">
            <v>7431820.1799999997</v>
          </cell>
          <cell r="BBI38">
            <v>-41777.159999999996</v>
          </cell>
          <cell r="BBJ38">
            <v>-41777.159999999996</v>
          </cell>
          <cell r="BBK38">
            <v>-41777.159999999996</v>
          </cell>
          <cell r="BBL38">
            <v>-41318.120000000003</v>
          </cell>
          <cell r="BBM38">
            <v>-166649.59999999998</v>
          </cell>
          <cell r="BBN38">
            <v>0</v>
          </cell>
          <cell r="BBO38">
            <v>0</v>
          </cell>
          <cell r="BBP38">
            <v>0</v>
          </cell>
          <cell r="BBQ38">
            <v>0</v>
          </cell>
          <cell r="BBR38">
            <v>0</v>
          </cell>
          <cell r="BBS38">
            <v>-41777.159999999996</v>
          </cell>
          <cell r="BBT38">
            <v>-41777.159999999996</v>
          </cell>
          <cell r="BBU38">
            <v>-41777.159999999996</v>
          </cell>
          <cell r="BBV38">
            <v>-41318.120000000003</v>
          </cell>
          <cell r="BBW38">
            <v>-166649.59999999998</v>
          </cell>
          <cell r="BBX38">
            <v>-41777.159999999996</v>
          </cell>
          <cell r="BBY38">
            <v>-41777.159999999996</v>
          </cell>
          <cell r="BBZ38">
            <v>-41777.159999999996</v>
          </cell>
          <cell r="BCA38">
            <v>-41318.120000000003</v>
          </cell>
          <cell r="BCB38">
            <v>-166649.59999999998</v>
          </cell>
          <cell r="BCC38">
            <v>0</v>
          </cell>
          <cell r="BCD38">
            <v>0</v>
          </cell>
          <cell r="BCE38">
            <v>0</v>
          </cell>
          <cell r="BCF38">
            <v>0</v>
          </cell>
          <cell r="BCG38">
            <v>0</v>
          </cell>
          <cell r="BCH38">
            <v>-41777.159999999996</v>
          </cell>
          <cell r="BCI38">
            <v>-41777.159999999996</v>
          </cell>
          <cell r="BCJ38">
            <v>-41777.159999999996</v>
          </cell>
          <cell r="BCK38">
            <v>-41318.120000000003</v>
          </cell>
          <cell r="BCL38">
            <v>-166649.59999999998</v>
          </cell>
          <cell r="BCM38">
            <v>-16068494.220000001</v>
          </cell>
          <cell r="BCN38">
            <v>-17284683.18</v>
          </cell>
          <cell r="BCO38">
            <v>-22466468.479999997</v>
          </cell>
          <cell r="BCP38">
            <v>-21833555.080000002</v>
          </cell>
          <cell r="BCQ38">
            <v>-77653200.959999993</v>
          </cell>
          <cell r="BCR38">
            <v>0</v>
          </cell>
          <cell r="BCS38">
            <v>0</v>
          </cell>
          <cell r="BCT38">
            <v>0</v>
          </cell>
          <cell r="BCU38">
            <v>0</v>
          </cell>
          <cell r="BCV38">
            <v>0</v>
          </cell>
          <cell r="BCW38">
            <v>-16068494.220000001</v>
          </cell>
          <cell r="BCX38">
            <v>-17284683.18</v>
          </cell>
          <cell r="BCY38">
            <v>-22466468.479999997</v>
          </cell>
          <cell r="BCZ38">
            <v>-21833555.080000002</v>
          </cell>
          <cell r="BDA38">
            <v>-77653200.959999993</v>
          </cell>
          <cell r="BDB38">
            <v>-16068494.220000001</v>
          </cell>
          <cell r="BDC38">
            <v>-17284683.18</v>
          </cell>
          <cell r="BDD38">
            <v>-22466468.479999997</v>
          </cell>
          <cell r="BDE38">
            <v>-21833555.080000002</v>
          </cell>
          <cell r="BDF38">
            <v>-77653200.959999993</v>
          </cell>
          <cell r="BDG38">
            <v>0</v>
          </cell>
          <cell r="BDH38">
            <v>0</v>
          </cell>
          <cell r="BDI38">
            <v>0</v>
          </cell>
          <cell r="BDJ38">
            <v>0</v>
          </cell>
          <cell r="BDK38">
            <v>0</v>
          </cell>
          <cell r="BDL38">
            <v>-16068494.220000001</v>
          </cell>
          <cell r="BDM38">
            <v>-17284683.18</v>
          </cell>
          <cell r="BDN38">
            <v>-22466468.479999997</v>
          </cell>
          <cell r="BDO38">
            <v>-21833555.080000002</v>
          </cell>
          <cell r="BDP38">
            <v>-77653200.959999993</v>
          </cell>
          <cell r="BDQ38">
            <v>-24715064.699999999</v>
          </cell>
          <cell r="BDR38">
            <v>-26082910.046250001</v>
          </cell>
          <cell r="BDS38">
            <v>-27688023.058125</v>
          </cell>
          <cell r="BDT38">
            <v>-100188541.13124999</v>
          </cell>
          <cell r="BDU38">
            <v>-178674538.93562499</v>
          </cell>
          <cell r="BDV38">
            <v>0</v>
          </cell>
          <cell r="BDW38">
            <v>-300</v>
          </cell>
          <cell r="BDX38">
            <v>-300</v>
          </cell>
          <cell r="BDY38">
            <v>-300</v>
          </cell>
          <cell r="BDZ38">
            <v>-900</v>
          </cell>
          <cell r="BEA38">
            <v>-24715064.699999999</v>
          </cell>
          <cell r="BEB38">
            <v>-26083210.046250001</v>
          </cell>
          <cell r="BEC38">
            <v>-27688323.058125</v>
          </cell>
          <cell r="BED38">
            <v>-100188841.13124999</v>
          </cell>
          <cell r="BEE38">
            <v>-178675438.93562499</v>
          </cell>
          <cell r="BEF38">
            <v>-24715064.699999999</v>
          </cell>
          <cell r="BEG38">
            <v>-26082910.046250001</v>
          </cell>
          <cell r="BEH38">
            <v>-27688023.058125</v>
          </cell>
          <cell r="BEI38">
            <v>-100188541.13124999</v>
          </cell>
          <cell r="BEJ38">
            <v>-178674538.93562499</v>
          </cell>
          <cell r="BEK38">
            <v>0</v>
          </cell>
          <cell r="BEL38">
            <v>-300</v>
          </cell>
          <cell r="BEM38">
            <v>-300</v>
          </cell>
          <cell r="BEN38">
            <v>-300</v>
          </cell>
          <cell r="BEO38">
            <v>-900</v>
          </cell>
          <cell r="BEP38">
            <v>-24715064.699999999</v>
          </cell>
          <cell r="BEQ38">
            <v>-26083210.046250001</v>
          </cell>
          <cell r="BER38">
            <v>-27688323.058125</v>
          </cell>
          <cell r="BES38">
            <v>-30188841.131249998</v>
          </cell>
          <cell r="BET38">
            <v>-108675438.93562499</v>
          </cell>
          <cell r="BEU38">
            <v>10163687.794807449</v>
          </cell>
          <cell r="BEV38">
            <v>-14166771.953145072</v>
          </cell>
          <cell r="BEW38">
            <v>-12237989.982956186</v>
          </cell>
          <cell r="BEX38">
            <v>-22964656.218162045</v>
          </cell>
          <cell r="BEY38">
            <v>-39205730.359455824</v>
          </cell>
          <cell r="BEZ38">
            <v>-18632603.475106142</v>
          </cell>
          <cell r="BFA38">
            <v>-14098889.352819592</v>
          </cell>
          <cell r="BFB38">
            <v>-10996033.349758998</v>
          </cell>
          <cell r="BFC38">
            <v>-49004546.568589613</v>
          </cell>
          <cell r="BFD38">
            <v>-92732072.746274352</v>
          </cell>
          <cell r="BFE38">
            <v>-8468915.6802986935</v>
          </cell>
          <cell r="BFF38">
            <v>-28265661.305964664</v>
          </cell>
          <cell r="BFG38">
            <v>-23234023.332715183</v>
          </cell>
          <cell r="BFH38">
            <v>-71969202.786751658</v>
          </cell>
          <cell r="BFI38">
            <v>-131937803.1057303</v>
          </cell>
          <cell r="BFJ38">
            <v>10163687.782109857</v>
          </cell>
          <cell r="BFK38">
            <v>-14166772.168713629</v>
          </cell>
          <cell r="BFL38">
            <v>-12237989.897781968</v>
          </cell>
          <cell r="BFM38">
            <v>-22964655.180387795</v>
          </cell>
          <cell r="BFN38">
            <v>-39205729.464773536</v>
          </cell>
          <cell r="BFO38">
            <v>-18632603.475106142</v>
          </cell>
          <cell r="BFP38">
            <v>-14098889.352819592</v>
          </cell>
          <cell r="BFQ38">
            <v>-10996033.349758998</v>
          </cell>
          <cell r="BFR38">
            <v>-49004546.568589613</v>
          </cell>
          <cell r="BFS38">
            <v>-92732072.746274352</v>
          </cell>
          <cell r="BFT38">
            <v>-8468915.6929962859</v>
          </cell>
          <cell r="BFU38">
            <v>-28265661.521533221</v>
          </cell>
          <cell r="BFV38">
            <v>-23234023.247540966</v>
          </cell>
          <cell r="BFW38">
            <v>-71969201.748977408</v>
          </cell>
          <cell r="BFX38">
            <v>-131937802.21104789</v>
          </cell>
          <cell r="BFY38">
            <v>0</v>
          </cell>
        </row>
        <row r="39">
          <cell r="B39" t="str">
            <v>营业利润率（收入口径）</v>
          </cell>
          <cell r="C39">
            <v>0.71933049381576508</v>
          </cell>
          <cell r="D39">
            <v>0.4307435855780668</v>
          </cell>
          <cell r="E39">
            <v>0.48154010649993778</v>
          </cell>
          <cell r="F39">
            <v>0.71807609216444179</v>
          </cell>
          <cell r="G39">
            <v>0.61145936434920545</v>
          </cell>
          <cell r="H39">
            <v>-5.1099512246334235</v>
          </cell>
          <cell r="I39">
            <v>-7.0566931193361285E-2</v>
          </cell>
          <cell r="J39">
            <v>1.59614034838346E-2</v>
          </cell>
          <cell r="K39">
            <v>-1.9461481931437739</v>
          </cell>
          <cell r="L39">
            <v>-0.81464195702559727</v>
          </cell>
          <cell r="M39">
            <v>0.67076765461016785</v>
          </cell>
          <cell r="N39">
            <v>0.37585771518213168</v>
          </cell>
          <cell r="O39">
            <v>0.42493085265261138</v>
          </cell>
          <cell r="P39">
            <v>0.44288914794442102</v>
          </cell>
          <cell r="Q39">
            <v>0.50290910754196616</v>
          </cell>
          <cell r="R39">
            <v>0.71933049381576508</v>
          </cell>
          <cell r="S39">
            <v>0.4307435855780668</v>
          </cell>
          <cell r="T39">
            <v>0.48154010649993778</v>
          </cell>
          <cell r="U39">
            <v>0.71807609216444179</v>
          </cell>
          <cell r="V39">
            <v>0.61145936434920545</v>
          </cell>
          <cell r="W39">
            <v>-5.1099512246334235</v>
          </cell>
          <cell r="X39">
            <v>-7.0566931193361285E-2</v>
          </cell>
          <cell r="Y39">
            <v>1.59614034838346E-2</v>
          </cell>
          <cell r="Z39">
            <v>-1.9461481931437739</v>
          </cell>
          <cell r="AA39">
            <v>-0.81464195702559727</v>
          </cell>
          <cell r="AB39">
            <v>0.67076765461016785</v>
          </cell>
          <cell r="AC39">
            <v>0.37585771518213168</v>
          </cell>
          <cell r="AD39">
            <v>0.42493085265261138</v>
          </cell>
          <cell r="AE39">
            <v>0.44288914794442102</v>
          </cell>
          <cell r="AF39">
            <v>0.50290910754196616</v>
          </cell>
          <cell r="AG39">
            <v>2.8092292488735567E-2</v>
          </cell>
          <cell r="AH39">
            <v>0.19545891224509832</v>
          </cell>
          <cell r="AI39">
            <v>0.15047201772987043</v>
          </cell>
          <cell r="AJ39">
            <v>0.54084326351717815</v>
          </cell>
          <cell r="AK39">
            <v>0.26015575665069163</v>
          </cell>
          <cell r="AL39">
            <v>-8.649674745575977</v>
          </cell>
          <cell r="AM39">
            <v>-0.23291312136382347</v>
          </cell>
          <cell r="AN39">
            <v>-5.8101850443358728E-2</v>
          </cell>
          <cell r="AO39">
            <v>-1.5487505061759208</v>
          </cell>
          <cell r="AP39">
            <v>-0.80657868372271668</v>
          </cell>
          <cell r="AQ39">
            <v>-0.18238045139518699</v>
          </cell>
          <cell r="AR39">
            <v>0.12056998197230594</v>
          </cell>
          <cell r="AS39">
            <v>0.10817858816885394</v>
          </cell>
          <cell r="AT39">
            <v>0.19695401949727293</v>
          </cell>
          <cell r="AU39">
            <v>9.3911428280809811E-2</v>
          </cell>
          <cell r="AV39">
            <v>2.8092292488735567E-2</v>
          </cell>
          <cell r="AW39">
            <v>0.19545891224509832</v>
          </cell>
          <cell r="AX39">
            <v>0.15047201772987043</v>
          </cell>
          <cell r="AY39">
            <v>0.54084326351717815</v>
          </cell>
          <cell r="AZ39">
            <v>0.26015575665069163</v>
          </cell>
          <cell r="BA39">
            <v>-8.649674745575977</v>
          </cell>
          <cell r="BB39">
            <v>-0.23291312136382347</v>
          </cell>
          <cell r="BC39">
            <v>-5.8101850443358728E-2</v>
          </cell>
          <cell r="BD39">
            <v>-1.5487505061759208</v>
          </cell>
          <cell r="BE39">
            <v>-0.80657868372271668</v>
          </cell>
          <cell r="BF39">
            <v>-0.18238045139518699</v>
          </cell>
          <cell r="BG39">
            <v>0.12056998197230594</v>
          </cell>
          <cell r="BH39">
            <v>0.10817858816885394</v>
          </cell>
          <cell r="BI39">
            <v>0.19695401949727293</v>
          </cell>
          <cell r="BJ39">
            <v>9.3911428280809811E-2</v>
          </cell>
          <cell r="BK39">
            <v>0.22528898387562124</v>
          </cell>
          <cell r="BL39">
            <v>0.11490152509598073</v>
          </cell>
          <cell r="BM39">
            <v>0.14897979288718566</v>
          </cell>
          <cell r="BN39">
            <v>0.49964257522203476</v>
          </cell>
          <cell r="BO39">
            <v>0.25586442640263951</v>
          </cell>
          <cell r="BP39">
            <v>-1.0153531811773306</v>
          </cell>
          <cell r="BQ39">
            <v>-0.29622463210193462</v>
          </cell>
          <cell r="BR39">
            <v>-0.47255487606259783</v>
          </cell>
          <cell r="BS39">
            <v>-0.91298555631047529</v>
          </cell>
          <cell r="BT39">
            <v>-0.65229142551064845</v>
          </cell>
          <cell r="BU39">
            <v>0.10867143042217275</v>
          </cell>
          <cell r="BV39">
            <v>3.0227899668122234E-2</v>
          </cell>
          <cell r="BW39">
            <v>2.2370878841859565E-2</v>
          </cell>
          <cell r="BX39">
            <v>0.14129824173681294</v>
          </cell>
          <cell r="BY39">
            <v>7.7668360897195365E-2</v>
          </cell>
          <cell r="BZ39">
            <v>0.22528898387562124</v>
          </cell>
          <cell r="CA39">
            <v>0.11490152509598073</v>
          </cell>
          <cell r="CB39">
            <v>0.14897979288718566</v>
          </cell>
          <cell r="CC39">
            <v>0.49964257522203476</v>
          </cell>
          <cell r="CD39">
            <v>0.25586442640263951</v>
          </cell>
          <cell r="CE39">
            <v>-1.0153531811773306</v>
          </cell>
          <cell r="CF39">
            <v>-0.29622463210193462</v>
          </cell>
          <cell r="CG39">
            <v>-0.47255487606259783</v>
          </cell>
          <cell r="CH39">
            <v>-0.91298555631047529</v>
          </cell>
          <cell r="CI39">
            <v>-0.65229142551064845</v>
          </cell>
          <cell r="CJ39">
            <v>0.10867143042217275</v>
          </cell>
          <cell r="CK39">
            <v>3.0227899668122234E-2</v>
          </cell>
          <cell r="CL39">
            <v>2.2370878841859565E-2</v>
          </cell>
          <cell r="CM39">
            <v>0.14129824173681294</v>
          </cell>
          <cell r="CN39">
            <v>7.7668360897195365E-2</v>
          </cell>
          <cell r="CO39">
            <v>-0.23424637971118248</v>
          </cell>
          <cell r="CP39">
            <v>0.13979819823271955</v>
          </cell>
          <cell r="CQ39">
            <v>0.17444022820010208</v>
          </cell>
          <cell r="CR39">
            <v>0.66854297016262232</v>
          </cell>
          <cell r="CS39">
            <v>0.26344376829008237</v>
          </cell>
          <cell r="CT39">
            <v>-3.1166374717988763</v>
          </cell>
          <cell r="CU39">
            <v>-1.4366305250655205</v>
          </cell>
          <cell r="CV39">
            <v>-0.65503210448446969</v>
          </cell>
          <cell r="CW39">
            <v>-3.216161656531519</v>
          </cell>
          <cell r="CX39">
            <v>-1.8041149793710494</v>
          </cell>
          <cell r="CY39">
            <v>-0.38019023247511652</v>
          </cell>
          <cell r="CZ39">
            <v>-2.0676581983269153E-2</v>
          </cell>
          <cell r="DA39">
            <v>5.7981362006566055E-2</v>
          </cell>
          <cell r="DB39">
            <v>0.30568594459229048</v>
          </cell>
          <cell r="DC39">
            <v>5.2973716132961167E-2</v>
          </cell>
          <cell r="DD39">
            <v>-0.23424637971118248</v>
          </cell>
          <cell r="DE39">
            <v>0.13979819823271955</v>
          </cell>
          <cell r="DF39">
            <v>0.17444022820010208</v>
          </cell>
          <cell r="DG39">
            <v>0.66854297016262232</v>
          </cell>
          <cell r="DH39">
            <v>0.26344376829008237</v>
          </cell>
          <cell r="DI39">
            <v>-3.1166374717988763</v>
          </cell>
          <cell r="DJ39">
            <v>-1.4366305250655205</v>
          </cell>
          <cell r="DK39">
            <v>-0.65503210448446969</v>
          </cell>
          <cell r="DL39">
            <v>-3.216161656531519</v>
          </cell>
          <cell r="DM39">
            <v>-1.8041149793710494</v>
          </cell>
          <cell r="DN39">
            <v>-0.38019023247511652</v>
          </cell>
          <cell r="DO39">
            <v>-2.0676581983269153E-2</v>
          </cell>
          <cell r="DP39">
            <v>5.7981362006566055E-2</v>
          </cell>
          <cell r="DQ39">
            <v>0.30568594459229048</v>
          </cell>
          <cell r="DR39">
            <v>5.2973716132961167E-2</v>
          </cell>
          <cell r="DS39">
            <v>-0.19338404259764846</v>
          </cell>
          <cell r="DT39">
            <v>0.14408339265790535</v>
          </cell>
          <cell r="DU39">
            <v>0.15660411709472757</v>
          </cell>
          <cell r="DV39">
            <v>0.45553618167810006</v>
          </cell>
          <cell r="DW39">
            <v>0.17963131559480122</v>
          </cell>
          <cell r="DX39">
            <v>-0.86732650899793151</v>
          </cell>
          <cell r="DY39">
            <v>-0.59627766779389302</v>
          </cell>
          <cell r="DZ39">
            <v>-0.45619574321277595</v>
          </cell>
          <cell r="EA39">
            <v>-1.9527174700823942</v>
          </cell>
          <cell r="EB39">
            <v>-0.98527961972642919</v>
          </cell>
          <cell r="EC39">
            <v>-0.30098830193887044</v>
          </cell>
          <cell r="ED39">
            <v>1.119807411527488E-2</v>
          </cell>
          <cell r="EE39">
            <v>2.8343681216412873E-2</v>
          </cell>
          <cell r="EF39">
            <v>-1.2418319374886981E-2</v>
          </cell>
          <cell r="EG39">
            <v>-4.0757239736242193E-2</v>
          </cell>
          <cell r="EH39">
            <v>-0.19338404259764846</v>
          </cell>
          <cell r="EI39">
            <v>0.14408339265790535</v>
          </cell>
          <cell r="EJ39">
            <v>0.15660411709472757</v>
          </cell>
          <cell r="EK39">
            <v>0.45553618167810006</v>
          </cell>
          <cell r="EL39">
            <v>0.17963131559480122</v>
          </cell>
          <cell r="EM39">
            <v>-0.86732650899793151</v>
          </cell>
          <cell r="EN39">
            <v>-0.59627766779389302</v>
          </cell>
          <cell r="EO39">
            <v>-0.45619574321277595</v>
          </cell>
          <cell r="EP39">
            <v>-1.9527174700823942</v>
          </cell>
          <cell r="EQ39">
            <v>-0.98527961972642919</v>
          </cell>
          <cell r="ER39">
            <v>-0.30098830193887044</v>
          </cell>
          <cell r="ES39">
            <v>1.119807411527488E-2</v>
          </cell>
          <cell r="ET39">
            <v>2.8343681216412873E-2</v>
          </cell>
          <cell r="EU39">
            <v>-1.2418319374886981E-2</v>
          </cell>
          <cell r="EV39">
            <v>-4.0757239736242193E-2</v>
          </cell>
          <cell r="EW39">
            <v>-4.1401475632076148E-2</v>
          </cell>
          <cell r="EX39">
            <v>0.37011000298397245</v>
          </cell>
          <cell r="EY39">
            <v>0.30221713871393269</v>
          </cell>
          <cell r="EZ39">
            <v>0.29984175514177758</v>
          </cell>
          <cell r="FA39">
            <v>0.28136130537362691</v>
          </cell>
          <cell r="FB39">
            <v>-2.1445718384502923</v>
          </cell>
          <cell r="FC39">
            <v>-0.16489201432748563</v>
          </cell>
          <cell r="FD39">
            <v>-4.6542198579782854E-2</v>
          </cell>
          <cell r="FE39">
            <v>-5.6856581055799227</v>
          </cell>
          <cell r="FF39">
            <v>-1.0818848159373924</v>
          </cell>
          <cell r="FG39">
            <v>-0.24411669132539804</v>
          </cell>
          <cell r="FH39">
            <v>0.30032713116073889</v>
          </cell>
          <cell r="FI39">
            <v>0.24796568624602133</v>
          </cell>
          <cell r="FJ39">
            <v>-0.18877047838652428</v>
          </cell>
          <cell r="FK39">
            <v>0.11219937791167534</v>
          </cell>
          <cell r="FL39">
            <v>-4.1401475632076148E-2</v>
          </cell>
          <cell r="FM39">
            <v>0.37011000298397245</v>
          </cell>
          <cell r="FN39">
            <v>0.30221713871393269</v>
          </cell>
          <cell r="FO39">
            <v>0.29984175514177758</v>
          </cell>
          <cell r="FP39">
            <v>0.28136130537362691</v>
          </cell>
          <cell r="FQ39">
            <v>-2.1445718384502923</v>
          </cell>
          <cell r="FR39">
            <v>-0.16489201432748563</v>
          </cell>
          <cell r="FS39">
            <v>-4.6542198579782854E-2</v>
          </cell>
          <cell r="FT39">
            <v>-5.6856581055799227</v>
          </cell>
          <cell r="FU39">
            <v>-1.0818848159373924</v>
          </cell>
          <cell r="FV39">
            <v>-0.24411669132539804</v>
          </cell>
          <cell r="FW39">
            <v>0.30032713116073889</v>
          </cell>
          <cell r="FX39">
            <v>0.24796568624602133</v>
          </cell>
          <cell r="FY39">
            <v>-0.18877047838652428</v>
          </cell>
          <cell r="FZ39">
            <v>0.11219937791167534</v>
          </cell>
          <cell r="GA39">
            <v>-1.8803998788057055</v>
          </cell>
          <cell r="GB39">
            <v>-0.89966580480651226</v>
          </cell>
          <cell r="GC39">
            <v>-0.67583538604642124</v>
          </cell>
          <cell r="GD39">
            <v>0.71724191030464413</v>
          </cell>
          <cell r="GE39">
            <v>-0.46764812812572165</v>
          </cell>
          <cell r="GF39">
            <v>-2.7138461995614032</v>
          </cell>
          <cell r="GG39">
            <v>-2.026046077127885</v>
          </cell>
          <cell r="GH39">
            <v>-1.3688726322624745</v>
          </cell>
          <cell r="GI39">
            <v>-1.5629746043154571</v>
          </cell>
          <cell r="GJ39">
            <v>-1.7152502415506679</v>
          </cell>
          <cell r="GK39">
            <v>-2.1702942512424692</v>
          </cell>
          <cell r="GL39">
            <v>-1.3426243388654784</v>
          </cell>
          <cell r="GM39">
            <v>-0.97285134871044421</v>
          </cell>
          <cell r="GN39">
            <v>-0.48801539028026664</v>
          </cell>
          <cell r="GO39">
            <v>-1.0257859157105662</v>
          </cell>
          <cell r="GP39">
            <v>-1.8803998788057055</v>
          </cell>
          <cell r="GQ39">
            <v>-0.89966580480651226</v>
          </cell>
          <cell r="GR39">
            <v>-0.67583538604642124</v>
          </cell>
          <cell r="GS39">
            <v>0.71724191030464413</v>
          </cell>
          <cell r="GT39">
            <v>-0.46764812812572165</v>
          </cell>
          <cell r="GU39">
            <v>-2.7138461995614032</v>
          </cell>
          <cell r="GV39">
            <v>-2.026046077127885</v>
          </cell>
          <cell r="GW39">
            <v>-1.3688726322624745</v>
          </cell>
          <cell r="GX39">
            <v>-1.5629746043154571</v>
          </cell>
          <cell r="GY39">
            <v>-1.7152502415506679</v>
          </cell>
          <cell r="GZ39">
            <v>-2.1702942512424692</v>
          </cell>
          <cell r="HA39">
            <v>-1.3426243388654784</v>
          </cell>
          <cell r="HB39">
            <v>-0.97285134871044421</v>
          </cell>
          <cell r="HC39">
            <v>-0.48801539028026664</v>
          </cell>
          <cell r="HD39">
            <v>-1.0257859157105662</v>
          </cell>
          <cell r="HE39">
            <v>-0.10898935337006842</v>
          </cell>
          <cell r="HF39">
            <v>0.13450549114029606</v>
          </cell>
          <cell r="HG39">
            <v>0.15674218366087642</v>
          </cell>
          <cell r="HH39">
            <v>0.54008809160286697</v>
          </cell>
          <cell r="HI39">
            <v>0.23517011422663725</v>
          </cell>
          <cell r="HJ39">
            <v>-0.33157964513801519</v>
          </cell>
          <cell r="HK39">
            <v>-0.41627279333535239</v>
          </cell>
          <cell r="HL39">
            <v>-0.50102837519271326</v>
          </cell>
          <cell r="HM39">
            <v>-4.4734833167485073</v>
          </cell>
          <cell r="HN39">
            <v>-1.0125401446687576</v>
          </cell>
          <cell r="HO39">
            <v>-0.1643102282321611</v>
          </cell>
          <cell r="HP39">
            <v>2.4349834245166554E-2</v>
          </cell>
          <cell r="HQ39">
            <v>2.9267269154366716E-2</v>
          </cell>
          <cell r="HR39">
            <v>0.11697744095587231</v>
          </cell>
          <cell r="HS39">
            <v>2.0047655796396578E-2</v>
          </cell>
          <cell r="HT39">
            <v>-0.10898935337006842</v>
          </cell>
          <cell r="HU39">
            <v>0.13450549114029606</v>
          </cell>
          <cell r="HV39">
            <v>0.15674218366087642</v>
          </cell>
          <cell r="HW39">
            <v>0.54008809160286697</v>
          </cell>
          <cell r="HX39">
            <v>0.23517011422663725</v>
          </cell>
          <cell r="HY39">
            <v>-0.33157964513801519</v>
          </cell>
          <cell r="HZ39">
            <v>-0.41627279333535239</v>
          </cell>
          <cell r="IA39">
            <v>-0.50102837519271326</v>
          </cell>
          <cell r="IB39">
            <v>-4.4734833167485073</v>
          </cell>
          <cell r="IC39">
            <v>-1.0125401446687576</v>
          </cell>
          <cell r="ID39">
            <v>-0.1643102282321611</v>
          </cell>
          <cell r="IE39">
            <v>2.4349834245166554E-2</v>
          </cell>
          <cell r="IF39">
            <v>2.9267269154366716E-2</v>
          </cell>
          <cell r="IG39">
            <v>0.11697744095587231</v>
          </cell>
          <cell r="IH39">
            <v>2.0047655796396578E-2</v>
          </cell>
          <cell r="II39">
            <v>-0.35429779070463241</v>
          </cell>
          <cell r="IJ39">
            <v>-2.0101007110849178E-2</v>
          </cell>
          <cell r="IK39">
            <v>1.5728171907682182E-2</v>
          </cell>
          <cell r="IL39">
            <v>0.50042293656260095</v>
          </cell>
          <cell r="IM39">
            <v>0.10751599547120215</v>
          </cell>
          <cell r="IN39">
            <v>-1.9429730143546589</v>
          </cell>
          <cell r="IO39">
            <v>-0.56408324488950923</v>
          </cell>
          <cell r="IP39">
            <v>-0.51316094487841035</v>
          </cell>
          <cell r="IQ39">
            <v>-1.4947627573498388</v>
          </cell>
          <cell r="IR39">
            <v>-1.0025841485547733</v>
          </cell>
          <cell r="IS39">
            <v>-0.54377281737848904</v>
          </cell>
          <cell r="IT39">
            <v>-0.12538789184220281</v>
          </cell>
          <cell r="IU39">
            <v>-9.6460428622700836E-2</v>
          </cell>
          <cell r="IV39">
            <v>0.10461686772976866</v>
          </cell>
          <cell r="IW39">
            <v>-0.10250295069587417</v>
          </cell>
          <cell r="IX39">
            <v>-0.35429779070463241</v>
          </cell>
          <cell r="IY39">
            <v>-2.0101007110849178E-2</v>
          </cell>
          <cell r="IZ39">
            <v>1.5728171907682182E-2</v>
          </cell>
          <cell r="JA39">
            <v>0.50042293656260095</v>
          </cell>
          <cell r="JB39">
            <v>0.10751599547120215</v>
          </cell>
          <cell r="JC39">
            <v>-1.9429730143546589</v>
          </cell>
          <cell r="JD39">
            <v>-0.56408324488950923</v>
          </cell>
          <cell r="JE39">
            <v>-0.51316094487841035</v>
          </cell>
          <cell r="JF39">
            <v>-1.4947627573498388</v>
          </cell>
          <cell r="JG39">
            <v>-1.0025841485547733</v>
          </cell>
          <cell r="JH39">
            <v>-0.54377281737848904</v>
          </cell>
          <cell r="JI39">
            <v>-0.12538789184220281</v>
          </cell>
          <cell r="JJ39">
            <v>-9.6460428622700836E-2</v>
          </cell>
          <cell r="JK39">
            <v>0.10461686772976866</v>
          </cell>
          <cell r="JL39">
            <v>-0.10250295069587417</v>
          </cell>
          <cell r="JM39">
            <v>-0.1174958227161942</v>
          </cell>
          <cell r="JN39">
            <v>0.26254998036985033</v>
          </cell>
          <cell r="JO39">
            <v>0.35514251673798636</v>
          </cell>
          <cell r="JP39">
            <v>0.53043291806477311</v>
          </cell>
          <cell r="JQ39">
            <v>0.30469373584928749</v>
          </cell>
          <cell r="JR39">
            <v>-0.57186875402525927</v>
          </cell>
          <cell r="JS39">
            <v>-0.71272224800739559</v>
          </cell>
          <cell r="JT39">
            <v>-1.3809569074309136</v>
          </cell>
          <cell r="JU39">
            <v>-3.4868410432470389</v>
          </cell>
          <cell r="JV39">
            <v>-1.5142317146268121</v>
          </cell>
          <cell r="JW39">
            <v>-0.18516838695371443</v>
          </cell>
          <cell r="JX39">
            <v>0.16252205951064549</v>
          </cell>
          <cell r="JY39">
            <v>0.23401930109829555</v>
          </cell>
          <cell r="JZ39">
            <v>0.16522619430915381</v>
          </cell>
          <cell r="KA39">
            <v>0.12785376149744443</v>
          </cell>
          <cell r="KB39">
            <v>-0.1174958227161942</v>
          </cell>
          <cell r="KC39">
            <v>0.26254998036985033</v>
          </cell>
          <cell r="KD39">
            <v>0.35514251673798636</v>
          </cell>
          <cell r="KE39">
            <v>0.53043291806477311</v>
          </cell>
          <cell r="KF39">
            <v>0.30469373584928749</v>
          </cell>
          <cell r="KG39">
            <v>-0.57186875402525927</v>
          </cell>
          <cell r="KH39">
            <v>-0.71272224800739559</v>
          </cell>
          <cell r="KI39">
            <v>-1.3809569074309136</v>
          </cell>
          <cell r="KJ39">
            <v>-3.4868410432470389</v>
          </cell>
          <cell r="KK39">
            <v>-1.5142317146268121</v>
          </cell>
          <cell r="KL39">
            <v>-0.18516838695371443</v>
          </cell>
          <cell r="KM39">
            <v>0.16252205951064549</v>
          </cell>
          <cell r="KN39">
            <v>0.23401930109829555</v>
          </cell>
          <cell r="KO39">
            <v>0.16522619430915381</v>
          </cell>
          <cell r="KP39">
            <v>0.12785376149744443</v>
          </cell>
          <cell r="KQ39">
            <v>-0.66119788287726744</v>
          </cell>
          <cell r="KR39">
            <v>-0.1815002915333952</v>
          </cell>
          <cell r="KS39">
            <v>-9.9114526985639592E-2</v>
          </cell>
          <cell r="KT39">
            <v>0.12423726416879867</v>
          </cell>
          <cell r="KU39">
            <v>-0.13593821398427444</v>
          </cell>
          <cell r="KV39" t="str">
            <v/>
          </cell>
          <cell r="KW39" t="str">
            <v/>
          </cell>
          <cell r="KX39" t="str">
            <v/>
          </cell>
          <cell r="KY39" t="str">
            <v/>
          </cell>
          <cell r="KZ39" t="str">
            <v/>
          </cell>
          <cell r="LA39">
            <v>-0.74631588882964817</v>
          </cell>
          <cell r="LB39">
            <v>-0.33988610899371274</v>
          </cell>
          <cell r="LC39">
            <v>-0.26931456704974183</v>
          </cell>
          <cell r="LD39">
            <v>-1.0160359388199858E-2</v>
          </cell>
          <cell r="LE39">
            <v>-0.27775677549221067</v>
          </cell>
          <cell r="LF39">
            <v>-0.66119788287726744</v>
          </cell>
          <cell r="LG39">
            <v>-0.1815002915333952</v>
          </cell>
          <cell r="LH39">
            <v>-9.9114526985639592E-2</v>
          </cell>
          <cell r="LI39">
            <v>0.12423726416879867</v>
          </cell>
          <cell r="LJ39">
            <v>-0.13593821398427444</v>
          </cell>
          <cell r="LK39" t="str">
            <v/>
          </cell>
          <cell r="LL39" t="str">
            <v/>
          </cell>
          <cell r="LM39" t="str">
            <v/>
          </cell>
          <cell r="LN39" t="str">
            <v/>
          </cell>
          <cell r="LO39" t="str">
            <v/>
          </cell>
          <cell r="LP39">
            <v>-0.74631588882964817</v>
          </cell>
          <cell r="LQ39">
            <v>-0.33988610899371274</v>
          </cell>
          <cell r="LR39">
            <v>-0.26931456704974183</v>
          </cell>
          <cell r="LS39">
            <v>-1.0160359388199858E-2</v>
          </cell>
          <cell r="LT39">
            <v>-0.27775677549221067</v>
          </cell>
          <cell r="LU39">
            <v>-0.86235756678628106</v>
          </cell>
          <cell r="LV39">
            <v>0.12972347340959553</v>
          </cell>
          <cell r="LW39">
            <v>0.19678708133264397</v>
          </cell>
          <cell r="LX39">
            <v>0.33936194706810824</v>
          </cell>
          <cell r="LY39">
            <v>0.12400791754740179</v>
          </cell>
          <cell r="LZ39" t="str">
            <v/>
          </cell>
          <cell r="MA39" t="str">
            <v/>
          </cell>
          <cell r="MB39" t="str">
            <v/>
          </cell>
          <cell r="MC39" t="str">
            <v/>
          </cell>
          <cell r="MD39" t="str">
            <v/>
          </cell>
          <cell r="ME39">
            <v>-1.0067615088915443</v>
          </cell>
          <cell r="MF39">
            <v>6.9617703409595416E-2</v>
          </cell>
          <cell r="MG39">
            <v>0.14671716510457392</v>
          </cell>
          <cell r="MH39">
            <v>0.29652276849667969</v>
          </cell>
          <cell r="MI39">
            <v>6.4526393468454485E-2</v>
          </cell>
          <cell r="MJ39">
            <v>-0.86235756678628106</v>
          </cell>
          <cell r="MK39">
            <v>0.12972347340959553</v>
          </cell>
          <cell r="ML39">
            <v>0.19678708133264397</v>
          </cell>
          <cell r="MM39">
            <v>0.33936194706810824</v>
          </cell>
          <cell r="MN39">
            <v>0.12400791754740179</v>
          </cell>
          <cell r="MO39" t="str">
            <v/>
          </cell>
          <cell r="MP39" t="str">
            <v/>
          </cell>
          <cell r="MQ39" t="str">
            <v/>
          </cell>
          <cell r="MR39" t="str">
            <v/>
          </cell>
          <cell r="MS39" t="str">
            <v/>
          </cell>
          <cell r="MT39">
            <v>-1.0067615088915443</v>
          </cell>
          <cell r="MU39">
            <v>6.9617703409595416E-2</v>
          </cell>
          <cell r="MV39">
            <v>0.14671716510457392</v>
          </cell>
          <cell r="MW39">
            <v>0.29652276849667969</v>
          </cell>
          <cell r="MX39">
            <v>6.4526393468454485E-2</v>
          </cell>
          <cell r="MY39">
            <v>-0.26053534953960383</v>
          </cell>
          <cell r="MZ39">
            <v>-0.18747434414092332</v>
          </cell>
          <cell r="NA39">
            <v>0.139593700328146</v>
          </cell>
          <cell r="NB39">
            <v>0.49506819810763952</v>
          </cell>
          <cell r="NC39">
            <v>0.11587187507565247</v>
          </cell>
          <cell r="ND39">
            <v>-4.8489474957541034</v>
          </cell>
          <cell r="NE39">
            <v>-0.83729608240223041</v>
          </cell>
          <cell r="NF39">
            <v>-0.33322087703525133</v>
          </cell>
          <cell r="NG39">
            <v>-0.83807575378404842</v>
          </cell>
          <cell r="NH39">
            <v>-0.83884306878460291</v>
          </cell>
          <cell r="NI39">
            <v>-0.49697785985784687</v>
          </cell>
          <cell r="NJ39">
            <v>-0.29770507791478712</v>
          </cell>
          <cell r="NK39">
            <v>4.8594394052283524E-2</v>
          </cell>
          <cell r="NL39">
            <v>0.16028342341994004</v>
          </cell>
          <cell r="NM39">
            <v>-6.4074397065547628E-2</v>
          </cell>
          <cell r="NN39">
            <v>-0.26053534953960383</v>
          </cell>
          <cell r="NO39">
            <v>-0.18747434414092332</v>
          </cell>
          <cell r="NP39">
            <v>0.139593700328146</v>
          </cell>
          <cell r="NQ39">
            <v>0.49506819810763952</v>
          </cell>
          <cell r="NR39">
            <v>0.11587187507565247</v>
          </cell>
          <cell r="NS39">
            <v>-4.8489474957541034</v>
          </cell>
          <cell r="NT39">
            <v>-0.83729608240223041</v>
          </cell>
          <cell r="NU39">
            <v>-0.33322087703525133</v>
          </cell>
          <cell r="NV39">
            <v>-0.83807575378404842</v>
          </cell>
          <cell r="NW39">
            <v>-0.83884306878460291</v>
          </cell>
          <cell r="NX39">
            <v>-0.49697785985784687</v>
          </cell>
          <cell r="NY39">
            <v>-0.29770507791478712</v>
          </cell>
          <cell r="NZ39">
            <v>4.8594394052283524E-2</v>
          </cell>
          <cell r="OA39">
            <v>0.16028342341994004</v>
          </cell>
          <cell r="OB39">
            <v>-6.4074397065547628E-2</v>
          </cell>
          <cell r="OC39">
            <v>-0.32810483796399698</v>
          </cell>
          <cell r="OD39">
            <v>0.15921942486818283</v>
          </cell>
          <cell r="OE39">
            <v>0.13224076015454064</v>
          </cell>
          <cell r="OF39">
            <v>0.56592972678394626</v>
          </cell>
          <cell r="OG39">
            <v>0.23960541623042142</v>
          </cell>
          <cell r="OH39">
            <v>-1.3647170225421017</v>
          </cell>
          <cell r="OI39">
            <v>-0.78346554138740521</v>
          </cell>
          <cell r="OJ39">
            <v>-0.36000221453974318</v>
          </cell>
          <cell r="OK39">
            <v>-0.73684582391062514</v>
          </cell>
          <cell r="OL39">
            <v>-0.69590380445786382</v>
          </cell>
          <cell r="OM39">
            <v>-0.49530035160562685</v>
          </cell>
          <cell r="ON39">
            <v>2.105263825584824E-3</v>
          </cell>
          <cell r="OO39">
            <v>1.8646227532782951E-2</v>
          </cell>
          <cell r="OP39">
            <v>0.2887434394021226</v>
          </cell>
          <cell r="OQ39">
            <v>5.2503572092764225E-2</v>
          </cell>
          <cell r="OR39">
            <v>-0.32810483796399698</v>
          </cell>
          <cell r="OS39">
            <v>0.15921942486818283</v>
          </cell>
          <cell r="OT39">
            <v>0.13224076015454064</v>
          </cell>
          <cell r="OU39">
            <v>0.56592972678394626</v>
          </cell>
          <cell r="OV39">
            <v>0.23960541623042142</v>
          </cell>
          <cell r="OW39">
            <v>-1.3647170225421017</v>
          </cell>
          <cell r="OX39">
            <v>-0.78346554138740521</v>
          </cell>
          <cell r="OY39">
            <v>-0.36000221453974318</v>
          </cell>
          <cell r="OZ39">
            <v>-0.73684582391062514</v>
          </cell>
          <cell r="PA39">
            <v>-0.69590380445786382</v>
          </cell>
          <cell r="PB39">
            <v>-0.49530035160562685</v>
          </cell>
          <cell r="PC39">
            <v>2.105263825584824E-3</v>
          </cell>
          <cell r="PD39">
            <v>1.8646227532782951E-2</v>
          </cell>
          <cell r="PE39">
            <v>0.2887434394021226</v>
          </cell>
          <cell r="PF39">
            <v>5.2503572092764225E-2</v>
          </cell>
          <cell r="PG39">
            <v>-9.5249161862520582E-2</v>
          </cell>
          <cell r="PH39">
            <v>9.0027030644206595E-4</v>
          </cell>
          <cell r="PI39">
            <v>0.40457017345266</v>
          </cell>
          <cell r="PJ39">
            <v>0.61901070971497618</v>
          </cell>
          <cell r="PK39">
            <v>0.32739180110657834</v>
          </cell>
          <cell r="PL39">
            <v>-4.6009076119967895</v>
          </cell>
          <cell r="PM39">
            <v>-1.7782385510525474</v>
          </cell>
          <cell r="PN39">
            <v>-0.44270761276458703</v>
          </cell>
          <cell r="PO39">
            <v>-1.426127938512515</v>
          </cell>
          <cell r="PP39">
            <v>-1.3033058271078986</v>
          </cell>
          <cell r="PQ39">
            <v>-0.31671467372519152</v>
          </cell>
          <cell r="PR39">
            <v>-0.22149208236343185</v>
          </cell>
          <cell r="PS39">
            <v>0.28958234312854136</v>
          </cell>
          <cell r="PT39">
            <v>0.30670294597073672</v>
          </cell>
          <cell r="PU39">
            <v>0.11881419749774981</v>
          </cell>
          <cell r="PV39">
            <v>-9.5249161862520582E-2</v>
          </cell>
          <cell r="PW39">
            <v>9.0027030644206595E-4</v>
          </cell>
          <cell r="PX39">
            <v>0.40457017345266</v>
          </cell>
          <cell r="PY39">
            <v>0.61901070971497618</v>
          </cell>
          <cell r="PZ39">
            <v>0.32739180110657834</v>
          </cell>
          <cell r="QA39">
            <v>-4.6009076119967895</v>
          </cell>
          <cell r="QB39">
            <v>-1.7782385510525474</v>
          </cell>
          <cell r="QC39">
            <v>-0.44270761276458703</v>
          </cell>
          <cell r="QD39">
            <v>-1.426127938512515</v>
          </cell>
          <cell r="QE39">
            <v>-1.3033058271078986</v>
          </cell>
          <cell r="QF39">
            <v>-0.31671467372519152</v>
          </cell>
          <cell r="QG39">
            <v>-0.22149208236343185</v>
          </cell>
          <cell r="QH39">
            <v>0.28958234312854136</v>
          </cell>
          <cell r="QI39">
            <v>0.30670294597073672</v>
          </cell>
          <cell r="QJ39">
            <v>0.11881419749774981</v>
          </cell>
          <cell r="QK39">
            <v>-0.42598757128159659</v>
          </cell>
          <cell r="QL39">
            <v>-0.22000029572676216</v>
          </cell>
          <cell r="QM39">
            <v>-0.24900433660596932</v>
          </cell>
          <cell r="QN39">
            <v>0.44537640760945468</v>
          </cell>
          <cell r="QO39">
            <v>-4.0924998343177699E-2</v>
          </cell>
          <cell r="QP39">
            <v>-11.957867533048306</v>
          </cell>
          <cell r="QQ39">
            <v>-0.80900868982308727</v>
          </cell>
          <cell r="QR39">
            <v>-0.24278443349255513</v>
          </cell>
          <cell r="QS39">
            <v>-0.32870396692662296</v>
          </cell>
          <cell r="QT39">
            <v>-0.60831399566588551</v>
          </cell>
          <cell r="QU39">
            <v>-1.0401113562277529</v>
          </cell>
          <cell r="QV39">
            <v>-0.38828840832571232</v>
          </cell>
          <cell r="QW39">
            <v>-0.24672876229618335</v>
          </cell>
          <cell r="QX39">
            <v>0.11866297457408724</v>
          </cell>
          <cell r="QY39">
            <v>-0.23005466411741377</v>
          </cell>
          <cell r="QZ39">
            <v>-0.42598757128159659</v>
          </cell>
          <cell r="RA39">
            <v>-0.22000029572676216</v>
          </cell>
          <cell r="RB39">
            <v>-0.24900433660596932</v>
          </cell>
          <cell r="RC39">
            <v>0.44537640760945468</v>
          </cell>
          <cell r="RD39">
            <v>-4.0924998343177699E-2</v>
          </cell>
          <cell r="RE39">
            <v>-11.957867533048306</v>
          </cell>
          <cell r="RF39">
            <v>-0.80900868982308727</v>
          </cell>
          <cell r="RG39">
            <v>-0.24278443349255513</v>
          </cell>
          <cell r="RH39">
            <v>-0.32870396692662296</v>
          </cell>
          <cell r="RI39">
            <v>-0.60831399566588551</v>
          </cell>
          <cell r="RJ39">
            <v>-1.0401113562277529</v>
          </cell>
          <cell r="RK39">
            <v>-0.38828840832571232</v>
          </cell>
          <cell r="RL39">
            <v>-0.24672876229618335</v>
          </cell>
          <cell r="RM39">
            <v>0.11866297457408724</v>
          </cell>
          <cell r="RN39">
            <v>-0.23005466411741377</v>
          </cell>
          <cell r="RO39">
            <v>0.27379052286871963</v>
          </cell>
          <cell r="RP39">
            <v>-0.22628613419695864</v>
          </cell>
          <cell r="RQ39">
            <v>-0.32761637843254743</v>
          </cell>
          <cell r="RR39">
            <v>0.26614845514411012</v>
          </cell>
          <cell r="RS39">
            <v>4.4991595866069635E-2</v>
          </cell>
          <cell r="RT39" t="str">
            <v/>
          </cell>
          <cell r="RU39">
            <v>-0.64148117966689577</v>
          </cell>
          <cell r="RV39">
            <v>8.4421503267974943E-3</v>
          </cell>
          <cell r="RW39">
            <v>-0.38835066683909159</v>
          </cell>
          <cell r="RX39">
            <v>-0.48506190656039255</v>
          </cell>
          <cell r="RY39">
            <v>7.0254729604185814E-2</v>
          </cell>
          <cell r="RZ39">
            <v>-0.33229337984885765</v>
          </cell>
          <cell r="SA39">
            <v>-0.20159443014779327</v>
          </cell>
          <cell r="SB39">
            <v>1.5107696027265454E-2</v>
          </cell>
          <cell r="SC39">
            <v>-9.4979242437022271E-2</v>
          </cell>
          <cell r="SD39">
            <v>0.27379052286871963</v>
          </cell>
          <cell r="SE39">
            <v>-0.22628613419695864</v>
          </cell>
          <cell r="SF39">
            <v>-0.32761637843254743</v>
          </cell>
          <cell r="SG39">
            <v>0.26614845514411012</v>
          </cell>
          <cell r="SH39">
            <v>4.4991595866069635E-2</v>
          </cell>
          <cell r="SI39" t="str">
            <v/>
          </cell>
          <cell r="SJ39">
            <v>-0.64148117966689577</v>
          </cell>
          <cell r="SK39">
            <v>8.4421503267974943E-3</v>
          </cell>
          <cell r="SL39">
            <v>-0.38835066683909159</v>
          </cell>
          <cell r="SM39">
            <v>-0.48506190656039255</v>
          </cell>
          <cell r="SN39">
            <v>7.0254729604185814E-2</v>
          </cell>
          <cell r="SO39">
            <v>-0.33229337984885765</v>
          </cell>
          <cell r="SP39">
            <v>-0.20159443014779327</v>
          </cell>
          <cell r="SQ39">
            <v>1.5107696027265454E-2</v>
          </cell>
          <cell r="SR39">
            <v>-9.4979242437022271E-2</v>
          </cell>
          <cell r="SS39">
            <v>0.23513022244776705</v>
          </cell>
          <cell r="ST39">
            <v>0.26730737218186779</v>
          </cell>
          <cell r="SU39">
            <v>5.7655260654558775E-2</v>
          </cell>
          <cell r="SV39">
            <v>0.42292461288302652</v>
          </cell>
          <cell r="SW39">
            <v>0.25679454765187626</v>
          </cell>
          <cell r="SX39">
            <v>-17.40329662249971</v>
          </cell>
          <cell r="SY39">
            <v>-0.21594819637603807</v>
          </cell>
          <cell r="SZ39">
            <v>-0.16748655345194352</v>
          </cell>
          <cell r="TA39">
            <v>-2.234990243573892</v>
          </cell>
          <cell r="TB39">
            <v>-0.94837075164456686</v>
          </cell>
          <cell r="TC39">
            <v>-2.5536184127811511E-2</v>
          </cell>
          <cell r="TD39">
            <v>0.16159521655982592</v>
          </cell>
          <cell r="TE39">
            <v>-3.7470522835781291E-3</v>
          </cell>
          <cell r="TF39">
            <v>2.3118241507868887E-3</v>
          </cell>
          <cell r="TG39">
            <v>4.2176069694975539E-2</v>
          </cell>
          <cell r="TH39">
            <v>0.23513022244776705</v>
          </cell>
          <cell r="TI39">
            <v>0.26730737218186779</v>
          </cell>
          <cell r="TJ39">
            <v>5.7655260654558775E-2</v>
          </cell>
          <cell r="TK39">
            <v>0.42292461288302652</v>
          </cell>
          <cell r="TL39">
            <v>0.25679454765187626</v>
          </cell>
          <cell r="TM39">
            <v>-17.40329662249971</v>
          </cell>
          <cell r="TN39">
            <v>-0.21594819637603807</v>
          </cell>
          <cell r="TO39">
            <v>-0.16748655345194352</v>
          </cell>
          <cell r="TP39">
            <v>-2.234990243573892</v>
          </cell>
          <cell r="TQ39">
            <v>-0.94837075164456686</v>
          </cell>
          <cell r="TR39">
            <v>-2.5536184127811511E-2</v>
          </cell>
          <cell r="TS39">
            <v>0.16159521655982592</v>
          </cell>
          <cell r="TT39">
            <v>-3.7470522835781291E-3</v>
          </cell>
          <cell r="TU39">
            <v>2.3118241507868887E-3</v>
          </cell>
          <cell r="TV39">
            <v>4.2176069694975539E-2</v>
          </cell>
          <cell r="TW39">
            <v>-0.52517616874673123</v>
          </cell>
          <cell r="TX39">
            <v>-0.272165970543297</v>
          </cell>
          <cell r="TY39">
            <v>-0.14557072755795705</v>
          </cell>
          <cell r="TZ39">
            <v>-2.0309532197657974E-4</v>
          </cell>
          <cell r="UA39">
            <v>-0.18783434845363464</v>
          </cell>
          <cell r="UB39" t="str">
            <v/>
          </cell>
          <cell r="UC39" t="str">
            <v/>
          </cell>
          <cell r="UD39" t="str">
            <v/>
          </cell>
          <cell r="UE39" t="str">
            <v/>
          </cell>
          <cell r="UF39" t="str">
            <v/>
          </cell>
          <cell r="UG39">
            <v>-0.6940228770800646</v>
          </cell>
          <cell r="UH39">
            <v>-0.42544031334632731</v>
          </cell>
          <cell r="UI39">
            <v>-0.28301241986564935</v>
          </cell>
          <cell r="UJ39">
            <v>-0.11533890177358948</v>
          </cell>
          <cell r="UK39">
            <v>-0.32663679703519499</v>
          </cell>
          <cell r="UL39">
            <v>-0.52517632708006479</v>
          </cell>
          <cell r="UM39">
            <v>-0.27216642774026673</v>
          </cell>
          <cell r="UN39">
            <v>-0.14557050448103395</v>
          </cell>
          <cell r="UO39">
            <v>-2.0286951552490672E-4</v>
          </cell>
          <cell r="UP39">
            <v>-0.18783434455292558</v>
          </cell>
          <cell r="UQ39" t="str">
            <v/>
          </cell>
          <cell r="UR39" t="str">
            <v/>
          </cell>
          <cell r="US39" t="str">
            <v/>
          </cell>
          <cell r="UT39" t="str">
            <v/>
          </cell>
          <cell r="UU39" t="str">
            <v/>
          </cell>
          <cell r="UV39">
            <v>-0.69402303541339783</v>
          </cell>
          <cell r="UW39">
            <v>-0.42544077054329704</v>
          </cell>
          <cell r="UX39">
            <v>-0.28301219678872624</v>
          </cell>
          <cell r="UY39">
            <v>-0.11533867596713782</v>
          </cell>
          <cell r="UZ39">
            <v>-0.32663679313448557</v>
          </cell>
          <cell r="VA39">
            <v>0.30839709064681725</v>
          </cell>
          <cell r="VB39">
            <v>-0.23054265256506251</v>
          </cell>
          <cell r="VC39">
            <v>-0.23378720299984515</v>
          </cell>
          <cell r="VD39">
            <v>-0.1276464432854324</v>
          </cell>
          <cell r="VE39">
            <v>2.3633800225001853E-3</v>
          </cell>
          <cell r="VF39" t="str">
            <v/>
          </cell>
          <cell r="VG39" t="str">
            <v/>
          </cell>
          <cell r="VH39" t="str">
            <v/>
          </cell>
          <cell r="VI39" t="str">
            <v/>
          </cell>
          <cell r="VJ39" t="str">
            <v/>
          </cell>
          <cell r="VK39">
            <v>0.28716196455986076</v>
          </cell>
          <cell r="VL39">
            <v>-0.38117198517375811</v>
          </cell>
          <cell r="VM39">
            <v>-0.40450210299984507</v>
          </cell>
          <cell r="VN39">
            <v>-0.28276819032100559</v>
          </cell>
          <cell r="VO39">
            <v>-0.10243042517784069</v>
          </cell>
          <cell r="VP39">
            <v>0.30839714367301935</v>
          </cell>
          <cell r="VQ39">
            <v>-0.23054236521694857</v>
          </cell>
          <cell r="VR39">
            <v>-0.23378740782564436</v>
          </cell>
          <cell r="VS39">
            <v>-0.12764581803610611</v>
          </cell>
          <cell r="VT39">
            <v>2.363551855633291E-3</v>
          </cell>
          <cell r="VU39" t="str">
            <v/>
          </cell>
          <cell r="VV39" t="str">
            <v/>
          </cell>
          <cell r="VW39" t="str">
            <v/>
          </cell>
          <cell r="VX39" t="str">
            <v/>
          </cell>
          <cell r="VY39" t="str">
            <v/>
          </cell>
          <cell r="VZ39">
            <v>0.28716201758606291</v>
          </cell>
          <cell r="WA39">
            <v>-0.38117169782564414</v>
          </cell>
          <cell r="WB39">
            <v>-0.40450230782564428</v>
          </cell>
          <cell r="WC39">
            <v>-0.28276756507167933</v>
          </cell>
          <cell r="WD39">
            <v>-0.10243025334470796</v>
          </cell>
          <cell r="WE39">
            <v>-0.19617183613459366</v>
          </cell>
          <cell r="WF39">
            <v>-8.0484034221179907E-3</v>
          </cell>
          <cell r="WG39">
            <v>0.20265007179179809</v>
          </cell>
          <cell r="WH39">
            <v>0.43721555829527431</v>
          </cell>
          <cell r="WI39">
            <v>0.14125397353833569</v>
          </cell>
          <cell r="WJ39">
            <v>-8.0966780827283724</v>
          </cell>
          <cell r="WK39">
            <v>-0.50917387085169841</v>
          </cell>
          <cell r="WL39">
            <v>-0.55552385276769511</v>
          </cell>
          <cell r="WM39">
            <v>-1.8309512226078082</v>
          </cell>
          <cell r="WN39">
            <v>-1.1228302992613011</v>
          </cell>
          <cell r="WO39">
            <v>-0.4510268763472961</v>
          </cell>
          <cell r="WP39">
            <v>-0.13796982090386101</v>
          </cell>
          <cell r="WQ39">
            <v>3.9976739319263141E-2</v>
          </cell>
          <cell r="WR39">
            <v>-9.763599702685026E-2</v>
          </cell>
          <cell r="WS39">
            <v>-0.11765485342062605</v>
          </cell>
          <cell r="WT39">
            <v>-0.19617183613459366</v>
          </cell>
          <cell r="WU39">
            <v>-8.0484034221179907E-3</v>
          </cell>
          <cell r="WV39">
            <v>0.20265007179179809</v>
          </cell>
          <cell r="WW39">
            <v>0.43721555829527431</v>
          </cell>
          <cell r="WX39">
            <v>0.14125397353833569</v>
          </cell>
          <cell r="WY39">
            <v>-8.0966780827283724</v>
          </cell>
          <cell r="WZ39">
            <v>-0.50917387085169841</v>
          </cell>
          <cell r="XA39">
            <v>-0.55552385276769511</v>
          </cell>
          <cell r="XB39">
            <v>-1.8309512226078082</v>
          </cell>
          <cell r="XC39">
            <v>-1.1228302992613011</v>
          </cell>
          <cell r="XD39">
            <v>-0.4510268763472961</v>
          </cell>
          <cell r="XE39">
            <v>-0.13796982090386101</v>
          </cell>
          <cell r="XF39">
            <v>3.9976739319263141E-2</v>
          </cell>
          <cell r="XG39">
            <v>-9.763599702685026E-2</v>
          </cell>
          <cell r="XH39">
            <v>-0.11765485342062605</v>
          </cell>
          <cell r="XI39">
            <v>-0.17363870051621438</v>
          </cell>
          <cell r="XJ39">
            <v>-0.1347596609565076</v>
          </cell>
          <cell r="XK39">
            <v>0.19008690770434006</v>
          </cell>
          <cell r="XL39">
            <v>0.58190087967431603</v>
          </cell>
          <cell r="XM39">
            <v>0.20841709058818161</v>
          </cell>
          <cell r="XN39">
            <v>-0.69543855406096855</v>
          </cell>
          <cell r="XO39">
            <v>-1.0048281827932577</v>
          </cell>
          <cell r="XP39">
            <v>-0.7277453312325276</v>
          </cell>
          <cell r="XQ39">
            <v>-1.5495305198692477</v>
          </cell>
          <cell r="XR39">
            <v>-1.0230284353275048</v>
          </cell>
          <cell r="XS39">
            <v>-0.34884157104948943</v>
          </cell>
          <cell r="XT39">
            <v>-0.40329932819007247</v>
          </cell>
          <cell r="XU39">
            <v>-5.6863470484951779E-2</v>
          </cell>
          <cell r="XV39">
            <v>7.2902336499733683E-2</v>
          </cell>
          <cell r="XW39">
            <v>-0.13451710650226267</v>
          </cell>
          <cell r="XX39">
            <v>-0.17363870051621438</v>
          </cell>
          <cell r="XY39">
            <v>-0.1347596609565076</v>
          </cell>
          <cell r="XZ39">
            <v>0.19008690770434006</v>
          </cell>
          <cell r="YA39">
            <v>0.58190087967431603</v>
          </cell>
          <cell r="YB39">
            <v>0.20841709058818161</v>
          </cell>
          <cell r="YC39">
            <v>-0.69543855406096855</v>
          </cell>
          <cell r="YD39">
            <v>-1.0048281827932577</v>
          </cell>
          <cell r="YE39">
            <v>-0.7277453312325276</v>
          </cell>
          <cell r="YF39">
            <v>-1.5495305198692477</v>
          </cell>
          <cell r="YG39">
            <v>-1.0230284353275048</v>
          </cell>
          <cell r="YH39">
            <v>-0.34884157104948943</v>
          </cell>
          <cell r="YI39">
            <v>-0.40329932819007247</v>
          </cell>
          <cell r="YJ39">
            <v>-5.6863470484951779E-2</v>
          </cell>
          <cell r="YK39">
            <v>7.2902336499733683E-2</v>
          </cell>
          <cell r="YL39">
            <v>-0.13451710650226267</v>
          </cell>
          <cell r="YM39">
            <v>-1.134904025056241</v>
          </cell>
          <cell r="YN39">
            <v>-1.1005237164930222</v>
          </cell>
          <cell r="YO39">
            <v>-0.30665056455151862</v>
          </cell>
          <cell r="YP39">
            <v>-0.22062764989801009</v>
          </cell>
          <cell r="YQ39">
            <v>-0.56303204974030385</v>
          </cell>
          <cell r="YR39" t="str">
            <v/>
          </cell>
          <cell r="YS39" t="str">
            <v/>
          </cell>
          <cell r="YT39" t="str">
            <v/>
          </cell>
          <cell r="YU39" t="str">
            <v/>
          </cell>
          <cell r="YV39" t="str">
            <v/>
          </cell>
          <cell r="YW39">
            <v>-1.2909213983895746</v>
          </cell>
          <cell r="YX39">
            <v>-1.352645564493022</v>
          </cell>
          <cell r="YY39">
            <v>-0.48887331513975363</v>
          </cell>
          <cell r="YZ39">
            <v>-0.39258802100912127</v>
          </cell>
          <cell r="ZA39">
            <v>-0.75041072159215527</v>
          </cell>
          <cell r="ZB39">
            <v>-1.134904025056241</v>
          </cell>
          <cell r="ZC39">
            <v>-1.1005237164930222</v>
          </cell>
          <cell r="ZD39">
            <v>-0.30665056455151862</v>
          </cell>
          <cell r="ZE39">
            <v>-0.22062764989801009</v>
          </cell>
          <cell r="ZF39">
            <v>-0.56303204974030385</v>
          </cell>
          <cell r="ZG39" t="str">
            <v/>
          </cell>
          <cell r="ZH39" t="str">
            <v/>
          </cell>
          <cell r="ZI39" t="str">
            <v/>
          </cell>
          <cell r="ZJ39" t="str">
            <v/>
          </cell>
          <cell r="ZK39" t="str">
            <v/>
          </cell>
          <cell r="ZL39">
            <v>-1.2909213983895746</v>
          </cell>
          <cell r="ZM39">
            <v>-1.352645564493022</v>
          </cell>
          <cell r="ZN39">
            <v>-0.48887331513975363</v>
          </cell>
          <cell r="ZO39">
            <v>-0.39258802100912127</v>
          </cell>
          <cell r="ZP39">
            <v>-0.75041072159215527</v>
          </cell>
          <cell r="ZQ39">
            <v>0.20873039746888844</v>
          </cell>
          <cell r="ZR39">
            <v>-1.0851413716401439E-2</v>
          </cell>
          <cell r="ZS39">
            <v>-7.2859059248693986E-2</v>
          </cell>
          <cell r="ZT39">
            <v>0.32599693329616747</v>
          </cell>
          <cell r="ZU39">
            <v>0.1364478498773431</v>
          </cell>
          <cell r="ZV39" t="str">
            <v/>
          </cell>
          <cell r="ZW39" t="str">
            <v/>
          </cell>
          <cell r="ZX39" t="str">
            <v/>
          </cell>
          <cell r="ZY39" t="str">
            <v/>
          </cell>
          <cell r="ZZ39" t="str">
            <v/>
          </cell>
          <cell r="AAA39">
            <v>0.11112816868100968</v>
          </cell>
          <cell r="AAB39">
            <v>-0.10967220083761355</v>
          </cell>
          <cell r="AAC39">
            <v>-0.17162008879414831</v>
          </cell>
          <cell r="AAD39">
            <v>0.26021005400323821</v>
          </cell>
          <cell r="AAE39">
            <v>4.8922435567578922E-2</v>
          </cell>
          <cell r="AAF39">
            <v>0.20873039746888844</v>
          </cell>
          <cell r="AAG39">
            <v>-1.0851413716401439E-2</v>
          </cell>
          <cell r="AAH39">
            <v>-7.2859059248693986E-2</v>
          </cell>
          <cell r="AAI39">
            <v>0.32599693329616747</v>
          </cell>
          <cell r="AAJ39">
            <v>0.1364478498773431</v>
          </cell>
          <cell r="AAK39" t="str">
            <v/>
          </cell>
          <cell r="AAL39" t="str">
            <v/>
          </cell>
          <cell r="AAM39" t="str">
            <v/>
          </cell>
          <cell r="AAN39" t="str">
            <v/>
          </cell>
          <cell r="AAO39" t="str">
            <v/>
          </cell>
          <cell r="AAP39">
            <v>0.11112816868100968</v>
          </cell>
          <cell r="AAQ39">
            <v>-0.10967220083761355</v>
          </cell>
          <cell r="AAR39">
            <v>-0.17162008879414831</v>
          </cell>
          <cell r="AAS39">
            <v>0.26021005400323821</v>
          </cell>
          <cell r="AAT39">
            <v>4.8922435567578922E-2</v>
          </cell>
          <cell r="AAU39">
            <v>-0.66710465081480619</v>
          </cell>
          <cell r="AAV39">
            <v>-0.83958530179295965</v>
          </cell>
          <cell r="AAW39">
            <v>-0.51217330416036633</v>
          </cell>
          <cell r="AAX39">
            <v>0.34166688766317271</v>
          </cell>
          <cell r="AAY39">
            <v>-0.3410839591357358</v>
          </cell>
          <cell r="AAZ39">
            <v>-0.93532551383210849</v>
          </cell>
          <cell r="ABA39">
            <v>-0.61677721612081826</v>
          </cell>
          <cell r="ABB39">
            <v>-0.83921621941449309</v>
          </cell>
          <cell r="ABC39">
            <v>-2.3444612925404358</v>
          </cell>
          <cell r="ABD39">
            <v>-1.2449778132276326</v>
          </cell>
          <cell r="ABE39">
            <v>-0.72632224394849609</v>
          </cell>
          <cell r="ABF39">
            <v>-0.76531593990224567</v>
          </cell>
          <cell r="ABG39">
            <v>-0.61028617873660429</v>
          </cell>
          <cell r="ABH39">
            <v>-0.37900164848901463</v>
          </cell>
          <cell r="ABI39">
            <v>-0.5960283795206297</v>
          </cell>
          <cell r="ABJ39">
            <v>-0.66710465081480619</v>
          </cell>
          <cell r="ABK39">
            <v>-0.83958530179295965</v>
          </cell>
          <cell r="ABL39">
            <v>-0.51217330416036633</v>
          </cell>
          <cell r="ABM39">
            <v>0.34166688766317271</v>
          </cell>
          <cell r="ABN39">
            <v>-0.3410839591357358</v>
          </cell>
          <cell r="ABO39">
            <v>-0.93532551383210849</v>
          </cell>
          <cell r="ABP39">
            <v>-0.61677721612081826</v>
          </cell>
          <cell r="ABQ39">
            <v>-0.83921621941449309</v>
          </cell>
          <cell r="ABR39">
            <v>-2.3444612925404358</v>
          </cell>
          <cell r="ABS39">
            <v>-1.2449778132276326</v>
          </cell>
          <cell r="ABT39">
            <v>-0.72632224394849609</v>
          </cell>
          <cell r="ABU39">
            <v>-0.76531593990224567</v>
          </cell>
          <cell r="ABV39">
            <v>-0.61028617873660429</v>
          </cell>
          <cell r="ABW39">
            <v>-0.37900164848901463</v>
          </cell>
          <cell r="ABX39">
            <v>-0.5960283795206297</v>
          </cell>
          <cell r="ABY39">
            <v>-0.10428600472045396</v>
          </cell>
          <cell r="ABZ39">
            <v>0.16434207529075981</v>
          </cell>
          <cell r="ACA39">
            <v>0.21374798879672846</v>
          </cell>
          <cell r="ACB39">
            <v>0.55952184195119825</v>
          </cell>
          <cell r="ACC39">
            <v>0.26461644299846226</v>
          </cell>
          <cell r="ACD39">
            <v>-2.6443750091241882</v>
          </cell>
          <cell r="ACE39">
            <v>-0.73674207376205392</v>
          </cell>
          <cell r="ACF39">
            <v>-0.50213068317120502</v>
          </cell>
          <cell r="ACG39">
            <v>-1.2757255948344934</v>
          </cell>
          <cell r="ACH39">
            <v>-1.0457661824963667</v>
          </cell>
          <cell r="ACI39">
            <v>-0.40723239974108288</v>
          </cell>
          <cell r="ACJ39">
            <v>3.8750350484777598E-3</v>
          </cell>
          <cell r="ACK39">
            <v>7.0572254403141826E-2</v>
          </cell>
          <cell r="ACL39">
            <v>0.21659059606311226</v>
          </cell>
          <cell r="ACM39">
            <v>3.12606329788351E-2</v>
          </cell>
          <cell r="ACN39">
            <v>-0.10428600472045396</v>
          </cell>
          <cell r="ACO39">
            <v>0.16434207529075981</v>
          </cell>
          <cell r="ACP39">
            <v>0.21374798879672846</v>
          </cell>
          <cell r="ACQ39">
            <v>0.55952184195119825</v>
          </cell>
          <cell r="ACR39">
            <v>0.26461644299846226</v>
          </cell>
          <cell r="ACS39">
            <v>-2.6443750091241882</v>
          </cell>
          <cell r="ACT39">
            <v>-0.73674207376205392</v>
          </cell>
          <cell r="ACU39">
            <v>-0.50213068317120502</v>
          </cell>
          <cell r="ACV39">
            <v>-1.2757255948344934</v>
          </cell>
          <cell r="ACW39">
            <v>-1.0457661824963667</v>
          </cell>
          <cell r="ACX39">
            <v>-0.40723239974108288</v>
          </cell>
          <cell r="ACY39">
            <v>3.8750350484777598E-3</v>
          </cell>
          <cell r="ACZ39">
            <v>7.0572254403141826E-2</v>
          </cell>
          <cell r="ADA39">
            <v>0.21659059606311226</v>
          </cell>
          <cell r="ADB39">
            <v>3.12606329788351E-2</v>
          </cell>
          <cell r="ADC39">
            <v>-1.1018757436767406</v>
          </cell>
          <cell r="ADD39">
            <v>-0.57063314757430927</v>
          </cell>
          <cell r="ADE39">
            <v>-0.13631455051428476</v>
          </cell>
          <cell r="ADF39">
            <v>-0.28274743159445559</v>
          </cell>
          <cell r="ADG39">
            <v>-0.42156720341783338</v>
          </cell>
          <cell r="ADH39" t="str">
            <v/>
          </cell>
          <cell r="ADI39" t="str">
            <v/>
          </cell>
          <cell r="ADJ39" t="str">
            <v/>
          </cell>
          <cell r="ADK39" t="str">
            <v/>
          </cell>
          <cell r="ADL39" t="str">
            <v/>
          </cell>
          <cell r="ADM39">
            <v>-1.4615608061767411</v>
          </cell>
          <cell r="ADN39">
            <v>-0.78305383629979952</v>
          </cell>
          <cell r="ADO39">
            <v>-0.27858997986211076</v>
          </cell>
          <cell r="ADP39">
            <v>-0.44620958576112218</v>
          </cell>
          <cell r="ADQ39">
            <v>-0.61798977901307151</v>
          </cell>
          <cell r="ADR39">
            <v>-1.1018757436767406</v>
          </cell>
          <cell r="ADS39">
            <v>-0.57063314757430927</v>
          </cell>
          <cell r="ADT39">
            <v>-0.13631455051428476</v>
          </cell>
          <cell r="ADU39">
            <v>-0.28274743159445559</v>
          </cell>
          <cell r="ADV39">
            <v>-0.42156720341783338</v>
          </cell>
          <cell r="ADW39" t="str">
            <v/>
          </cell>
          <cell r="ADX39" t="str">
            <v/>
          </cell>
          <cell r="ADY39" t="str">
            <v/>
          </cell>
          <cell r="ADZ39" t="str">
            <v/>
          </cell>
          <cell r="AEA39" t="str">
            <v/>
          </cell>
          <cell r="AEB39">
            <v>-1.4615608061767411</v>
          </cell>
          <cell r="AEC39">
            <v>-0.78305383629979952</v>
          </cell>
          <cell r="AED39">
            <v>-0.27858997986211076</v>
          </cell>
          <cell r="AEE39">
            <v>-0.44620958576112218</v>
          </cell>
          <cell r="AEF39">
            <v>-0.61798977901307151</v>
          </cell>
          <cell r="AEG39">
            <v>0.19871414466138038</v>
          </cell>
          <cell r="AEH39">
            <v>-0.60105935213292661</v>
          </cell>
          <cell r="AEI39">
            <v>-0.55774309428425428</v>
          </cell>
          <cell r="AEJ39">
            <v>0.24135148440834611</v>
          </cell>
          <cell r="AEK39">
            <v>-4.0824918913049457E-2</v>
          </cell>
          <cell r="AEL39" t="str">
            <v/>
          </cell>
          <cell r="AEM39" t="str">
            <v/>
          </cell>
          <cell r="AEN39" t="str">
            <v/>
          </cell>
          <cell r="AEO39" t="str">
            <v/>
          </cell>
          <cell r="AEP39" t="str">
            <v/>
          </cell>
          <cell r="AEQ39">
            <v>0.14953335699904258</v>
          </cell>
          <cell r="AER39">
            <v>-0.69905203142585592</v>
          </cell>
          <cell r="AES39">
            <v>-0.65571616309738567</v>
          </cell>
          <cell r="AET39">
            <v>0.19643059134307808</v>
          </cell>
          <cell r="AEU39">
            <v>-0.10446697221883454</v>
          </cell>
          <cell r="AEV39">
            <v>0.19871414466138038</v>
          </cell>
          <cell r="AEW39">
            <v>-0.60105935213292661</v>
          </cell>
          <cell r="AEX39">
            <v>-0.55774309428425428</v>
          </cell>
          <cell r="AEY39">
            <v>0.24135148440834611</v>
          </cell>
          <cell r="AEZ39">
            <v>-4.0824918913049457E-2</v>
          </cell>
          <cell r="AFA39" t="str">
            <v/>
          </cell>
          <cell r="AFB39" t="str">
            <v/>
          </cell>
          <cell r="AFC39" t="str">
            <v/>
          </cell>
          <cell r="AFD39" t="str">
            <v/>
          </cell>
          <cell r="AFE39" t="str">
            <v/>
          </cell>
          <cell r="AFF39">
            <v>0.14953335699904258</v>
          </cell>
          <cell r="AFG39">
            <v>-0.69905203142585592</v>
          </cell>
          <cell r="AFH39">
            <v>-0.65571616309738567</v>
          </cell>
          <cell r="AFI39">
            <v>0.19643059134307808</v>
          </cell>
          <cell r="AFJ39">
            <v>-0.10446697221883454</v>
          </cell>
          <cell r="AFK39">
            <v>0.30552208601214331</v>
          </cell>
          <cell r="AFL39">
            <v>-1.0404009939347432</v>
          </cell>
          <cell r="AFM39">
            <v>-0.96458081027734976</v>
          </cell>
          <cell r="AFN39">
            <v>0.29192224640742753</v>
          </cell>
          <cell r="AFO39">
            <v>-2.6581100869172602E-2</v>
          </cell>
          <cell r="AFP39" t="str">
            <v/>
          </cell>
          <cell r="AFQ39" t="str">
            <v/>
          </cell>
          <cell r="AFR39" t="str">
            <v/>
          </cell>
          <cell r="AFS39" t="str">
            <v/>
          </cell>
          <cell r="AFT39" t="str">
            <v/>
          </cell>
          <cell r="AFU39">
            <v>0.25026991054918041</v>
          </cell>
          <cell r="AFV39">
            <v>-1.2085864453236321</v>
          </cell>
          <cell r="AFW39">
            <v>-1.1343977686106832</v>
          </cell>
          <cell r="AFX39">
            <v>0.23533588437039032</v>
          </cell>
          <cell r="AFY39">
            <v>-0.11077085364695033</v>
          </cell>
          <cell r="AFZ39">
            <v>0.30552208601214331</v>
          </cell>
          <cell r="AGA39">
            <v>-1.0404009939347432</v>
          </cell>
          <cell r="AGB39">
            <v>-0.96458081027734976</v>
          </cell>
          <cell r="AGC39">
            <v>0.29192224640742753</v>
          </cell>
          <cell r="AGD39">
            <v>-2.6581100869172602E-2</v>
          </cell>
          <cell r="AGE39" t="str">
            <v/>
          </cell>
          <cell r="AGF39" t="str">
            <v/>
          </cell>
          <cell r="AGG39" t="str">
            <v/>
          </cell>
          <cell r="AGH39" t="str">
            <v/>
          </cell>
          <cell r="AGI39" t="str">
            <v/>
          </cell>
          <cell r="AGJ39">
            <v>0.25026991054918041</v>
          </cell>
          <cell r="AGK39">
            <v>-1.2085864453236321</v>
          </cell>
          <cell r="AGL39">
            <v>-1.1343977686106832</v>
          </cell>
          <cell r="AGM39">
            <v>0.23533588437039032</v>
          </cell>
          <cell r="AGN39">
            <v>-0.11077085364695033</v>
          </cell>
          <cell r="AGO39">
            <v>-0.33614180464674837</v>
          </cell>
          <cell r="AGP39">
            <v>-8.6665396309735507E-2</v>
          </cell>
          <cell r="AGQ39">
            <v>-4.9009050618339954E-2</v>
          </cell>
          <cell r="AGR39">
            <v>0.55327360117030377</v>
          </cell>
          <cell r="AGS39">
            <v>0.13469653504013843</v>
          </cell>
          <cell r="AGT39">
            <v>-1.4595839795408327</v>
          </cell>
          <cell r="AGU39">
            <v>-1.1374629802932577</v>
          </cell>
          <cell r="AGV39">
            <v>-0.85969516082972353</v>
          </cell>
          <cell r="AGW39">
            <v>-1.9420069367949029</v>
          </cell>
          <cell r="AGX39">
            <v>-1.3861631203867233</v>
          </cell>
          <cell r="AGY39">
            <v>-0.48690677184032688</v>
          </cell>
          <cell r="AGZ39">
            <v>-0.24119445277790047</v>
          </cell>
          <cell r="AHA39">
            <v>-0.18785584297498575</v>
          </cell>
          <cell r="AHB39">
            <v>0.22595400760416925</v>
          </cell>
          <cell r="AHC39">
            <v>-8.5427888771644186E-2</v>
          </cell>
          <cell r="AHD39">
            <v>-0.33614180464674837</v>
          </cell>
          <cell r="AHE39">
            <v>-8.6665396309735507E-2</v>
          </cell>
          <cell r="AHF39">
            <v>-4.9009050618339954E-2</v>
          </cell>
          <cell r="AHG39">
            <v>0.55327360117030377</v>
          </cell>
          <cell r="AHH39">
            <v>0.13469653504013843</v>
          </cell>
          <cell r="AHI39">
            <v>-1.4595839795408327</v>
          </cell>
          <cell r="AHJ39">
            <v>-1.1374629802932577</v>
          </cell>
          <cell r="AHK39">
            <v>-0.85969516082972353</v>
          </cell>
          <cell r="AHL39">
            <v>-1.9420069367949029</v>
          </cell>
          <cell r="AHM39">
            <v>-1.3861631203867233</v>
          </cell>
          <cell r="AHN39">
            <v>-0.48690677184032688</v>
          </cell>
          <cell r="AHO39">
            <v>-0.24119445277790047</v>
          </cell>
          <cell r="AHP39">
            <v>-0.18785584297498575</v>
          </cell>
          <cell r="AHQ39">
            <v>0.22595400760416925</v>
          </cell>
          <cell r="AHR39">
            <v>-8.5427888771644186E-2</v>
          </cell>
          <cell r="AHS39">
            <v>-1.0220224426276425</v>
          </cell>
          <cell r="AHT39">
            <v>-0.40830562836358841</v>
          </cell>
          <cell r="AHU39">
            <v>-0.45678582240210924</v>
          </cell>
          <cell r="AHV39">
            <v>0.59605847472435236</v>
          </cell>
          <cell r="AHW39">
            <v>-2.2668971524242919E-2</v>
          </cell>
          <cell r="AHX39">
            <v>-4.6142520155611626</v>
          </cell>
          <cell r="AHY39">
            <v>-1.7817152603140267</v>
          </cell>
          <cell r="AHZ39">
            <v>-0.41913702434510924</v>
          </cell>
          <cell r="AIA39">
            <v>-1.0200553015555598</v>
          </cell>
          <cell r="AIB39">
            <v>-1.1115157476859823</v>
          </cell>
          <cell r="AIC39">
            <v>-1.5175023837219208</v>
          </cell>
          <cell r="AID39">
            <v>-0.75165803635119766</v>
          </cell>
          <cell r="AIE39">
            <v>-0.44172630317930911</v>
          </cell>
          <cell r="AIF39">
            <v>0.16826365159143444</v>
          </cell>
          <cell r="AIG39">
            <v>-0.33117555810340232</v>
          </cell>
          <cell r="AIH39">
            <v>-1.0220224426276425</v>
          </cell>
          <cell r="AII39">
            <v>-0.40830562836358841</v>
          </cell>
          <cell r="AIJ39">
            <v>-0.45678582240210924</v>
          </cell>
          <cell r="AIK39">
            <v>0.59605847472435236</v>
          </cell>
          <cell r="AIL39">
            <v>-2.2668971524242919E-2</v>
          </cell>
          <cell r="AIM39">
            <v>-4.6142520155611626</v>
          </cell>
          <cell r="AIN39">
            <v>-1.7817152603140267</v>
          </cell>
          <cell r="AIO39">
            <v>-0.41913702434510924</v>
          </cell>
          <cell r="AIP39">
            <v>-1.0200553015555598</v>
          </cell>
          <cell r="AIQ39">
            <v>-1.1115157476859823</v>
          </cell>
          <cell r="AIR39">
            <v>-1.5175023837219208</v>
          </cell>
          <cell r="AIS39">
            <v>-0.75165803635119766</v>
          </cell>
          <cell r="AIT39">
            <v>-0.44172630317930911</v>
          </cell>
          <cell r="AIU39">
            <v>0.16826365159143444</v>
          </cell>
          <cell r="AIV39">
            <v>-0.33117555810340232</v>
          </cell>
          <cell r="AIW39">
            <v>-1.2999892472992411</v>
          </cell>
          <cell r="AIX39">
            <v>-0.9600422917804774</v>
          </cell>
          <cell r="AIY39">
            <v>-0.54577409390980047</v>
          </cell>
          <cell r="AIZ39">
            <v>-8.2865565376980088E-2</v>
          </cell>
          <cell r="AJA39">
            <v>-0.55450726927604566</v>
          </cell>
          <cell r="AJB39" t="str">
            <v/>
          </cell>
          <cell r="AJC39" t="str">
            <v/>
          </cell>
          <cell r="AJD39" t="str">
            <v/>
          </cell>
          <cell r="AJE39" t="str">
            <v/>
          </cell>
          <cell r="AJF39" t="str">
            <v/>
          </cell>
          <cell r="AJG39">
            <v>-1.8101778167436857</v>
          </cell>
          <cell r="AJH39">
            <v>-1.3001267223360331</v>
          </cell>
          <cell r="AJI39">
            <v>-0.8010896876598006</v>
          </cell>
          <cell r="AJJ39">
            <v>-0.26303146978874498</v>
          </cell>
          <cell r="AJK39">
            <v>-0.83288224181392445</v>
          </cell>
          <cell r="AJL39">
            <v>-1.2999892472992411</v>
          </cell>
          <cell r="AJM39">
            <v>-0.9600422917804774</v>
          </cell>
          <cell r="AJN39">
            <v>-0.54577409390980047</v>
          </cell>
          <cell r="AJO39">
            <v>-8.2865565376980088E-2</v>
          </cell>
          <cell r="AJP39">
            <v>-0.55450726927604566</v>
          </cell>
          <cell r="AJQ39" t="str">
            <v/>
          </cell>
          <cell r="AJR39" t="str">
            <v/>
          </cell>
          <cell r="AJS39" t="str">
            <v/>
          </cell>
          <cell r="AJT39" t="str">
            <v/>
          </cell>
          <cell r="AJU39" t="str">
            <v/>
          </cell>
          <cell r="AJV39">
            <v>-1.8101778167436857</v>
          </cell>
          <cell r="AJW39">
            <v>-1.3001267223360331</v>
          </cell>
          <cell r="AJX39">
            <v>-0.8010896876598006</v>
          </cell>
          <cell r="AJY39">
            <v>-0.26303146978874498</v>
          </cell>
          <cell r="AJZ39">
            <v>-0.83288224181392445</v>
          </cell>
          <cell r="AKA39">
            <v>-0.65792388791872947</v>
          </cell>
          <cell r="AKB39">
            <v>-0.10656214097894801</v>
          </cell>
          <cell r="AKC39">
            <v>-0.14199930839471564</v>
          </cell>
          <cell r="AKD39">
            <v>-0.42363093298540722</v>
          </cell>
          <cell r="AKE39">
            <v>-0.27546049017602597</v>
          </cell>
          <cell r="AKF39" t="str">
            <v/>
          </cell>
          <cell r="AKG39" t="str">
            <v/>
          </cell>
          <cell r="AKH39" t="str">
            <v/>
          </cell>
          <cell r="AKI39" t="str">
            <v/>
          </cell>
          <cell r="AKJ39" t="str">
            <v/>
          </cell>
          <cell r="AKK39">
            <v>-1.0332533097937298</v>
          </cell>
          <cell r="AKL39">
            <v>-0.29758622691644809</v>
          </cell>
          <cell r="AKM39">
            <v>-0.33318221464471542</v>
          </cell>
          <cell r="AKN39">
            <v>-0.67838858229096277</v>
          </cell>
          <cell r="AKO39">
            <v>-0.50959585636192339</v>
          </cell>
          <cell r="AKP39">
            <v>-0.65792388791872947</v>
          </cell>
          <cell r="AKQ39">
            <v>-0.10656214097894801</v>
          </cell>
          <cell r="AKR39">
            <v>-0.14199930839471564</v>
          </cell>
          <cell r="AKS39">
            <v>-0.42363093298540722</v>
          </cell>
          <cell r="AKT39">
            <v>-0.27546049017602597</v>
          </cell>
          <cell r="AKU39" t="str">
            <v/>
          </cell>
          <cell r="AKV39" t="str">
            <v/>
          </cell>
          <cell r="AKW39" t="str">
            <v/>
          </cell>
          <cell r="AKX39" t="str">
            <v/>
          </cell>
          <cell r="AKY39" t="str">
            <v/>
          </cell>
          <cell r="AKZ39">
            <v>-1.0332533097937298</v>
          </cell>
          <cell r="ALA39">
            <v>-0.29758622691644809</v>
          </cell>
          <cell r="ALB39">
            <v>-0.33318221464471542</v>
          </cell>
          <cell r="ALC39">
            <v>-0.67838858229096277</v>
          </cell>
          <cell r="ALD39">
            <v>-0.50959585636192339</v>
          </cell>
          <cell r="ALE39">
            <v>-0.11847676193755739</v>
          </cell>
          <cell r="ALF39">
            <v>0.28541209207459206</v>
          </cell>
          <cell r="ALG39">
            <v>0.15246198700289618</v>
          </cell>
          <cell r="ALH39">
            <v>-9.8500915404040296E-2</v>
          </cell>
          <cell r="ALT39">
            <v>-0.11847676193755739</v>
          </cell>
          <cell r="ALU39">
            <v>0.28541209207459206</v>
          </cell>
          <cell r="ALV39">
            <v>0.15246198700289618</v>
          </cell>
          <cell r="ALW39">
            <v>-9.8500915404040296E-2</v>
          </cell>
          <cell r="ALX39">
            <v>8.9916418695977787E-2</v>
          </cell>
          <cell r="ALY39" t="str">
            <v/>
          </cell>
          <cell r="ALZ39" t="str">
            <v/>
          </cell>
          <cell r="AMA39" t="str">
            <v/>
          </cell>
          <cell r="AMB39" t="str">
            <v/>
          </cell>
          <cell r="AMC39" t="str">
            <v/>
          </cell>
          <cell r="AMD39">
            <v>-0.11847676193755739</v>
          </cell>
          <cell r="AME39">
            <v>0.28541209207459206</v>
          </cell>
          <cell r="AMF39">
            <v>0.15246198700289618</v>
          </cell>
          <cell r="AMG39">
            <v>-9.8500915404040296E-2</v>
          </cell>
          <cell r="AMH39">
            <v>8.9916418695977787E-2</v>
          </cell>
          <cell r="AMX39" t="str">
            <v/>
          </cell>
          <cell r="AMY39" t="str">
            <v/>
          </cell>
          <cell r="AMZ39" t="str">
            <v/>
          </cell>
          <cell r="ANA39" t="str">
            <v/>
          </cell>
          <cell r="ANB39" t="str">
            <v/>
          </cell>
          <cell r="ANC39" t="str">
            <v/>
          </cell>
          <cell r="AND39" t="str">
            <v/>
          </cell>
          <cell r="ANE39" t="str">
            <v/>
          </cell>
          <cell r="ANF39" t="str">
            <v/>
          </cell>
          <cell r="ANG39" t="str">
            <v/>
          </cell>
          <cell r="ANH39" t="str">
            <v/>
          </cell>
          <cell r="ANI39" t="str">
            <v/>
          </cell>
          <cell r="ANJ39" t="str">
            <v/>
          </cell>
          <cell r="ANK39" t="str">
            <v/>
          </cell>
          <cell r="ANL39" t="str">
            <v/>
          </cell>
          <cell r="AOB39" t="str">
            <v/>
          </cell>
          <cell r="AOC39" t="str">
            <v/>
          </cell>
          <cell r="AOD39" t="str">
            <v/>
          </cell>
          <cell r="AOE39" t="str">
            <v/>
          </cell>
          <cell r="AOF39" t="str">
            <v/>
          </cell>
          <cell r="AOG39" t="str">
            <v/>
          </cell>
          <cell r="AOH39" t="str">
            <v/>
          </cell>
          <cell r="AOI39" t="str">
            <v/>
          </cell>
          <cell r="AOJ39" t="str">
            <v/>
          </cell>
          <cell r="AOK39" t="str">
            <v/>
          </cell>
          <cell r="AOL39" t="str">
            <v/>
          </cell>
          <cell r="AOM39" t="str">
            <v/>
          </cell>
          <cell r="AON39" t="str">
            <v/>
          </cell>
          <cell r="AOO39" t="str">
            <v/>
          </cell>
          <cell r="AOP39" t="str">
            <v/>
          </cell>
          <cell r="APF39" t="str">
            <v/>
          </cell>
          <cell r="APG39" t="str">
            <v/>
          </cell>
          <cell r="APH39" t="str">
            <v/>
          </cell>
          <cell r="API39" t="str">
            <v/>
          </cell>
          <cell r="APJ39" t="str">
            <v/>
          </cell>
          <cell r="APK39" t="str">
            <v/>
          </cell>
          <cell r="APL39" t="str">
            <v/>
          </cell>
          <cell r="APM39" t="str">
            <v/>
          </cell>
          <cell r="APN39" t="str">
            <v/>
          </cell>
          <cell r="APO39" t="str">
            <v/>
          </cell>
          <cell r="APP39" t="str">
            <v/>
          </cell>
          <cell r="APQ39" t="str">
            <v/>
          </cell>
          <cell r="APR39" t="str">
            <v/>
          </cell>
          <cell r="APS39" t="str">
            <v/>
          </cell>
          <cell r="APT39" t="str">
            <v/>
          </cell>
          <cell r="AQJ39" t="str">
            <v/>
          </cell>
          <cell r="AQK39" t="str">
            <v/>
          </cell>
          <cell r="AQL39" t="str">
            <v/>
          </cell>
          <cell r="AQM39" t="str">
            <v/>
          </cell>
          <cell r="AQN39" t="str">
            <v/>
          </cell>
          <cell r="AQO39" t="str">
            <v/>
          </cell>
          <cell r="AQP39" t="str">
            <v/>
          </cell>
          <cell r="AQQ39" t="str">
            <v/>
          </cell>
          <cell r="AQR39" t="str">
            <v/>
          </cell>
          <cell r="AQS39" t="str">
            <v/>
          </cell>
          <cell r="AQT39" t="str">
            <v/>
          </cell>
          <cell r="AQU39" t="str">
            <v/>
          </cell>
          <cell r="AQV39" t="str">
            <v/>
          </cell>
          <cell r="AQW39" t="str">
            <v/>
          </cell>
          <cell r="AQX39" t="str">
            <v/>
          </cell>
          <cell r="ARN39" t="str">
            <v/>
          </cell>
          <cell r="ARO39" t="str">
            <v/>
          </cell>
          <cell r="ARP39" t="str">
            <v/>
          </cell>
          <cell r="ARQ39" t="str">
            <v/>
          </cell>
          <cell r="ARR39" t="str">
            <v/>
          </cell>
          <cell r="ARS39" t="str">
            <v/>
          </cell>
          <cell r="ART39" t="str">
            <v/>
          </cell>
          <cell r="ARU39" t="str">
            <v/>
          </cell>
          <cell r="ARV39" t="str">
            <v/>
          </cell>
          <cell r="ARW39" t="str">
            <v/>
          </cell>
          <cell r="ARX39" t="str">
            <v/>
          </cell>
          <cell r="ARY39" t="str">
            <v/>
          </cell>
          <cell r="ARZ39" t="str">
            <v/>
          </cell>
          <cell r="ASA39" t="str">
            <v/>
          </cell>
          <cell r="ASB39" t="str">
            <v/>
          </cell>
          <cell r="ASR39" t="str">
            <v/>
          </cell>
          <cell r="ASS39" t="str">
            <v/>
          </cell>
          <cell r="AST39" t="str">
            <v/>
          </cell>
          <cell r="ASU39" t="str">
            <v/>
          </cell>
          <cell r="ASV39" t="str">
            <v/>
          </cell>
          <cell r="ASW39" t="str">
            <v/>
          </cell>
          <cell r="ASX39" t="str">
            <v/>
          </cell>
          <cell r="ASY39" t="str">
            <v/>
          </cell>
          <cell r="ASZ39" t="str">
            <v/>
          </cell>
          <cell r="ATA39" t="str">
            <v/>
          </cell>
          <cell r="ATB39" t="str">
            <v/>
          </cell>
          <cell r="ATC39" t="str">
            <v/>
          </cell>
          <cell r="ATD39" t="str">
            <v/>
          </cell>
          <cell r="ATE39" t="str">
            <v/>
          </cell>
          <cell r="ATF39" t="str">
            <v/>
          </cell>
          <cell r="ATV39" t="str">
            <v/>
          </cell>
          <cell r="ATW39" t="str">
            <v/>
          </cell>
          <cell r="ATX39" t="str">
            <v/>
          </cell>
          <cell r="ATY39" t="str">
            <v/>
          </cell>
          <cell r="ATZ39" t="str">
            <v/>
          </cell>
          <cell r="AUA39" t="str">
            <v/>
          </cell>
          <cell r="AUB39" t="str">
            <v/>
          </cell>
          <cell r="AUC39" t="str">
            <v/>
          </cell>
          <cell r="AUD39" t="str">
            <v/>
          </cell>
          <cell r="AUE39" t="str">
            <v/>
          </cell>
          <cell r="AUF39" t="str">
            <v/>
          </cell>
          <cell r="AUG39" t="str">
            <v/>
          </cell>
          <cell r="AUH39" t="str">
            <v/>
          </cell>
          <cell r="AUI39" t="str">
            <v/>
          </cell>
          <cell r="AUJ39" t="str">
            <v/>
          </cell>
          <cell r="AUZ39" t="str">
            <v/>
          </cell>
          <cell r="AVA39" t="str">
            <v/>
          </cell>
          <cell r="AVB39" t="str">
            <v/>
          </cell>
          <cell r="AVC39" t="str">
            <v/>
          </cell>
          <cell r="AVD39" t="str">
            <v/>
          </cell>
          <cell r="AVE39" t="str">
            <v/>
          </cell>
          <cell r="AVF39" t="str">
            <v/>
          </cell>
          <cell r="AVG39" t="str">
            <v/>
          </cell>
          <cell r="AVH39" t="str">
            <v/>
          </cell>
          <cell r="AVI39" t="str">
            <v/>
          </cell>
          <cell r="AVJ39" t="str">
            <v/>
          </cell>
          <cell r="AVK39" t="str">
            <v/>
          </cell>
          <cell r="AVL39" t="str">
            <v/>
          </cell>
          <cell r="AVM39" t="str">
            <v/>
          </cell>
          <cell r="AVN39" t="str">
            <v/>
          </cell>
          <cell r="AWD39" t="str">
            <v/>
          </cell>
          <cell r="AWE39" t="str">
            <v/>
          </cell>
          <cell r="AWF39" t="str">
            <v/>
          </cell>
          <cell r="AWG39" t="str">
            <v/>
          </cell>
          <cell r="AWH39" t="str">
            <v/>
          </cell>
          <cell r="AWI39" t="str">
            <v/>
          </cell>
          <cell r="AWJ39" t="str">
            <v/>
          </cell>
          <cell r="AWK39" t="str">
            <v/>
          </cell>
          <cell r="AWL39" t="str">
            <v/>
          </cell>
          <cell r="AWM39" t="str">
            <v/>
          </cell>
          <cell r="AWN39" t="str">
            <v/>
          </cell>
          <cell r="AWO39" t="str">
            <v/>
          </cell>
          <cell r="AWP39" t="str">
            <v/>
          </cell>
          <cell r="AWQ39" t="str">
            <v/>
          </cell>
          <cell r="AWR39" t="str">
            <v/>
          </cell>
          <cell r="AXH39" t="str">
            <v/>
          </cell>
          <cell r="AXI39" t="str">
            <v/>
          </cell>
          <cell r="AXJ39" t="str">
            <v/>
          </cell>
          <cell r="AXK39" t="str">
            <v/>
          </cell>
          <cell r="AXL39" t="str">
            <v/>
          </cell>
          <cell r="AXM39" t="str">
            <v/>
          </cell>
          <cell r="AXN39" t="str">
            <v/>
          </cell>
          <cell r="AXO39" t="str">
            <v/>
          </cell>
          <cell r="AXP39" t="str">
            <v/>
          </cell>
          <cell r="AXQ39" t="str">
            <v/>
          </cell>
          <cell r="AXR39" t="str">
            <v/>
          </cell>
          <cell r="AXS39" t="str">
            <v/>
          </cell>
          <cell r="AXT39" t="str">
            <v/>
          </cell>
          <cell r="AXU39" t="str">
            <v/>
          </cell>
          <cell r="AXV39" t="str">
            <v/>
          </cell>
          <cell r="AZA39">
            <v>0.63745790232558142</v>
          </cell>
          <cell r="AZB39">
            <v>0.63572570000000006</v>
          </cell>
          <cell r="AZC39">
            <v>0.63524820000000004</v>
          </cell>
          <cell r="AZD39">
            <v>0.6567041882352942</v>
          </cell>
          <cell r="AZE39">
            <v>0.64162816105263154</v>
          </cell>
          <cell r="AZF39" t="str">
            <v/>
          </cell>
          <cell r="AZG39" t="str">
            <v/>
          </cell>
          <cell r="AZH39" t="str">
            <v/>
          </cell>
          <cell r="AZI39" t="str">
            <v/>
          </cell>
          <cell r="AZJ39" t="str">
            <v/>
          </cell>
          <cell r="AZK39">
            <v>0.63745790232558142</v>
          </cell>
          <cell r="AZL39">
            <v>0.63572570000000006</v>
          </cell>
          <cell r="AZM39">
            <v>0.63524820000000004</v>
          </cell>
          <cell r="AZN39">
            <v>0.6567041882352942</v>
          </cell>
          <cell r="AZO39">
            <v>0.64162816105263154</v>
          </cell>
          <cell r="AZP39">
            <v>0.63745790232558142</v>
          </cell>
          <cell r="AZQ39">
            <v>0.63572570000000006</v>
          </cell>
          <cell r="AZR39">
            <v>0.63524820000000004</v>
          </cell>
          <cell r="AZS39">
            <v>0.6567041882352942</v>
          </cell>
          <cell r="AZT39">
            <v>0.64162816105263154</v>
          </cell>
          <cell r="AZU39" t="str">
            <v/>
          </cell>
          <cell r="AZV39" t="str">
            <v/>
          </cell>
          <cell r="AZW39" t="str">
            <v/>
          </cell>
          <cell r="AZX39" t="str">
            <v/>
          </cell>
          <cell r="AZY39" t="str">
            <v/>
          </cell>
          <cell r="AZZ39">
            <v>0.63745790232558142</v>
          </cell>
          <cell r="BAA39">
            <v>0.63572570000000006</v>
          </cell>
          <cell r="BAB39">
            <v>0.63524820000000004</v>
          </cell>
          <cell r="BAC39">
            <v>0.6567041882352942</v>
          </cell>
          <cell r="BAD39">
            <v>0.64162816105263154</v>
          </cell>
          <cell r="BAE39">
            <v>-0.56835240666666664</v>
          </cell>
          <cell r="BAF39">
            <v>0.22794763621621619</v>
          </cell>
          <cell r="BAG39">
            <v>0.19597752585365849</v>
          </cell>
          <cell r="BAH39">
            <v>0.19601914954545452</v>
          </cell>
          <cell r="BAI39">
            <v>0.1061688597142857</v>
          </cell>
          <cell r="BAJ39" t="str">
            <v/>
          </cell>
          <cell r="BAK39" t="str">
            <v/>
          </cell>
          <cell r="BAL39" t="str">
            <v/>
          </cell>
          <cell r="BAM39" t="str">
            <v/>
          </cell>
          <cell r="BAN39" t="str">
            <v/>
          </cell>
          <cell r="BAO39">
            <v>-0.56835240666666664</v>
          </cell>
          <cell r="BAP39">
            <v>0.22794763621621619</v>
          </cell>
          <cell r="BAQ39">
            <v>0.19597752585365849</v>
          </cell>
          <cell r="BAR39">
            <v>0.19601914954545452</v>
          </cell>
          <cell r="BAS39">
            <v>0.1061688597142857</v>
          </cell>
          <cell r="BAT39">
            <v>-0.56835240666666664</v>
          </cell>
          <cell r="BAU39">
            <v>0.22794763621621619</v>
          </cell>
          <cell r="BAV39">
            <v>0.19597752585365849</v>
          </cell>
          <cell r="BAW39">
            <v>0.19601914954545452</v>
          </cell>
          <cell r="BAX39">
            <v>0.1061688597142857</v>
          </cell>
          <cell r="BAY39" t="str">
            <v/>
          </cell>
          <cell r="BAZ39" t="str">
            <v/>
          </cell>
          <cell r="BBA39" t="str">
            <v/>
          </cell>
          <cell r="BBB39" t="str">
            <v/>
          </cell>
          <cell r="BBC39" t="str">
            <v/>
          </cell>
          <cell r="BBD39">
            <v>-0.56835240666666664</v>
          </cell>
          <cell r="BBE39">
            <v>0.22794763621621619</v>
          </cell>
          <cell r="BBF39">
            <v>0.19597752585365849</v>
          </cell>
          <cell r="BBG39">
            <v>0.19601914954545452</v>
          </cell>
          <cell r="BBH39">
            <v>0.1061688597142857</v>
          </cell>
          <cell r="BBI39" t="str">
            <v/>
          </cell>
          <cell r="BBJ39" t="str">
            <v/>
          </cell>
          <cell r="BBK39" t="str">
            <v/>
          </cell>
          <cell r="BBL39" t="str">
            <v/>
          </cell>
          <cell r="BBM39" t="str">
            <v/>
          </cell>
          <cell r="BBN39" t="str">
            <v/>
          </cell>
          <cell r="BBO39" t="str">
            <v/>
          </cell>
          <cell r="BBP39" t="str">
            <v/>
          </cell>
          <cell r="BBQ39" t="str">
            <v/>
          </cell>
          <cell r="BBR39" t="str">
            <v/>
          </cell>
          <cell r="BBS39" t="str">
            <v/>
          </cell>
          <cell r="BBT39" t="str">
            <v/>
          </cell>
          <cell r="BBU39" t="str">
            <v/>
          </cell>
          <cell r="BBV39" t="str">
            <v/>
          </cell>
          <cell r="BBW39" t="str">
            <v/>
          </cell>
          <cell r="BBX39" t="str">
            <v/>
          </cell>
          <cell r="BBY39" t="str">
            <v/>
          </cell>
          <cell r="BBZ39" t="str">
            <v/>
          </cell>
          <cell r="BCA39" t="str">
            <v/>
          </cell>
          <cell r="BCB39" t="str">
            <v/>
          </cell>
          <cell r="BCC39" t="str">
            <v/>
          </cell>
          <cell r="BCD39" t="str">
            <v/>
          </cell>
          <cell r="BCE39" t="str">
            <v/>
          </cell>
          <cell r="BCF39" t="str">
            <v/>
          </cell>
          <cell r="BCG39" t="str">
            <v/>
          </cell>
          <cell r="BCH39" t="str">
            <v/>
          </cell>
          <cell r="BCI39" t="str">
            <v/>
          </cell>
          <cell r="BCJ39" t="str">
            <v/>
          </cell>
          <cell r="BCK39" t="str">
            <v/>
          </cell>
          <cell r="BCL39" t="str">
            <v/>
          </cell>
          <cell r="BCM39" t="str">
            <v/>
          </cell>
          <cell r="BCN39" t="str">
            <v/>
          </cell>
          <cell r="BCO39" t="str">
            <v/>
          </cell>
          <cell r="BCP39" t="str">
            <v/>
          </cell>
          <cell r="BCQ39" t="str">
            <v/>
          </cell>
          <cell r="BCR39" t="str">
            <v/>
          </cell>
          <cell r="BCS39" t="str">
            <v/>
          </cell>
          <cell r="BCT39" t="str">
            <v/>
          </cell>
          <cell r="BCU39" t="str">
            <v/>
          </cell>
          <cell r="BCV39" t="str">
            <v/>
          </cell>
          <cell r="BCW39" t="str">
            <v/>
          </cell>
          <cell r="BCX39" t="str">
            <v/>
          </cell>
          <cell r="BCY39" t="str">
            <v/>
          </cell>
          <cell r="BCZ39" t="str">
            <v/>
          </cell>
          <cell r="BDA39" t="str">
            <v/>
          </cell>
          <cell r="BDB39" t="str">
            <v/>
          </cell>
          <cell r="BDC39" t="str">
            <v/>
          </cell>
          <cell r="BDD39" t="str">
            <v/>
          </cell>
          <cell r="BDE39" t="str">
            <v/>
          </cell>
          <cell r="BDF39" t="str">
            <v/>
          </cell>
          <cell r="BDG39" t="str">
            <v/>
          </cell>
          <cell r="BDH39" t="str">
            <v/>
          </cell>
          <cell r="BDI39" t="str">
            <v/>
          </cell>
          <cell r="BDJ39" t="str">
            <v/>
          </cell>
          <cell r="BDK39" t="str">
            <v/>
          </cell>
          <cell r="BDL39" t="str">
            <v/>
          </cell>
          <cell r="BDM39" t="str">
            <v/>
          </cell>
          <cell r="BDN39" t="str">
            <v/>
          </cell>
          <cell r="BDO39" t="str">
            <v/>
          </cell>
          <cell r="BDQ39" t="str">
            <v/>
          </cell>
          <cell r="BDR39" t="str">
            <v/>
          </cell>
          <cell r="BDS39" t="str">
            <v/>
          </cell>
          <cell r="BDT39" t="str">
            <v/>
          </cell>
          <cell r="BDU39" t="str">
            <v/>
          </cell>
          <cell r="BDV39" t="str">
            <v/>
          </cell>
          <cell r="BDW39" t="str">
            <v/>
          </cell>
          <cell r="BDX39" t="str">
            <v/>
          </cell>
          <cell r="BDY39" t="str">
            <v/>
          </cell>
          <cell r="BDZ39" t="str">
            <v/>
          </cell>
          <cell r="BEA39" t="str">
            <v/>
          </cell>
          <cell r="BEB39" t="str">
            <v/>
          </cell>
          <cell r="BEC39" t="str">
            <v/>
          </cell>
          <cell r="BED39" t="str">
            <v/>
          </cell>
          <cell r="BEE39" t="str">
            <v/>
          </cell>
          <cell r="BEF39" t="str">
            <v/>
          </cell>
          <cell r="BEG39" t="str">
            <v/>
          </cell>
          <cell r="BEH39" t="str">
            <v/>
          </cell>
          <cell r="BEI39" t="str">
            <v/>
          </cell>
          <cell r="BEJ39" t="str">
            <v/>
          </cell>
          <cell r="BEK39" t="str">
            <v/>
          </cell>
          <cell r="BEL39" t="str">
            <v/>
          </cell>
          <cell r="BEM39" t="str">
            <v/>
          </cell>
          <cell r="BEN39" t="str">
            <v/>
          </cell>
          <cell r="BEO39" t="str">
            <v/>
          </cell>
          <cell r="BEP39" t="str">
            <v/>
          </cell>
          <cell r="BEQ39" t="str">
            <v/>
          </cell>
          <cell r="BER39" t="str">
            <v/>
          </cell>
          <cell r="BES39" t="str">
            <v/>
          </cell>
          <cell r="BET39" t="str">
            <v/>
          </cell>
          <cell r="BFY39">
            <v>0</v>
          </cell>
        </row>
        <row r="40">
          <cell r="B40" t="str">
            <v>净利润率（收入口径）</v>
          </cell>
          <cell r="C40">
            <v>0.71933049381576508</v>
          </cell>
          <cell r="D40">
            <v>0.4307435855780668</v>
          </cell>
          <cell r="E40">
            <v>0.48154010649993778</v>
          </cell>
          <cell r="F40">
            <v>0.71807609216444179</v>
          </cell>
          <cell r="G40">
            <v>0.61145936434920545</v>
          </cell>
          <cell r="H40">
            <v>-5.1099512246334235</v>
          </cell>
          <cell r="I40">
            <v>-7.0566931193361285E-2</v>
          </cell>
          <cell r="J40">
            <v>1.59614034838346E-2</v>
          </cell>
          <cell r="K40">
            <v>-1.9461481931437739</v>
          </cell>
          <cell r="L40">
            <v>-0.81464195702559727</v>
          </cell>
          <cell r="M40">
            <v>0.67076765461016785</v>
          </cell>
          <cell r="N40">
            <v>0.37585771518213168</v>
          </cell>
          <cell r="O40">
            <v>0.42493085265261138</v>
          </cell>
          <cell r="P40">
            <v>0.44288914794442102</v>
          </cell>
          <cell r="Q40">
            <v>0.50290910754196616</v>
          </cell>
          <cell r="R40">
            <v>0.71933049381576508</v>
          </cell>
          <cell r="S40">
            <v>0.4307435855780668</v>
          </cell>
          <cell r="T40">
            <v>0.48154010649993778</v>
          </cell>
          <cell r="U40">
            <v>0.71807609216444179</v>
          </cell>
          <cell r="V40">
            <v>0.61145936434920545</v>
          </cell>
          <cell r="W40">
            <v>-5.1099512246334235</v>
          </cell>
          <cell r="X40">
            <v>-7.0566931193361285E-2</v>
          </cell>
          <cell r="Y40">
            <v>1.59614034838346E-2</v>
          </cell>
          <cell r="Z40">
            <v>-1.9461481931437739</v>
          </cell>
          <cell r="AA40">
            <v>-0.81464195702559727</v>
          </cell>
          <cell r="AB40">
            <v>0.67076765461016785</v>
          </cell>
          <cell r="AC40">
            <v>0.37585771518213168</v>
          </cell>
          <cell r="AD40">
            <v>0.42493085265261138</v>
          </cell>
          <cell r="AE40">
            <v>0.44288914794442102</v>
          </cell>
          <cell r="AF40">
            <v>0.50290910754196616</v>
          </cell>
          <cell r="AG40">
            <v>2.8092292488735567E-2</v>
          </cell>
          <cell r="AH40">
            <v>0.19545891224509832</v>
          </cell>
          <cell r="AI40">
            <v>0.15047201772987043</v>
          </cell>
          <cell r="AJ40">
            <v>0.54084326351717815</v>
          </cell>
          <cell r="AK40">
            <v>0.26015575665069163</v>
          </cell>
          <cell r="AL40">
            <v>-8.649674745575977</v>
          </cell>
          <cell r="AM40">
            <v>-0.23291312136382347</v>
          </cell>
          <cell r="AN40">
            <v>-5.8101850443358728E-2</v>
          </cell>
          <cell r="AO40">
            <v>-1.5487505061759208</v>
          </cell>
          <cell r="AP40">
            <v>-0.80657868372271668</v>
          </cell>
          <cell r="AQ40">
            <v>-0.18238045139518699</v>
          </cell>
          <cell r="AR40">
            <v>0.12056998197230594</v>
          </cell>
          <cell r="AS40">
            <v>0.10817858816885394</v>
          </cell>
          <cell r="AT40">
            <v>0.19695401949727293</v>
          </cell>
          <cell r="AU40">
            <v>9.3911428280809811E-2</v>
          </cell>
          <cell r="AV40">
            <v>2.8092292488735567E-2</v>
          </cell>
          <cell r="AW40">
            <v>0.19545891224509832</v>
          </cell>
          <cell r="AX40">
            <v>0.15047201772987043</v>
          </cell>
          <cell r="AY40">
            <v>0.54084326351717815</v>
          </cell>
          <cell r="AZ40">
            <v>0.26015575665069163</v>
          </cell>
          <cell r="BA40">
            <v>-8.649674745575977</v>
          </cell>
          <cell r="BB40">
            <v>-0.23291312136382347</v>
          </cell>
          <cell r="BC40">
            <v>-5.8101850443358728E-2</v>
          </cell>
          <cell r="BD40">
            <v>-1.5487505061759208</v>
          </cell>
          <cell r="BE40">
            <v>-0.80657868372271668</v>
          </cell>
          <cell r="BF40">
            <v>-0.18238045139518699</v>
          </cell>
          <cell r="BG40">
            <v>0.12056998197230594</v>
          </cell>
          <cell r="BH40">
            <v>0.10817858816885394</v>
          </cell>
          <cell r="BI40">
            <v>0.19695401949727293</v>
          </cell>
          <cell r="BJ40">
            <v>9.3911428280809811E-2</v>
          </cell>
          <cell r="BK40">
            <v>0.22528898387562124</v>
          </cell>
          <cell r="BL40">
            <v>0.11490152509598073</v>
          </cell>
          <cell r="BM40">
            <v>0.14897979288718566</v>
          </cell>
          <cell r="BN40">
            <v>0.49964257522203476</v>
          </cell>
          <cell r="BO40">
            <v>0.25586442640263951</v>
          </cell>
          <cell r="BP40">
            <v>-1.0153531811773306</v>
          </cell>
          <cell r="BQ40">
            <v>-0.29622463210193462</v>
          </cell>
          <cell r="BR40">
            <v>-0.47255487606259783</v>
          </cell>
          <cell r="BS40">
            <v>-0.91298555631047529</v>
          </cell>
          <cell r="BT40">
            <v>-0.65229142551064845</v>
          </cell>
          <cell r="BU40">
            <v>0.10867143042217275</v>
          </cell>
          <cell r="BV40">
            <v>3.0227899668122234E-2</v>
          </cell>
          <cell r="BW40">
            <v>2.2370878841859565E-2</v>
          </cell>
          <cell r="BX40">
            <v>0.14129824173681294</v>
          </cell>
          <cell r="BY40">
            <v>7.7668360897195365E-2</v>
          </cell>
          <cell r="BZ40">
            <v>0.22528898387562124</v>
          </cell>
          <cell r="CA40">
            <v>0.11490152509598073</v>
          </cell>
          <cell r="CB40">
            <v>0.14897979288718566</v>
          </cell>
          <cell r="CC40">
            <v>0.49964257522203476</v>
          </cell>
          <cell r="CD40">
            <v>0.25586442640263951</v>
          </cell>
          <cell r="CE40">
            <v>-1.0153531811773306</v>
          </cell>
          <cell r="CF40">
            <v>-0.29622463210193462</v>
          </cell>
          <cell r="CG40">
            <v>-0.47255487606259783</v>
          </cell>
          <cell r="CH40">
            <v>-0.91298555631047529</v>
          </cell>
          <cell r="CI40">
            <v>-0.65229142551064845</v>
          </cell>
          <cell r="CJ40">
            <v>0.10867143042217275</v>
          </cell>
          <cell r="CK40">
            <v>3.0227899668122234E-2</v>
          </cell>
          <cell r="CL40">
            <v>2.2370878841859565E-2</v>
          </cell>
          <cell r="CM40">
            <v>0.14129824173681294</v>
          </cell>
          <cell r="CN40">
            <v>7.7668360897195365E-2</v>
          </cell>
          <cell r="CO40">
            <v>-0.23424637971118248</v>
          </cell>
          <cell r="CP40">
            <v>0.13979819823271955</v>
          </cell>
          <cell r="CQ40">
            <v>0.17444022820010208</v>
          </cell>
          <cell r="CR40">
            <v>0.66854297016262232</v>
          </cell>
          <cell r="CS40">
            <v>0.26344376829008237</v>
          </cell>
          <cell r="CT40">
            <v>-3.1166374717988763</v>
          </cell>
          <cell r="CU40">
            <v>-1.4366305250655205</v>
          </cell>
          <cell r="CV40">
            <v>-0.65503210448446969</v>
          </cell>
          <cell r="CW40">
            <v>-3.216161656531519</v>
          </cell>
          <cell r="CX40">
            <v>-1.8041149793710494</v>
          </cell>
          <cell r="CY40">
            <v>-0.38019023247511652</v>
          </cell>
          <cell r="CZ40">
            <v>-2.0676581983269153E-2</v>
          </cell>
          <cell r="DA40">
            <v>5.7981362006566055E-2</v>
          </cell>
          <cell r="DB40">
            <v>0.30568594459229048</v>
          </cell>
          <cell r="DC40">
            <v>5.2973716132961167E-2</v>
          </cell>
          <cell r="DD40">
            <v>-0.23424637971118248</v>
          </cell>
          <cell r="DE40">
            <v>0.13979819823271955</v>
          </cell>
          <cell r="DF40">
            <v>0.17444022820010208</v>
          </cell>
          <cell r="DG40">
            <v>0.66854297016262232</v>
          </cell>
          <cell r="DH40">
            <v>0.26344376829008237</v>
          </cell>
          <cell r="DI40">
            <v>-3.1166374717988763</v>
          </cell>
          <cell r="DJ40">
            <v>-1.4366305250655205</v>
          </cell>
          <cell r="DK40">
            <v>-0.65503210448446969</v>
          </cell>
          <cell r="DL40">
            <v>-3.216161656531519</v>
          </cell>
          <cell r="DM40">
            <v>-1.8041149793710494</v>
          </cell>
          <cell r="DN40">
            <v>-0.38019023247511652</v>
          </cell>
          <cell r="DO40">
            <v>-2.0676581983269153E-2</v>
          </cell>
          <cell r="DP40">
            <v>5.7981362006566055E-2</v>
          </cell>
          <cell r="DQ40">
            <v>0.30568594459229048</v>
          </cell>
          <cell r="DR40">
            <v>5.2973716132961167E-2</v>
          </cell>
          <cell r="DS40">
            <v>-0.19338404259764846</v>
          </cell>
          <cell r="DT40">
            <v>0.14408339265790535</v>
          </cell>
          <cell r="DU40">
            <v>0.15660411709472757</v>
          </cell>
          <cell r="DV40">
            <v>0.45553618167810006</v>
          </cell>
          <cell r="DW40">
            <v>0.17963131559480122</v>
          </cell>
          <cell r="DX40">
            <v>-0.86732650899793151</v>
          </cell>
          <cell r="DY40">
            <v>-0.59627766779389302</v>
          </cell>
          <cell r="DZ40">
            <v>-0.45619574321277595</v>
          </cell>
          <cell r="EA40">
            <v>-1.9527174700823942</v>
          </cell>
          <cell r="EB40">
            <v>-0.98527961972642919</v>
          </cell>
          <cell r="EC40">
            <v>-0.30098830193887044</v>
          </cell>
          <cell r="ED40">
            <v>1.119807411527488E-2</v>
          </cell>
          <cell r="EE40">
            <v>2.8343681216412873E-2</v>
          </cell>
          <cell r="EF40">
            <v>-1.2418319374886981E-2</v>
          </cell>
          <cell r="EG40">
            <v>-4.0757239736242193E-2</v>
          </cell>
          <cell r="EH40">
            <v>-0.19338404259764846</v>
          </cell>
          <cell r="EI40">
            <v>0.14408339265790535</v>
          </cell>
          <cell r="EJ40">
            <v>0.15660411709472757</v>
          </cell>
          <cell r="EK40">
            <v>0.45553618167810006</v>
          </cell>
          <cell r="EL40">
            <v>0.17963131559480122</v>
          </cell>
          <cell r="EM40">
            <v>-0.86732650899793151</v>
          </cell>
          <cell r="EN40">
            <v>-0.59627766779389302</v>
          </cell>
          <cell r="EO40">
            <v>-0.45619574321277595</v>
          </cell>
          <cell r="EP40">
            <v>-1.9527174700823942</v>
          </cell>
          <cell r="EQ40">
            <v>-0.98527961972642919</v>
          </cell>
          <cell r="ER40">
            <v>-0.30098830193887044</v>
          </cell>
          <cell r="ES40">
            <v>1.119807411527488E-2</v>
          </cell>
          <cell r="ET40">
            <v>2.8343681216412873E-2</v>
          </cell>
          <cell r="EU40">
            <v>-1.2418319374886981E-2</v>
          </cell>
          <cell r="EV40">
            <v>-4.0757239736242193E-2</v>
          </cell>
          <cell r="EW40">
            <v>-4.1401475632076148E-2</v>
          </cell>
          <cell r="EX40">
            <v>0.37011000298397245</v>
          </cell>
          <cell r="EY40">
            <v>0.30221713871393269</v>
          </cell>
          <cell r="EZ40">
            <v>0.29984175514177758</v>
          </cell>
          <cell r="FA40">
            <v>0.28136130537362691</v>
          </cell>
          <cell r="FB40">
            <v>-2.1445718384502923</v>
          </cell>
          <cell r="FC40">
            <v>-0.16489201432748563</v>
          </cell>
          <cell r="FD40">
            <v>-4.6542198579782854E-2</v>
          </cell>
          <cell r="FE40">
            <v>-5.6856581055799227</v>
          </cell>
          <cell r="FF40">
            <v>-1.0818848159373924</v>
          </cell>
          <cell r="FG40">
            <v>-0.24411669132539804</v>
          </cell>
          <cell r="FH40">
            <v>0.30032713116073889</v>
          </cell>
          <cell r="FI40">
            <v>0.24796568624602133</v>
          </cell>
          <cell r="FJ40">
            <v>-0.18877047838652428</v>
          </cell>
          <cell r="FK40">
            <v>0.11219937791167534</v>
          </cell>
          <cell r="FL40">
            <v>-4.1401475632076148E-2</v>
          </cell>
          <cell r="FM40">
            <v>0.37011000298397245</v>
          </cell>
          <cell r="FN40">
            <v>0.30221713871393269</v>
          </cell>
          <cell r="FO40">
            <v>0.29984175514177758</v>
          </cell>
          <cell r="FP40">
            <v>0.28136130537362691</v>
          </cell>
          <cell r="FQ40">
            <v>-2.1445718384502923</v>
          </cell>
          <cell r="FR40">
            <v>-0.16489201432748563</v>
          </cell>
          <cell r="FS40">
            <v>-4.6542198579782854E-2</v>
          </cell>
          <cell r="FT40">
            <v>-5.6856581055799227</v>
          </cell>
          <cell r="FU40">
            <v>-1.0818848159373924</v>
          </cell>
          <cell r="FV40">
            <v>-0.24411669132539804</v>
          </cell>
          <cell r="FW40">
            <v>0.30032713116073889</v>
          </cell>
          <cell r="FX40">
            <v>0.24796568624602133</v>
          </cell>
          <cell r="FY40">
            <v>-0.18877047838652428</v>
          </cell>
          <cell r="FZ40">
            <v>0.11219937791167534</v>
          </cell>
          <cell r="GA40">
            <v>-1.8803998788057055</v>
          </cell>
          <cell r="GB40">
            <v>-0.89966580480651226</v>
          </cell>
          <cell r="GC40">
            <v>-0.67583538604642124</v>
          </cell>
          <cell r="GD40">
            <v>0.71724191030464413</v>
          </cell>
          <cell r="GE40">
            <v>-0.46764812812572165</v>
          </cell>
          <cell r="GF40">
            <v>-2.7138461995614032</v>
          </cell>
          <cell r="GG40">
            <v>-2.026046077127885</v>
          </cell>
          <cell r="GH40">
            <v>-1.3688726322624745</v>
          </cell>
          <cell r="GI40">
            <v>-1.5629746043154571</v>
          </cell>
          <cell r="GJ40">
            <v>-1.7152502415506679</v>
          </cell>
          <cell r="GK40">
            <v>-2.1702942512424692</v>
          </cell>
          <cell r="GL40">
            <v>-1.3426243388654784</v>
          </cell>
          <cell r="GM40">
            <v>-0.97285134871044421</v>
          </cell>
          <cell r="GN40">
            <v>-0.48801539028026664</v>
          </cell>
          <cell r="GO40">
            <v>-1.0257859157105662</v>
          </cell>
          <cell r="GP40">
            <v>-1.8803998788057055</v>
          </cell>
          <cell r="GQ40">
            <v>-0.89966580480651226</v>
          </cell>
          <cell r="GR40">
            <v>-0.67583538604642124</v>
          </cell>
          <cell r="GS40">
            <v>0.71724191030464413</v>
          </cell>
          <cell r="GT40">
            <v>-0.46764812812572165</v>
          </cell>
          <cell r="GU40">
            <v>-2.7138461995614032</v>
          </cell>
          <cell r="GV40">
            <v>-2.026046077127885</v>
          </cell>
          <cell r="GW40">
            <v>-1.3688726322624745</v>
          </cell>
          <cell r="GX40">
            <v>-1.5629746043154571</v>
          </cell>
          <cell r="GY40">
            <v>-1.7152502415506679</v>
          </cell>
          <cell r="GZ40">
            <v>-2.1702942512424692</v>
          </cell>
          <cell r="HA40">
            <v>-1.3426243388654784</v>
          </cell>
          <cell r="HB40">
            <v>-0.97285134871044421</v>
          </cell>
          <cell r="HC40">
            <v>-0.48801539028026664</v>
          </cell>
          <cell r="HD40">
            <v>-1.0257859157105662</v>
          </cell>
          <cell r="HE40">
            <v>-0.10898935337006842</v>
          </cell>
          <cell r="HF40">
            <v>0.13450549114029606</v>
          </cell>
          <cell r="HG40">
            <v>0.15674218366087642</v>
          </cell>
          <cell r="HH40">
            <v>0.54008809160286697</v>
          </cell>
          <cell r="HI40">
            <v>0.23517011422663725</v>
          </cell>
          <cell r="HJ40">
            <v>-0.33157964513801519</v>
          </cell>
          <cell r="HK40">
            <v>-0.41627279333535239</v>
          </cell>
          <cell r="HL40">
            <v>-0.50102837519271326</v>
          </cell>
          <cell r="HM40">
            <v>-4.4734833167485073</v>
          </cell>
          <cell r="HN40">
            <v>-1.0125401446687576</v>
          </cell>
          <cell r="HO40">
            <v>-0.1643102282321611</v>
          </cell>
          <cell r="HP40">
            <v>2.4349834245166554E-2</v>
          </cell>
          <cell r="HQ40">
            <v>2.9267269154366716E-2</v>
          </cell>
          <cell r="HR40">
            <v>0.11697744095587231</v>
          </cell>
          <cell r="HS40">
            <v>2.0047655796396578E-2</v>
          </cell>
          <cell r="HT40">
            <v>-0.10898935337006842</v>
          </cell>
          <cell r="HU40">
            <v>0.13450549114029606</v>
          </cell>
          <cell r="HV40">
            <v>0.15674218366087642</v>
          </cell>
          <cell r="HW40">
            <v>0.54008809160286697</v>
          </cell>
          <cell r="HX40">
            <v>0.23517011422663725</v>
          </cell>
          <cell r="HY40">
            <v>-0.33157964513801519</v>
          </cell>
          <cell r="HZ40">
            <v>-0.41627279333535239</v>
          </cell>
          <cell r="IA40">
            <v>-0.50102837519271326</v>
          </cell>
          <cell r="IB40">
            <v>-4.4734833167485073</v>
          </cell>
          <cell r="IC40">
            <v>-1.0125401446687576</v>
          </cell>
          <cell r="ID40">
            <v>-0.1643102282321611</v>
          </cell>
          <cell r="IE40">
            <v>2.4349834245166554E-2</v>
          </cell>
          <cell r="IF40">
            <v>2.9267269154366716E-2</v>
          </cell>
          <cell r="IG40">
            <v>0.11697744095587231</v>
          </cell>
          <cell r="IH40">
            <v>2.0047655796396578E-2</v>
          </cell>
          <cell r="II40">
            <v>-0.35429779070463241</v>
          </cell>
          <cell r="IJ40">
            <v>-2.0101007110849178E-2</v>
          </cell>
          <cell r="IK40">
            <v>1.5728171907682182E-2</v>
          </cell>
          <cell r="IL40">
            <v>0.50042293656260095</v>
          </cell>
          <cell r="IM40">
            <v>0.10751599547120215</v>
          </cell>
          <cell r="IN40">
            <v>-1.9429730143546589</v>
          </cell>
          <cell r="IO40">
            <v>-0.56408324488950923</v>
          </cell>
          <cell r="IP40">
            <v>-0.51316094487841035</v>
          </cell>
          <cell r="IQ40">
            <v>-1.4947627573498388</v>
          </cell>
          <cell r="IR40">
            <v>-1.0025841485547733</v>
          </cell>
          <cell r="IS40">
            <v>-0.54377281737848904</v>
          </cell>
          <cell r="IT40">
            <v>-0.12538789184220281</v>
          </cell>
          <cell r="IU40">
            <v>-9.6460428622700836E-2</v>
          </cell>
          <cell r="IV40">
            <v>0.10461686772976866</v>
          </cell>
          <cell r="IW40">
            <v>-0.10250295069587417</v>
          </cell>
          <cell r="IX40">
            <v>-0.35429779070463241</v>
          </cell>
          <cell r="IY40">
            <v>-2.0101007110849178E-2</v>
          </cell>
          <cell r="IZ40">
            <v>1.5728171907682182E-2</v>
          </cell>
          <cell r="JA40">
            <v>0.50042293656260095</v>
          </cell>
          <cell r="JB40">
            <v>0.10751599547120215</v>
          </cell>
          <cell r="JC40">
            <v>-1.9429730143546589</v>
          </cell>
          <cell r="JD40">
            <v>-0.56408324488950923</v>
          </cell>
          <cell r="JE40">
            <v>-0.51316094487841035</v>
          </cell>
          <cell r="JF40">
            <v>-1.4947627573498388</v>
          </cell>
          <cell r="JG40">
            <v>-1.0025841485547733</v>
          </cell>
          <cell r="JH40">
            <v>-0.54377281737848904</v>
          </cell>
          <cell r="JI40">
            <v>-0.12538789184220281</v>
          </cell>
          <cell r="JJ40">
            <v>-9.6460428622700836E-2</v>
          </cell>
          <cell r="JK40">
            <v>0.10461686772976866</v>
          </cell>
          <cell r="JL40">
            <v>-0.10250295069587417</v>
          </cell>
          <cell r="JM40">
            <v>-0.1174958227161942</v>
          </cell>
          <cell r="JN40">
            <v>0.26254998036985033</v>
          </cell>
          <cell r="JO40">
            <v>0.35514251673798636</v>
          </cell>
          <cell r="JP40">
            <v>0.53043291806477311</v>
          </cell>
          <cell r="JQ40">
            <v>0.30469373584928749</v>
          </cell>
          <cell r="JR40">
            <v>-0.57186875402525927</v>
          </cell>
          <cell r="JS40">
            <v>-0.71272224800739559</v>
          </cell>
          <cell r="JT40">
            <v>-1.3809569074309136</v>
          </cell>
          <cell r="JU40">
            <v>-3.4868410432470389</v>
          </cell>
          <cell r="JV40">
            <v>-1.5142317146268121</v>
          </cell>
          <cell r="JW40">
            <v>-0.18516838695371443</v>
          </cell>
          <cell r="JX40">
            <v>0.16252205951064549</v>
          </cell>
          <cell r="JY40">
            <v>0.23401930109829555</v>
          </cell>
          <cell r="JZ40">
            <v>0.16522619430915381</v>
          </cell>
          <cell r="KA40">
            <v>0.12785376149744443</v>
          </cell>
          <cell r="KB40">
            <v>-0.1174958227161942</v>
          </cell>
          <cell r="KC40">
            <v>0.26254998036985033</v>
          </cell>
          <cell r="KD40">
            <v>0.35514251673798636</v>
          </cell>
          <cell r="KE40">
            <v>0.53043291806477311</v>
          </cell>
          <cell r="KF40">
            <v>0.30469373584928749</v>
          </cell>
          <cell r="KG40">
            <v>-0.57186875402525927</v>
          </cell>
          <cell r="KH40">
            <v>-0.71272224800739559</v>
          </cell>
          <cell r="KI40">
            <v>-1.3809569074309136</v>
          </cell>
          <cell r="KJ40">
            <v>-3.4868410432470389</v>
          </cell>
          <cell r="KK40">
            <v>-1.5142317146268121</v>
          </cell>
          <cell r="KL40">
            <v>-0.18516838695371443</v>
          </cell>
          <cell r="KM40">
            <v>0.16252205951064549</v>
          </cell>
          <cell r="KN40">
            <v>0.23401930109829555</v>
          </cell>
          <cell r="KO40">
            <v>0.16522619430915381</v>
          </cell>
          <cell r="KP40">
            <v>0.12785376149744443</v>
          </cell>
          <cell r="KQ40">
            <v>-0.66119788287726744</v>
          </cell>
          <cell r="KR40">
            <v>-0.1815002915333952</v>
          </cell>
          <cell r="KS40">
            <v>-9.9114526985639592E-2</v>
          </cell>
          <cell r="KT40">
            <v>0.12423726416879867</v>
          </cell>
          <cell r="KU40">
            <v>-0.13593821398427444</v>
          </cell>
          <cell r="KV40" t="str">
            <v/>
          </cell>
          <cell r="KW40" t="str">
            <v/>
          </cell>
          <cell r="KX40" t="str">
            <v/>
          </cell>
          <cell r="KY40" t="str">
            <v/>
          </cell>
          <cell r="KZ40" t="str">
            <v/>
          </cell>
          <cell r="LA40">
            <v>-0.74631588882964817</v>
          </cell>
          <cell r="LB40">
            <v>-0.33988610899371274</v>
          </cell>
          <cell r="LC40">
            <v>-0.26931456704974183</v>
          </cell>
          <cell r="LD40">
            <v>-1.0160359388199858E-2</v>
          </cell>
          <cell r="LE40">
            <v>-0.27775677549221067</v>
          </cell>
          <cell r="LF40">
            <v>-0.66119788287726744</v>
          </cell>
          <cell r="LG40">
            <v>-0.1815002915333952</v>
          </cell>
          <cell r="LH40">
            <v>-9.9114526985639592E-2</v>
          </cell>
          <cell r="LI40">
            <v>0.12423726416879867</v>
          </cell>
          <cell r="LJ40">
            <v>-0.13593821398427444</v>
          </cell>
          <cell r="LK40" t="str">
            <v/>
          </cell>
          <cell r="LL40" t="str">
            <v/>
          </cell>
          <cell r="LM40" t="str">
            <v/>
          </cell>
          <cell r="LN40" t="str">
            <v/>
          </cell>
          <cell r="LO40" t="str">
            <v/>
          </cell>
          <cell r="LP40">
            <v>-0.74631588882964817</v>
          </cell>
          <cell r="LQ40">
            <v>-0.33988610899371274</v>
          </cell>
          <cell r="LR40">
            <v>-0.26931456704974183</v>
          </cell>
          <cell r="LS40">
            <v>-1.0160359388199858E-2</v>
          </cell>
          <cell r="LT40">
            <v>-0.27775677549221067</v>
          </cell>
          <cell r="LU40">
            <v>-0.86235756678628106</v>
          </cell>
          <cell r="LV40">
            <v>0.12972347340959553</v>
          </cell>
          <cell r="LW40">
            <v>0.19678708133264397</v>
          </cell>
          <cell r="LX40">
            <v>0.33936194706810824</v>
          </cell>
          <cell r="LY40">
            <v>0.12400791754740179</v>
          </cell>
          <cell r="LZ40" t="str">
            <v/>
          </cell>
          <cell r="MA40" t="str">
            <v/>
          </cell>
          <cell r="MB40" t="str">
            <v/>
          </cell>
          <cell r="MC40" t="str">
            <v/>
          </cell>
          <cell r="MD40" t="str">
            <v/>
          </cell>
          <cell r="ME40">
            <v>-1.0067615088915443</v>
          </cell>
          <cell r="MF40">
            <v>6.9617703409595416E-2</v>
          </cell>
          <cell r="MG40">
            <v>0.14671716510457392</v>
          </cell>
          <cell r="MH40">
            <v>0.29652276849667969</v>
          </cell>
          <cell r="MI40">
            <v>6.4526393468454485E-2</v>
          </cell>
          <cell r="MJ40">
            <v>-0.86235756678628106</v>
          </cell>
          <cell r="MK40">
            <v>0.12972347340959553</v>
          </cell>
          <cell r="ML40">
            <v>0.19678708133264397</v>
          </cell>
          <cell r="MM40">
            <v>0.33936194706810824</v>
          </cell>
          <cell r="MN40">
            <v>0.12400791754740179</v>
          </cell>
          <cell r="MO40" t="str">
            <v/>
          </cell>
          <cell r="MP40" t="str">
            <v/>
          </cell>
          <cell r="MQ40" t="str">
            <v/>
          </cell>
          <cell r="MR40" t="str">
            <v/>
          </cell>
          <cell r="MS40" t="str">
            <v/>
          </cell>
          <cell r="MT40">
            <v>-1.0067615088915443</v>
          </cell>
          <cell r="MU40">
            <v>6.9617703409595416E-2</v>
          </cell>
          <cell r="MV40">
            <v>0.14671716510457392</v>
          </cell>
          <cell r="MW40">
            <v>0.29652276849667969</v>
          </cell>
          <cell r="MX40">
            <v>6.4526393468454485E-2</v>
          </cell>
          <cell r="MY40">
            <v>-0.26053534953960383</v>
          </cell>
          <cell r="MZ40">
            <v>-0.18747434414092332</v>
          </cell>
          <cell r="NA40">
            <v>0.139593700328146</v>
          </cell>
          <cell r="NB40">
            <v>0.49506819810763952</v>
          </cell>
          <cell r="NC40">
            <v>0.11587187507565247</v>
          </cell>
          <cell r="ND40">
            <v>-4.8489474957541034</v>
          </cell>
          <cell r="NE40">
            <v>-0.83729608240223041</v>
          </cell>
          <cell r="NF40">
            <v>-0.33322087703525133</v>
          </cell>
          <cell r="NG40">
            <v>-0.83807575378404842</v>
          </cell>
          <cell r="NH40">
            <v>-0.83884306878460291</v>
          </cell>
          <cell r="NI40">
            <v>-0.49697785985784687</v>
          </cell>
          <cell r="NJ40">
            <v>-0.29770507791478712</v>
          </cell>
          <cell r="NK40">
            <v>4.8594394052283524E-2</v>
          </cell>
          <cell r="NL40">
            <v>0.16028342341994004</v>
          </cell>
          <cell r="NM40">
            <v>-6.4074397065547628E-2</v>
          </cell>
          <cell r="NN40">
            <v>-0.26053534953960383</v>
          </cell>
          <cell r="NO40">
            <v>-0.18747434414092332</v>
          </cell>
          <cell r="NP40">
            <v>0.139593700328146</v>
          </cell>
          <cell r="NQ40">
            <v>0.49506819810763952</v>
          </cell>
          <cell r="NR40">
            <v>0.11587187507565247</v>
          </cell>
          <cell r="NS40">
            <v>-4.8489474957541034</v>
          </cell>
          <cell r="NT40">
            <v>-0.83729608240223041</v>
          </cell>
          <cell r="NU40">
            <v>-0.33322087703525133</v>
          </cell>
          <cell r="NV40">
            <v>-0.83807575378404842</v>
          </cell>
          <cell r="NW40">
            <v>-0.83884306878460291</v>
          </cell>
          <cell r="NX40">
            <v>-0.49697785985784687</v>
          </cell>
          <cell r="NY40">
            <v>-0.29770507791478712</v>
          </cell>
          <cell r="NZ40">
            <v>4.8594394052283524E-2</v>
          </cell>
          <cell r="OA40">
            <v>0.16028342341994004</v>
          </cell>
          <cell r="OB40">
            <v>-6.4074397065547628E-2</v>
          </cell>
          <cell r="OC40">
            <v>-0.32810483796399698</v>
          </cell>
          <cell r="OD40">
            <v>0.15921942486818283</v>
          </cell>
          <cell r="OE40">
            <v>0.13224076015454064</v>
          </cell>
          <cell r="OF40">
            <v>0.56592972678394626</v>
          </cell>
          <cell r="OG40">
            <v>0.23960541623042142</v>
          </cell>
          <cell r="OH40">
            <v>-1.3647170225421017</v>
          </cell>
          <cell r="OI40">
            <v>-0.78346554138740521</v>
          </cell>
          <cell r="OJ40">
            <v>-0.36000221453974318</v>
          </cell>
          <cell r="OK40">
            <v>-0.73684582391062514</v>
          </cell>
          <cell r="OL40">
            <v>-0.69590380445786382</v>
          </cell>
          <cell r="OM40">
            <v>-0.49530035160562685</v>
          </cell>
          <cell r="ON40">
            <v>2.105263825584824E-3</v>
          </cell>
          <cell r="OO40">
            <v>1.8646227532782951E-2</v>
          </cell>
          <cell r="OP40">
            <v>0.2887434394021226</v>
          </cell>
          <cell r="OQ40">
            <v>5.2503572092764225E-2</v>
          </cell>
          <cell r="OR40">
            <v>-0.32810483796399698</v>
          </cell>
          <cell r="OS40">
            <v>0.15921942486818283</v>
          </cell>
          <cell r="OT40">
            <v>0.13224076015454064</v>
          </cell>
          <cell r="OU40">
            <v>0.56592972678394626</v>
          </cell>
          <cell r="OV40">
            <v>0.23960541623042142</v>
          </cell>
          <cell r="OW40">
            <v>-1.3647170225421017</v>
          </cell>
          <cell r="OX40">
            <v>-0.78346554138740521</v>
          </cell>
          <cell r="OY40">
            <v>-0.36000221453974318</v>
          </cell>
          <cell r="OZ40">
            <v>-0.73684582391062514</v>
          </cell>
          <cell r="PA40">
            <v>-0.69590380445786382</v>
          </cell>
          <cell r="PB40">
            <v>-0.49530035160562685</v>
          </cell>
          <cell r="PC40">
            <v>2.105263825584824E-3</v>
          </cell>
          <cell r="PD40">
            <v>1.8646227532782951E-2</v>
          </cell>
          <cell r="PE40">
            <v>0.2887434394021226</v>
          </cell>
          <cell r="PF40">
            <v>5.2503572092764225E-2</v>
          </cell>
          <cell r="PG40">
            <v>-9.5249161862520582E-2</v>
          </cell>
          <cell r="PH40">
            <v>9.0027030644206595E-4</v>
          </cell>
          <cell r="PI40">
            <v>0.40457017345266</v>
          </cell>
          <cell r="PJ40">
            <v>0.61901070971497618</v>
          </cell>
          <cell r="PK40">
            <v>0.32739180110657834</v>
          </cell>
          <cell r="PL40">
            <v>-4.6009076119967895</v>
          </cell>
          <cell r="PM40">
            <v>-1.7782385510525474</v>
          </cell>
          <cell r="PN40">
            <v>-0.44270761276458703</v>
          </cell>
          <cell r="PO40">
            <v>-1.426127938512515</v>
          </cell>
          <cell r="PP40">
            <v>-1.3033058271078986</v>
          </cell>
          <cell r="PQ40">
            <v>-0.31671467372519152</v>
          </cell>
          <cell r="PR40">
            <v>-0.22149208236343185</v>
          </cell>
          <cell r="PS40">
            <v>0.28958234312854136</v>
          </cell>
          <cell r="PT40">
            <v>0.30670294597073672</v>
          </cell>
          <cell r="PU40">
            <v>0.11881419749774981</v>
          </cell>
          <cell r="PV40">
            <v>-9.5249161862520582E-2</v>
          </cell>
          <cell r="PW40">
            <v>9.0027030644206595E-4</v>
          </cell>
          <cell r="PX40">
            <v>0.40457017345266</v>
          </cell>
          <cell r="PY40">
            <v>0.61901070971497618</v>
          </cell>
          <cell r="PZ40">
            <v>0.32739180110657834</v>
          </cell>
          <cell r="QA40">
            <v>-4.6009076119967895</v>
          </cell>
          <cell r="QB40">
            <v>-1.7782385510525474</v>
          </cell>
          <cell r="QC40">
            <v>-0.44270761276458703</v>
          </cell>
          <cell r="QD40">
            <v>-1.426127938512515</v>
          </cell>
          <cell r="QE40">
            <v>-1.3033058271078986</v>
          </cell>
          <cell r="QF40">
            <v>-0.31671467372519152</v>
          </cell>
          <cell r="QG40">
            <v>-0.22149208236343185</v>
          </cell>
          <cell r="QH40">
            <v>0.28958234312854136</v>
          </cell>
          <cell r="QI40">
            <v>0.30670294597073672</v>
          </cell>
          <cell r="QJ40">
            <v>0.11881419749774981</v>
          </cell>
          <cell r="QK40">
            <v>-0.42598757128159659</v>
          </cell>
          <cell r="QL40">
            <v>-0.22000029572676216</v>
          </cell>
          <cell r="QM40">
            <v>-0.24900433660596932</v>
          </cell>
          <cell r="QN40">
            <v>0.44537640760945468</v>
          </cell>
          <cell r="QO40">
            <v>-4.0924998343177699E-2</v>
          </cell>
          <cell r="QP40">
            <v>-11.957867533048306</v>
          </cell>
          <cell r="QQ40">
            <v>-0.80900868982308727</v>
          </cell>
          <cell r="QR40">
            <v>-0.24278443349255513</v>
          </cell>
          <cell r="QS40">
            <v>-0.32870396692662296</v>
          </cell>
          <cell r="QT40">
            <v>-0.60831399566588551</v>
          </cell>
          <cell r="QU40">
            <v>-1.0401113562277529</v>
          </cell>
          <cell r="QV40">
            <v>-0.38828840832571232</v>
          </cell>
          <cell r="QW40">
            <v>-0.24672876229618335</v>
          </cell>
          <cell r="QX40">
            <v>0.11866297457408724</v>
          </cell>
          <cell r="QY40">
            <v>-0.23005466411741377</v>
          </cell>
          <cell r="QZ40">
            <v>-0.42598757128159659</v>
          </cell>
          <cell r="RA40">
            <v>-0.22000029572676216</v>
          </cell>
          <cell r="RB40">
            <v>-0.24900433660596932</v>
          </cell>
          <cell r="RC40">
            <v>0.44537640760945468</v>
          </cell>
          <cell r="RD40">
            <v>-4.0924998343177699E-2</v>
          </cell>
          <cell r="RE40">
            <v>-11.957867533048306</v>
          </cell>
          <cell r="RF40">
            <v>-0.80900868982308727</v>
          </cell>
          <cell r="RG40">
            <v>-0.24278443349255513</v>
          </cell>
          <cell r="RH40">
            <v>-0.32870396692662296</v>
          </cell>
          <cell r="RI40">
            <v>-0.60831399566588551</v>
          </cell>
          <cell r="RJ40">
            <v>-1.0401113562277529</v>
          </cell>
          <cell r="RK40">
            <v>-0.38828840832571232</v>
          </cell>
          <cell r="RL40">
            <v>-0.24672876229618335</v>
          </cell>
          <cell r="RM40">
            <v>0.11866297457408724</v>
          </cell>
          <cell r="RN40">
            <v>-0.23005466411741377</v>
          </cell>
          <cell r="RO40">
            <v>0.27379052286871963</v>
          </cell>
          <cell r="RP40">
            <v>-0.22628613419695864</v>
          </cell>
          <cell r="RQ40">
            <v>-0.32761637843254743</v>
          </cell>
          <cell r="RR40">
            <v>0.26614845514411012</v>
          </cell>
          <cell r="RS40">
            <v>4.4991595866069635E-2</v>
          </cell>
          <cell r="RT40" t="str">
            <v/>
          </cell>
          <cell r="RU40">
            <v>-0.64148117966689577</v>
          </cell>
          <cell r="RV40">
            <v>8.4421503267974943E-3</v>
          </cell>
          <cell r="RW40">
            <v>-0.38835066683909159</v>
          </cell>
          <cell r="RX40">
            <v>-0.48506190656039255</v>
          </cell>
          <cell r="RY40">
            <v>7.0254729604185814E-2</v>
          </cell>
          <cell r="RZ40">
            <v>-0.33229337984885765</v>
          </cell>
          <cell r="SA40">
            <v>-0.20159443014779327</v>
          </cell>
          <cell r="SB40">
            <v>1.5107696027265454E-2</v>
          </cell>
          <cell r="SC40">
            <v>-9.4979242437022271E-2</v>
          </cell>
          <cell r="SD40">
            <v>0.27379052286871963</v>
          </cell>
          <cell r="SE40">
            <v>-0.22628613419695864</v>
          </cell>
          <cell r="SF40">
            <v>-0.32761637843254743</v>
          </cell>
          <cell r="SG40">
            <v>0.26614845514411012</v>
          </cell>
          <cell r="SH40">
            <v>4.4991595866069635E-2</v>
          </cell>
          <cell r="SI40" t="str">
            <v/>
          </cell>
          <cell r="SJ40">
            <v>-0.64148117966689577</v>
          </cell>
          <cell r="SK40">
            <v>8.4421503267974943E-3</v>
          </cell>
          <cell r="SL40">
            <v>-0.38835066683909159</v>
          </cell>
          <cell r="SM40">
            <v>-0.48506190656039255</v>
          </cell>
          <cell r="SN40">
            <v>7.0254729604185814E-2</v>
          </cell>
          <cell r="SO40">
            <v>-0.33229337984885765</v>
          </cell>
          <cell r="SP40">
            <v>-0.20159443014779327</v>
          </cell>
          <cell r="SQ40">
            <v>1.5107696027265454E-2</v>
          </cell>
          <cell r="SR40">
            <v>-9.4979242437022271E-2</v>
          </cell>
          <cell r="SS40">
            <v>0.23513022244776705</v>
          </cell>
          <cell r="ST40">
            <v>0.26730737218186779</v>
          </cell>
          <cell r="SU40">
            <v>5.7655260654558775E-2</v>
          </cell>
          <cell r="SV40">
            <v>0.42292461288302652</v>
          </cell>
          <cell r="SW40">
            <v>0.25679454765187626</v>
          </cell>
          <cell r="SX40">
            <v>-17.40329662249971</v>
          </cell>
          <cell r="SY40">
            <v>-0.21594819637603807</v>
          </cell>
          <cell r="SZ40">
            <v>-0.16748655345194352</v>
          </cell>
          <cell r="TA40">
            <v>-2.234990243573892</v>
          </cell>
          <cell r="TB40">
            <v>-0.94837075164456686</v>
          </cell>
          <cell r="TC40">
            <v>-2.5536184127811511E-2</v>
          </cell>
          <cell r="TD40">
            <v>0.16159521655982592</v>
          </cell>
          <cell r="TE40">
            <v>-3.7470522835781291E-3</v>
          </cell>
          <cell r="TF40">
            <v>2.3118241507868887E-3</v>
          </cell>
          <cell r="TG40">
            <v>4.2176069694975539E-2</v>
          </cell>
          <cell r="TH40">
            <v>0.23513022244776705</v>
          </cell>
          <cell r="TI40">
            <v>0.26730737218186779</v>
          </cell>
          <cell r="TJ40">
            <v>5.7655260654558775E-2</v>
          </cell>
          <cell r="TK40">
            <v>0.42292461288302652</v>
          </cell>
          <cell r="TL40">
            <v>0.25679454765187626</v>
          </cell>
          <cell r="TM40">
            <v>-17.40329662249971</v>
          </cell>
          <cell r="TN40">
            <v>-0.21594819637603807</v>
          </cell>
          <cell r="TO40">
            <v>-0.16748655345194352</v>
          </cell>
          <cell r="TP40">
            <v>-2.234990243573892</v>
          </cell>
          <cell r="TQ40">
            <v>-0.94837075164456686</v>
          </cell>
          <cell r="TR40">
            <v>-2.5536184127811511E-2</v>
          </cell>
          <cell r="TS40">
            <v>0.16159521655982592</v>
          </cell>
          <cell r="TT40">
            <v>-3.7470522835781291E-3</v>
          </cell>
          <cell r="TU40">
            <v>2.3118241507868887E-3</v>
          </cell>
          <cell r="TV40">
            <v>4.2176069694975539E-2</v>
          </cell>
          <cell r="TW40">
            <v>-0.52517616874673123</v>
          </cell>
          <cell r="TX40">
            <v>-0.272165970543297</v>
          </cell>
          <cell r="TY40">
            <v>-0.14557072755795705</v>
          </cell>
          <cell r="TZ40">
            <v>-2.0309532197657974E-4</v>
          </cell>
          <cell r="UA40">
            <v>-0.18783434845363464</v>
          </cell>
          <cell r="UB40" t="str">
            <v/>
          </cell>
          <cell r="UC40" t="str">
            <v/>
          </cell>
          <cell r="UD40" t="str">
            <v/>
          </cell>
          <cell r="UE40" t="str">
            <v/>
          </cell>
          <cell r="UF40" t="str">
            <v/>
          </cell>
          <cell r="UG40">
            <v>-0.6940228770800646</v>
          </cell>
          <cell r="UH40">
            <v>-0.42544031334632731</v>
          </cell>
          <cell r="UI40">
            <v>-0.28301241986564935</v>
          </cell>
          <cell r="UJ40">
            <v>-0.11533890177358948</v>
          </cell>
          <cell r="UK40">
            <v>-0.32663679703519499</v>
          </cell>
          <cell r="UL40">
            <v>-0.52517632708006479</v>
          </cell>
          <cell r="UM40">
            <v>-0.27216642774026673</v>
          </cell>
          <cell r="UN40">
            <v>-0.14557050448103395</v>
          </cell>
          <cell r="UO40">
            <v>-2.0286951552490672E-4</v>
          </cell>
          <cell r="UP40">
            <v>-0.18783434455292558</v>
          </cell>
          <cell r="UQ40" t="str">
            <v/>
          </cell>
          <cell r="UR40" t="str">
            <v/>
          </cell>
          <cell r="US40" t="str">
            <v/>
          </cell>
          <cell r="UT40" t="str">
            <v/>
          </cell>
          <cell r="UU40" t="str">
            <v/>
          </cell>
          <cell r="UV40">
            <v>-0.69402303541339783</v>
          </cell>
          <cell r="UW40">
            <v>-0.42544077054329704</v>
          </cell>
          <cell r="UX40">
            <v>-0.28301219678872624</v>
          </cell>
          <cell r="UY40">
            <v>-0.11533867596713782</v>
          </cell>
          <cell r="UZ40">
            <v>-0.32663679313448557</v>
          </cell>
          <cell r="VA40">
            <v>0.30839709064681725</v>
          </cell>
          <cell r="VB40">
            <v>-0.23054265256506251</v>
          </cell>
          <cell r="VC40">
            <v>-0.23378720299984515</v>
          </cell>
          <cell r="VD40">
            <v>-0.1276464432854324</v>
          </cell>
          <cell r="VE40">
            <v>2.3633800225001853E-3</v>
          </cell>
          <cell r="VF40" t="str">
            <v/>
          </cell>
          <cell r="VG40" t="str">
            <v/>
          </cell>
          <cell r="VH40" t="str">
            <v/>
          </cell>
          <cell r="VI40" t="str">
            <v/>
          </cell>
          <cell r="VJ40" t="str">
            <v/>
          </cell>
          <cell r="VK40">
            <v>0.28716196455986076</v>
          </cell>
          <cell r="VL40">
            <v>-0.38117198517375811</v>
          </cell>
          <cell r="VM40">
            <v>-0.40450210299984507</v>
          </cell>
          <cell r="VN40">
            <v>-0.28276819032100559</v>
          </cell>
          <cell r="VO40">
            <v>-0.10243042517784069</v>
          </cell>
          <cell r="VP40">
            <v>0.30839714367301935</v>
          </cell>
          <cell r="VQ40">
            <v>-0.23054236521694857</v>
          </cell>
          <cell r="VR40">
            <v>-0.23378740782564436</v>
          </cell>
          <cell r="VS40">
            <v>-0.12764581803610611</v>
          </cell>
          <cell r="VT40">
            <v>2.363551855633291E-3</v>
          </cell>
          <cell r="VU40" t="str">
            <v/>
          </cell>
          <cell r="VV40" t="str">
            <v/>
          </cell>
          <cell r="VW40" t="str">
            <v/>
          </cell>
          <cell r="VX40" t="str">
            <v/>
          </cell>
          <cell r="VY40" t="str">
            <v/>
          </cell>
          <cell r="VZ40">
            <v>0.28716201758606291</v>
          </cell>
          <cell r="WA40">
            <v>-0.38117169782564414</v>
          </cell>
          <cell r="WB40">
            <v>-0.40450230782564428</v>
          </cell>
          <cell r="WC40">
            <v>-0.28276756507167933</v>
          </cell>
          <cell r="WD40">
            <v>-0.10243025334470796</v>
          </cell>
          <cell r="WE40">
            <v>-0.19617183613459366</v>
          </cell>
          <cell r="WF40">
            <v>-8.0484034221179907E-3</v>
          </cell>
          <cell r="WG40">
            <v>0.20265007179179809</v>
          </cell>
          <cell r="WH40">
            <v>0.43721555829527431</v>
          </cell>
          <cell r="WI40">
            <v>0.14125397353833569</v>
          </cell>
          <cell r="WJ40">
            <v>-8.0966780827283724</v>
          </cell>
          <cell r="WK40">
            <v>-0.50917387085169841</v>
          </cell>
          <cell r="WL40">
            <v>-0.55552385276769511</v>
          </cell>
          <cell r="WM40">
            <v>-1.8309512226078082</v>
          </cell>
          <cell r="WN40">
            <v>-1.1228302992613011</v>
          </cell>
          <cell r="WO40">
            <v>-0.4510268763472961</v>
          </cell>
          <cell r="WP40">
            <v>-0.13796982090386101</v>
          </cell>
          <cell r="WQ40">
            <v>3.9976739319263141E-2</v>
          </cell>
          <cell r="WR40">
            <v>-9.763599702685026E-2</v>
          </cell>
          <cell r="WS40">
            <v>-0.11765485342062605</v>
          </cell>
          <cell r="WT40">
            <v>-0.19617183613459366</v>
          </cell>
          <cell r="WU40">
            <v>-8.0484034221179907E-3</v>
          </cell>
          <cell r="WV40">
            <v>0.20265007179179809</v>
          </cell>
          <cell r="WW40">
            <v>0.43721555829527431</v>
          </cell>
          <cell r="WX40">
            <v>0.14125397353833569</v>
          </cell>
          <cell r="WY40">
            <v>-8.0966780827283724</v>
          </cell>
          <cell r="WZ40">
            <v>-0.50917387085169841</v>
          </cell>
          <cell r="XA40">
            <v>-0.55552385276769511</v>
          </cell>
          <cell r="XB40">
            <v>-1.8309512226078082</v>
          </cell>
          <cell r="XC40">
            <v>-1.1228302992613011</v>
          </cell>
          <cell r="XD40">
            <v>-0.4510268763472961</v>
          </cell>
          <cell r="XE40">
            <v>-0.13796982090386101</v>
          </cell>
          <cell r="XF40">
            <v>3.9976739319263141E-2</v>
          </cell>
          <cell r="XG40">
            <v>-9.763599702685026E-2</v>
          </cell>
          <cell r="XH40">
            <v>-0.11765485342062605</v>
          </cell>
          <cell r="XI40">
            <v>-0.17363870051621438</v>
          </cell>
          <cell r="XJ40">
            <v>-0.1347596609565076</v>
          </cell>
          <cell r="XK40">
            <v>0.19008690770434006</v>
          </cell>
          <cell r="XL40">
            <v>0.58190087967431603</v>
          </cell>
          <cell r="XM40">
            <v>0.20841709058818161</v>
          </cell>
          <cell r="XN40">
            <v>-0.69543855406096855</v>
          </cell>
          <cell r="XO40">
            <v>-1.0048281827932577</v>
          </cell>
          <cell r="XP40">
            <v>-0.7277453312325276</v>
          </cell>
          <cell r="XQ40">
            <v>-1.5495305198692477</v>
          </cell>
          <cell r="XR40">
            <v>-1.0230284353275048</v>
          </cell>
          <cell r="XS40">
            <v>-0.34884157104948943</v>
          </cell>
          <cell r="XT40">
            <v>-0.40329932819007247</v>
          </cell>
          <cell r="XU40">
            <v>-5.6863470484951779E-2</v>
          </cell>
          <cell r="XV40">
            <v>7.2902336499733683E-2</v>
          </cell>
          <cell r="XW40">
            <v>-0.13451710650226267</v>
          </cell>
          <cell r="XX40">
            <v>-0.17363870051621438</v>
          </cell>
          <cell r="XY40">
            <v>-0.1347596609565076</v>
          </cell>
          <cell r="XZ40">
            <v>0.19008690770434006</v>
          </cell>
          <cell r="YA40">
            <v>0.58190087967431603</v>
          </cell>
          <cell r="YB40">
            <v>0.20841709058818161</v>
          </cell>
          <cell r="YC40">
            <v>-0.69543855406096855</v>
          </cell>
          <cell r="YD40">
            <v>-1.0048281827932577</v>
          </cell>
          <cell r="YE40">
            <v>-0.7277453312325276</v>
          </cell>
          <cell r="YF40">
            <v>-1.5495305198692477</v>
          </cell>
          <cell r="YG40">
            <v>-1.0230284353275048</v>
          </cell>
          <cell r="YH40">
            <v>-0.34884157104948943</v>
          </cell>
          <cell r="YI40">
            <v>-0.40329932819007247</v>
          </cell>
          <cell r="YJ40">
            <v>-5.6863470484951779E-2</v>
          </cell>
          <cell r="YK40">
            <v>7.2902336499733683E-2</v>
          </cell>
          <cell r="YL40">
            <v>-0.13451710650226267</v>
          </cell>
          <cell r="YM40">
            <v>-1.134904025056241</v>
          </cell>
          <cell r="YN40">
            <v>-1.1005237164930222</v>
          </cell>
          <cell r="YO40">
            <v>-0.30665056455151862</v>
          </cell>
          <cell r="YP40">
            <v>-0.22062764989801009</v>
          </cell>
          <cell r="YQ40">
            <v>-0.56303204974030385</v>
          </cell>
          <cell r="YR40" t="str">
            <v/>
          </cell>
          <cell r="YS40" t="str">
            <v/>
          </cell>
          <cell r="YT40" t="str">
            <v/>
          </cell>
          <cell r="YU40" t="str">
            <v/>
          </cell>
          <cell r="YV40" t="str">
            <v/>
          </cell>
          <cell r="YW40">
            <v>-1.2909213983895746</v>
          </cell>
          <cell r="YX40">
            <v>-1.352645564493022</v>
          </cell>
          <cell r="YY40">
            <v>-0.48887331513975363</v>
          </cell>
          <cell r="YZ40">
            <v>-0.39258802100912127</v>
          </cell>
          <cell r="ZA40">
            <v>-0.75041072159215527</v>
          </cell>
          <cell r="ZB40">
            <v>-1.134904025056241</v>
          </cell>
          <cell r="ZC40">
            <v>-1.1005237164930222</v>
          </cell>
          <cell r="ZD40">
            <v>-0.30665056455151862</v>
          </cell>
          <cell r="ZE40">
            <v>-0.22062764989801009</v>
          </cell>
          <cell r="ZF40">
            <v>-0.56303204974030385</v>
          </cell>
          <cell r="ZG40" t="str">
            <v/>
          </cell>
          <cell r="ZH40" t="str">
            <v/>
          </cell>
          <cell r="ZI40" t="str">
            <v/>
          </cell>
          <cell r="ZJ40" t="str">
            <v/>
          </cell>
          <cell r="ZK40" t="str">
            <v/>
          </cell>
          <cell r="ZL40">
            <v>-1.2909213983895746</v>
          </cell>
          <cell r="ZM40">
            <v>-1.352645564493022</v>
          </cell>
          <cell r="ZN40">
            <v>-0.48887331513975363</v>
          </cell>
          <cell r="ZO40">
            <v>-0.39258802100912127</v>
          </cell>
          <cell r="ZP40">
            <v>-0.75041072159215527</v>
          </cell>
          <cell r="ZQ40">
            <v>0.20873039746888844</v>
          </cell>
          <cell r="ZR40">
            <v>-1.0851413716401439E-2</v>
          </cell>
          <cell r="ZS40">
            <v>-7.2859059248693986E-2</v>
          </cell>
          <cell r="ZT40">
            <v>0.32599693329616747</v>
          </cell>
          <cell r="ZU40">
            <v>0.1364478498773431</v>
          </cell>
          <cell r="ZV40" t="str">
            <v/>
          </cell>
          <cell r="ZW40" t="str">
            <v/>
          </cell>
          <cell r="ZX40" t="str">
            <v/>
          </cell>
          <cell r="ZY40" t="str">
            <v/>
          </cell>
          <cell r="ZZ40" t="str">
            <v/>
          </cell>
          <cell r="AAA40">
            <v>0.11112816868100968</v>
          </cell>
          <cell r="AAB40">
            <v>-0.10967220083761355</v>
          </cell>
          <cell r="AAC40">
            <v>-0.17162008879414831</v>
          </cell>
          <cell r="AAD40">
            <v>0.26021005400323821</v>
          </cell>
          <cell r="AAE40">
            <v>4.8922435567578922E-2</v>
          </cell>
          <cell r="AAF40">
            <v>0.20873039746888844</v>
          </cell>
          <cell r="AAG40">
            <v>-1.0851413716401439E-2</v>
          </cell>
          <cell r="AAH40">
            <v>-7.2859059248693986E-2</v>
          </cell>
          <cell r="AAI40">
            <v>0.32599693329616747</v>
          </cell>
          <cell r="AAJ40">
            <v>0.1364478498773431</v>
          </cell>
          <cell r="AAK40" t="str">
            <v/>
          </cell>
          <cell r="AAL40" t="str">
            <v/>
          </cell>
          <cell r="AAM40" t="str">
            <v/>
          </cell>
          <cell r="AAN40" t="str">
            <v/>
          </cell>
          <cell r="AAO40" t="str">
            <v/>
          </cell>
          <cell r="AAP40">
            <v>0.11112816868100968</v>
          </cell>
          <cell r="AAQ40">
            <v>-0.10967220083761355</v>
          </cell>
          <cell r="AAR40">
            <v>-0.17162008879414831</v>
          </cell>
          <cell r="AAS40">
            <v>0.26021005400323821</v>
          </cell>
          <cell r="AAT40">
            <v>4.8922435567578922E-2</v>
          </cell>
          <cell r="AAU40">
            <v>-0.66710465081480619</v>
          </cell>
          <cell r="AAV40">
            <v>-0.83958530179295965</v>
          </cell>
          <cell r="AAW40">
            <v>-0.51217330416036633</v>
          </cell>
          <cell r="AAX40">
            <v>0.34166688766317271</v>
          </cell>
          <cell r="AAY40">
            <v>-0.3410839591357358</v>
          </cell>
          <cell r="AAZ40">
            <v>-0.93532551383210849</v>
          </cell>
          <cell r="ABA40">
            <v>-0.61677721612081826</v>
          </cell>
          <cell r="ABB40">
            <v>-0.83921621941449309</v>
          </cell>
          <cell r="ABC40">
            <v>-2.3444612925404358</v>
          </cell>
          <cell r="ABD40">
            <v>-1.2449778132276326</v>
          </cell>
          <cell r="ABE40">
            <v>-0.72632224394849609</v>
          </cell>
          <cell r="ABF40">
            <v>-0.76531593990224567</v>
          </cell>
          <cell r="ABG40">
            <v>-0.61028617873660429</v>
          </cell>
          <cell r="ABH40">
            <v>-0.37900164848901463</v>
          </cell>
          <cell r="ABI40">
            <v>-0.5960283795206297</v>
          </cell>
          <cell r="ABJ40">
            <v>-0.66710465081480619</v>
          </cell>
          <cell r="ABK40">
            <v>-0.83958530179295965</v>
          </cell>
          <cell r="ABL40">
            <v>-0.51217330416036633</v>
          </cell>
          <cell r="ABM40">
            <v>0.34166688766317271</v>
          </cell>
          <cell r="ABN40">
            <v>-0.3410839591357358</v>
          </cell>
          <cell r="ABO40">
            <v>-0.93532551383210849</v>
          </cell>
          <cell r="ABP40">
            <v>-0.61677721612081826</v>
          </cell>
          <cell r="ABQ40">
            <v>-0.83921621941449309</v>
          </cell>
          <cell r="ABR40">
            <v>-2.3444612925404358</v>
          </cell>
          <cell r="ABS40">
            <v>-1.2449778132276326</v>
          </cell>
          <cell r="ABT40">
            <v>-0.72632224394849609</v>
          </cell>
          <cell r="ABU40">
            <v>-0.76531593990224567</v>
          </cell>
          <cell r="ABV40">
            <v>-0.61028617873660429</v>
          </cell>
          <cell r="ABW40">
            <v>-0.37900164848901463</v>
          </cell>
          <cell r="ABX40">
            <v>-0.5960283795206297</v>
          </cell>
          <cell r="ABY40">
            <v>-0.10428600472045396</v>
          </cell>
          <cell r="ABZ40">
            <v>0.16434207529075981</v>
          </cell>
          <cell r="ACA40">
            <v>0.21374798879672846</v>
          </cell>
          <cell r="ACB40">
            <v>0.55952184195119825</v>
          </cell>
          <cell r="ACC40">
            <v>0.26461644299846226</v>
          </cell>
          <cell r="ACD40">
            <v>-2.6443750091241882</v>
          </cell>
          <cell r="ACE40">
            <v>-0.73674207376205392</v>
          </cell>
          <cell r="ACF40">
            <v>-0.50213068317120502</v>
          </cell>
          <cell r="ACG40">
            <v>-1.2757255948344934</v>
          </cell>
          <cell r="ACH40">
            <v>-1.0457661824963667</v>
          </cell>
          <cell r="ACI40">
            <v>-0.40723239974108288</v>
          </cell>
          <cell r="ACJ40">
            <v>3.8750350484777598E-3</v>
          </cell>
          <cell r="ACK40">
            <v>7.0572254403141826E-2</v>
          </cell>
          <cell r="ACL40">
            <v>0.21659059606311226</v>
          </cell>
          <cell r="ACM40">
            <v>3.12606329788351E-2</v>
          </cell>
          <cell r="ACN40">
            <v>-0.10428600472045396</v>
          </cell>
          <cell r="ACO40">
            <v>0.16434207529075981</v>
          </cell>
          <cell r="ACP40">
            <v>0.21374798879672846</v>
          </cell>
          <cell r="ACQ40">
            <v>0.55952184195119825</v>
          </cell>
          <cell r="ACR40">
            <v>0.26461644299846226</v>
          </cell>
          <cell r="ACS40">
            <v>-2.6443750091241882</v>
          </cell>
          <cell r="ACT40">
            <v>-0.73674207376205392</v>
          </cell>
          <cell r="ACU40">
            <v>-0.50213068317120502</v>
          </cell>
          <cell r="ACV40">
            <v>-1.2757255948344934</v>
          </cell>
          <cell r="ACW40">
            <v>-1.0457661824963667</v>
          </cell>
          <cell r="ACX40">
            <v>-0.40723239974108288</v>
          </cell>
          <cell r="ACY40">
            <v>3.8750350484777598E-3</v>
          </cell>
          <cell r="ACZ40">
            <v>7.0572254403141826E-2</v>
          </cell>
          <cell r="ADA40">
            <v>0.21659059606311226</v>
          </cell>
          <cell r="ADB40">
            <v>3.12606329788351E-2</v>
          </cell>
          <cell r="ADC40">
            <v>-1.1018757436767406</v>
          </cell>
          <cell r="ADD40">
            <v>-0.57063314757430927</v>
          </cell>
          <cell r="ADE40">
            <v>-0.13631455051428476</v>
          </cell>
          <cell r="ADF40">
            <v>-0.28274743159445559</v>
          </cell>
          <cell r="ADG40">
            <v>-0.42156720341783338</v>
          </cell>
          <cell r="ADH40" t="str">
            <v/>
          </cell>
          <cell r="ADI40" t="str">
            <v/>
          </cell>
          <cell r="ADJ40" t="str">
            <v/>
          </cell>
          <cell r="ADK40" t="str">
            <v/>
          </cell>
          <cell r="ADL40" t="str">
            <v/>
          </cell>
          <cell r="ADM40">
            <v>-1.4615608061767411</v>
          </cell>
          <cell r="ADN40">
            <v>-0.78305383629979952</v>
          </cell>
          <cell r="ADO40">
            <v>-0.27858997986211076</v>
          </cell>
          <cell r="ADP40">
            <v>-0.44620958576112218</v>
          </cell>
          <cell r="ADQ40">
            <v>-0.61798977901307151</v>
          </cell>
          <cell r="ADR40">
            <v>-1.1018757436767406</v>
          </cell>
          <cell r="ADS40">
            <v>-0.57063314757430927</v>
          </cell>
          <cell r="ADT40">
            <v>-0.13631455051428476</v>
          </cell>
          <cell r="ADU40">
            <v>-0.28274743159445559</v>
          </cell>
          <cell r="ADV40">
            <v>-0.42156720341783338</v>
          </cell>
          <cell r="ADW40" t="str">
            <v/>
          </cell>
          <cell r="ADX40" t="str">
            <v/>
          </cell>
          <cell r="ADY40" t="str">
            <v/>
          </cell>
          <cell r="ADZ40" t="str">
            <v/>
          </cell>
          <cell r="AEA40" t="str">
            <v/>
          </cell>
          <cell r="AEB40">
            <v>-1.4615608061767411</v>
          </cell>
          <cell r="AEC40">
            <v>-0.78305383629979952</v>
          </cell>
          <cell r="AED40">
            <v>-0.27858997986211076</v>
          </cell>
          <cell r="AEE40">
            <v>-0.44620958576112218</v>
          </cell>
          <cell r="AEF40">
            <v>-0.61798977901307151</v>
          </cell>
          <cell r="AEG40">
            <v>0.19871414466138038</v>
          </cell>
          <cell r="AEH40">
            <v>-0.60105935213292661</v>
          </cell>
          <cell r="AEI40">
            <v>-0.55774309428425428</v>
          </cell>
          <cell r="AEJ40">
            <v>0.24135148440834611</v>
          </cell>
          <cell r="AEK40">
            <v>-4.0824918913049457E-2</v>
          </cell>
          <cell r="AEL40" t="str">
            <v/>
          </cell>
          <cell r="AEM40" t="str">
            <v/>
          </cell>
          <cell r="AEN40" t="str">
            <v/>
          </cell>
          <cell r="AEO40" t="str">
            <v/>
          </cell>
          <cell r="AEP40" t="str">
            <v/>
          </cell>
          <cell r="AEQ40">
            <v>0.14953335699904258</v>
          </cell>
          <cell r="AER40">
            <v>-0.69905203142585592</v>
          </cell>
          <cell r="AES40">
            <v>-0.65571616309738567</v>
          </cell>
          <cell r="AET40">
            <v>0.19643059134307808</v>
          </cell>
          <cell r="AEU40">
            <v>-0.10446697221883454</v>
          </cell>
          <cell r="AEV40">
            <v>0.19871414466138038</v>
          </cell>
          <cell r="AEW40">
            <v>-0.60105935213292661</v>
          </cell>
          <cell r="AEX40">
            <v>-0.55774309428425428</v>
          </cell>
          <cell r="AEY40">
            <v>0.24135148440834611</v>
          </cell>
          <cell r="AEZ40">
            <v>-4.0824918913049457E-2</v>
          </cell>
          <cell r="AFA40" t="str">
            <v/>
          </cell>
          <cell r="AFB40" t="str">
            <v/>
          </cell>
          <cell r="AFC40" t="str">
            <v/>
          </cell>
          <cell r="AFD40" t="str">
            <v/>
          </cell>
          <cell r="AFE40" t="str">
            <v/>
          </cell>
          <cell r="AFF40">
            <v>0.14953335699904258</v>
          </cell>
          <cell r="AFG40">
            <v>-0.69905203142585592</v>
          </cell>
          <cell r="AFH40">
            <v>-0.65571616309738567</v>
          </cell>
          <cell r="AFI40">
            <v>0.19643059134307808</v>
          </cell>
          <cell r="AFJ40">
            <v>-0.10446697221883454</v>
          </cell>
          <cell r="AFK40">
            <v>0.30552208601214331</v>
          </cell>
          <cell r="AFL40">
            <v>-1.0404009939347432</v>
          </cell>
          <cell r="AFM40">
            <v>-0.96458081027734976</v>
          </cell>
          <cell r="AFN40">
            <v>0.29192224640742753</v>
          </cell>
          <cell r="AFO40">
            <v>-2.6581100869172602E-2</v>
          </cell>
          <cell r="AFP40" t="str">
            <v/>
          </cell>
          <cell r="AFQ40" t="str">
            <v/>
          </cell>
          <cell r="AFR40" t="str">
            <v/>
          </cell>
          <cell r="AFS40" t="str">
            <v/>
          </cell>
          <cell r="AFT40" t="str">
            <v/>
          </cell>
          <cell r="AFU40">
            <v>0.25026991054918041</v>
          </cell>
          <cell r="AFV40">
            <v>-1.2085864453236321</v>
          </cell>
          <cell r="AFW40">
            <v>-1.1343977686106832</v>
          </cell>
          <cell r="AFX40">
            <v>0.23533588437039032</v>
          </cell>
          <cell r="AFY40">
            <v>-0.11077085364695033</v>
          </cell>
          <cell r="AFZ40">
            <v>0.30552208601214331</v>
          </cell>
          <cell r="AGA40">
            <v>-1.0404009939347432</v>
          </cell>
          <cell r="AGB40">
            <v>-0.96458081027734976</v>
          </cell>
          <cell r="AGC40">
            <v>0.29192224640742753</v>
          </cell>
          <cell r="AGD40">
            <v>-2.6581100869172602E-2</v>
          </cell>
          <cell r="AGE40" t="str">
            <v/>
          </cell>
          <cell r="AGF40" t="str">
            <v/>
          </cell>
          <cell r="AGG40" t="str">
            <v/>
          </cell>
          <cell r="AGH40" t="str">
            <v/>
          </cell>
          <cell r="AGI40" t="str">
            <v/>
          </cell>
          <cell r="AGJ40">
            <v>0.25026991054918041</v>
          </cell>
          <cell r="AGK40">
            <v>-1.2085864453236321</v>
          </cell>
          <cell r="AGL40">
            <v>-1.1343977686106832</v>
          </cell>
          <cell r="AGM40">
            <v>0.23533588437039032</v>
          </cell>
          <cell r="AGN40">
            <v>-0.11077085364695033</v>
          </cell>
          <cell r="AGO40">
            <v>-0.33614180464674837</v>
          </cell>
          <cell r="AGP40">
            <v>-8.6665396309735507E-2</v>
          </cell>
          <cell r="AGQ40">
            <v>-4.9009050618339954E-2</v>
          </cell>
          <cell r="AGR40">
            <v>0.55327360117030377</v>
          </cell>
          <cell r="AGS40">
            <v>0.13469653504013843</v>
          </cell>
          <cell r="AGT40">
            <v>-1.4595839795408327</v>
          </cell>
          <cell r="AGU40">
            <v>-1.1374629802932577</v>
          </cell>
          <cell r="AGV40">
            <v>-0.85969516082972353</v>
          </cell>
          <cell r="AGW40">
            <v>-1.9420069367949029</v>
          </cell>
          <cell r="AGX40">
            <v>-1.3861631203867233</v>
          </cell>
          <cell r="AGY40">
            <v>-0.48690677184032688</v>
          </cell>
          <cell r="AGZ40">
            <v>-0.24119445277790047</v>
          </cell>
          <cell r="AHA40">
            <v>-0.18785584297498575</v>
          </cell>
          <cell r="AHB40">
            <v>0.22595400760416925</v>
          </cell>
          <cell r="AHC40">
            <v>-8.5427888771644186E-2</v>
          </cell>
          <cell r="AHD40">
            <v>-0.33614180464674837</v>
          </cell>
          <cell r="AHE40">
            <v>-8.6665396309735507E-2</v>
          </cell>
          <cell r="AHF40">
            <v>-4.9009050618339954E-2</v>
          </cell>
          <cell r="AHG40">
            <v>0.55327360117030377</v>
          </cell>
          <cell r="AHH40">
            <v>0.13469653504013843</v>
          </cell>
          <cell r="AHI40">
            <v>-1.4595839795408327</v>
          </cell>
          <cell r="AHJ40">
            <v>-1.1374629802932577</v>
          </cell>
          <cell r="AHK40">
            <v>-0.85969516082972353</v>
          </cell>
          <cell r="AHL40">
            <v>-1.9420069367949029</v>
          </cell>
          <cell r="AHM40">
            <v>-1.3861631203867233</v>
          </cell>
          <cell r="AHN40">
            <v>-0.48690677184032688</v>
          </cell>
          <cell r="AHO40">
            <v>-0.24119445277790047</v>
          </cell>
          <cell r="AHP40">
            <v>-0.18785584297498575</v>
          </cell>
          <cell r="AHQ40">
            <v>0.22595400760416925</v>
          </cell>
          <cell r="AHR40">
            <v>-8.5427888771644186E-2</v>
          </cell>
          <cell r="AHS40">
            <v>-1.0220224426276425</v>
          </cell>
          <cell r="AHT40">
            <v>-0.40830562836358841</v>
          </cell>
          <cell r="AHU40">
            <v>-0.45678582240210924</v>
          </cell>
          <cell r="AHV40">
            <v>0.59605847472435236</v>
          </cell>
          <cell r="AHW40">
            <v>-2.2668971524242919E-2</v>
          </cell>
          <cell r="AHX40">
            <v>-4.6142520155611626</v>
          </cell>
          <cell r="AHY40">
            <v>-1.7817152603140267</v>
          </cell>
          <cell r="AHZ40">
            <v>-0.41913702434510924</v>
          </cell>
          <cell r="AIA40">
            <v>-1.0200553015555598</v>
          </cell>
          <cell r="AIB40">
            <v>-1.1115157476859823</v>
          </cell>
          <cell r="AIC40">
            <v>-1.5175023837219208</v>
          </cell>
          <cell r="AID40">
            <v>-0.75165803635119766</v>
          </cell>
          <cell r="AIE40">
            <v>-0.44172630317930911</v>
          </cell>
          <cell r="AIF40">
            <v>0.16826365159143444</v>
          </cell>
          <cell r="AIG40">
            <v>-0.33117555810340232</v>
          </cell>
          <cell r="AIH40">
            <v>-1.0220224426276425</v>
          </cell>
          <cell r="AII40">
            <v>-0.40830562836358841</v>
          </cell>
          <cell r="AIJ40">
            <v>-0.45678582240210924</v>
          </cell>
          <cell r="AIK40">
            <v>0.59605847472435236</v>
          </cell>
          <cell r="AIL40">
            <v>-2.2668971524242919E-2</v>
          </cell>
          <cell r="AIM40">
            <v>-4.6142520155611626</v>
          </cell>
          <cell r="AIN40">
            <v>-1.7817152603140267</v>
          </cell>
          <cell r="AIO40">
            <v>-0.41913702434510924</v>
          </cell>
          <cell r="AIP40">
            <v>-1.0200553015555598</v>
          </cell>
          <cell r="AIQ40">
            <v>-1.1115157476859823</v>
          </cell>
          <cell r="AIR40">
            <v>-1.5175023837219208</v>
          </cell>
          <cell r="AIS40">
            <v>-0.75165803635119766</v>
          </cell>
          <cell r="AIT40">
            <v>-0.44172630317930911</v>
          </cell>
          <cell r="AIU40">
            <v>0.16826365159143444</v>
          </cell>
          <cell r="AIV40">
            <v>-0.33117555810340232</v>
          </cell>
          <cell r="AIW40">
            <v>-1.2999892472992411</v>
          </cell>
          <cell r="AIX40">
            <v>-0.9600422917804774</v>
          </cell>
          <cell r="AIY40">
            <v>-0.54577409390980047</v>
          </cell>
          <cell r="AIZ40">
            <v>-8.2865565376980088E-2</v>
          </cell>
          <cell r="AJA40">
            <v>-0.55450726927604566</v>
          </cell>
          <cell r="AJB40" t="str">
            <v/>
          </cell>
          <cell r="AJC40" t="str">
            <v/>
          </cell>
          <cell r="AJD40" t="str">
            <v/>
          </cell>
          <cell r="AJE40" t="str">
            <v/>
          </cell>
          <cell r="AJF40" t="str">
            <v/>
          </cell>
          <cell r="AJG40">
            <v>-1.8101778167436857</v>
          </cell>
          <cell r="AJH40">
            <v>-1.3001267223360331</v>
          </cell>
          <cell r="AJI40">
            <v>-0.8010896876598006</v>
          </cell>
          <cell r="AJJ40">
            <v>-0.26303146978874498</v>
          </cell>
          <cell r="AJK40">
            <v>-0.83288224181392445</v>
          </cell>
          <cell r="AJL40">
            <v>-1.2999892472992411</v>
          </cell>
          <cell r="AJM40">
            <v>-0.9600422917804774</v>
          </cell>
          <cell r="AJN40">
            <v>-0.54577409390980047</v>
          </cell>
          <cell r="AJO40">
            <v>-8.2865565376980088E-2</v>
          </cell>
          <cell r="AJP40">
            <v>-0.55450726927604566</v>
          </cell>
          <cell r="AJQ40" t="str">
            <v/>
          </cell>
          <cell r="AJR40" t="str">
            <v/>
          </cell>
          <cell r="AJS40" t="str">
            <v/>
          </cell>
          <cell r="AJT40" t="str">
            <v/>
          </cell>
          <cell r="AJU40" t="str">
            <v/>
          </cell>
          <cell r="AJV40">
            <v>-1.8101778167436857</v>
          </cell>
          <cell r="AJW40">
            <v>-1.3001267223360331</v>
          </cell>
          <cell r="AJX40">
            <v>-0.8010896876598006</v>
          </cell>
          <cell r="AJY40">
            <v>-0.26303146978874498</v>
          </cell>
          <cell r="AJZ40">
            <v>-0.83288224181392445</v>
          </cell>
          <cell r="AKA40">
            <v>-0.65792388791872947</v>
          </cell>
          <cell r="AKB40">
            <v>-0.10656214097894801</v>
          </cell>
          <cell r="AKC40">
            <v>-0.14199930839471564</v>
          </cell>
          <cell r="AKD40">
            <v>-0.42363093298540722</v>
          </cell>
          <cell r="AKE40">
            <v>-0.27546049017602597</v>
          </cell>
          <cell r="AKF40" t="str">
            <v/>
          </cell>
          <cell r="AKG40" t="str">
            <v/>
          </cell>
          <cell r="AKH40" t="str">
            <v/>
          </cell>
          <cell r="AKI40" t="str">
            <v/>
          </cell>
          <cell r="AKJ40" t="str">
            <v/>
          </cell>
          <cell r="AKK40">
            <v>-1.0332533097937298</v>
          </cell>
          <cell r="AKL40">
            <v>-0.29758622691644809</v>
          </cell>
          <cell r="AKM40">
            <v>-0.33318221464471542</v>
          </cell>
          <cell r="AKN40">
            <v>-0.67838858229096277</v>
          </cell>
          <cell r="AKO40">
            <v>-0.50959585636192339</v>
          </cell>
          <cell r="AKP40">
            <v>-0.65792388791872947</v>
          </cell>
          <cell r="AKQ40">
            <v>-0.10656214097894801</v>
          </cell>
          <cell r="AKR40">
            <v>-0.14199930839471564</v>
          </cell>
          <cell r="AKS40">
            <v>-0.42363093298540722</v>
          </cell>
          <cell r="AKT40">
            <v>-0.27546049017602597</v>
          </cell>
          <cell r="AKU40" t="str">
            <v/>
          </cell>
          <cell r="AKV40" t="str">
            <v/>
          </cell>
          <cell r="AKW40" t="str">
            <v/>
          </cell>
          <cell r="AKX40" t="str">
            <v/>
          </cell>
          <cell r="AKY40" t="str">
            <v/>
          </cell>
          <cell r="AKZ40">
            <v>-1.0332533097937298</v>
          </cell>
          <cell r="ALA40">
            <v>-0.29758622691644809</v>
          </cell>
          <cell r="ALB40">
            <v>-0.33318221464471542</v>
          </cell>
          <cell r="ALC40">
            <v>-0.67838858229096277</v>
          </cell>
          <cell r="ALD40">
            <v>-0.50959585636192339</v>
          </cell>
          <cell r="ALE40">
            <v>-0.11847676193755739</v>
          </cell>
          <cell r="ALF40">
            <v>0.28541209207459206</v>
          </cell>
          <cell r="ALG40">
            <v>0.15246198700289618</v>
          </cell>
          <cell r="ALH40">
            <v>-9.8500915404040296E-2</v>
          </cell>
          <cell r="ALT40">
            <v>-0.11847676193755739</v>
          </cell>
          <cell r="ALU40">
            <v>0.28541209207459206</v>
          </cell>
          <cell r="ALV40">
            <v>0.15246198700289618</v>
          </cell>
          <cell r="ALW40">
            <v>-9.8500915404040296E-2</v>
          </cell>
          <cell r="ALX40">
            <v>8.9916418695977787E-2</v>
          </cell>
          <cell r="ALY40" t="str">
            <v/>
          </cell>
          <cell r="ALZ40" t="str">
            <v/>
          </cell>
          <cell r="AMA40" t="str">
            <v/>
          </cell>
          <cell r="AMB40" t="str">
            <v/>
          </cell>
          <cell r="AMC40" t="str">
            <v/>
          </cell>
          <cell r="AMD40">
            <v>-0.11847676193755739</v>
          </cell>
          <cell r="AME40">
            <v>0.28541209207459206</v>
          </cell>
          <cell r="AMF40">
            <v>0.15246198700289618</v>
          </cell>
          <cell r="AMG40">
            <v>-9.8500915404040296E-2</v>
          </cell>
          <cell r="AMH40">
            <v>8.9916418695977787E-2</v>
          </cell>
          <cell r="AMX40" t="str">
            <v/>
          </cell>
          <cell r="AMY40" t="str">
            <v/>
          </cell>
          <cell r="AMZ40" t="str">
            <v/>
          </cell>
          <cell r="ANA40" t="str">
            <v/>
          </cell>
          <cell r="ANB40" t="str">
            <v/>
          </cell>
          <cell r="ANC40" t="str">
            <v/>
          </cell>
          <cell r="AND40" t="str">
            <v/>
          </cell>
          <cell r="ANE40" t="str">
            <v/>
          </cell>
          <cell r="ANF40" t="str">
            <v/>
          </cell>
          <cell r="ANG40" t="str">
            <v/>
          </cell>
          <cell r="ANH40" t="str">
            <v/>
          </cell>
          <cell r="ANI40" t="str">
            <v/>
          </cell>
          <cell r="ANJ40" t="str">
            <v/>
          </cell>
          <cell r="ANK40" t="str">
            <v/>
          </cell>
          <cell r="ANL40" t="str">
            <v/>
          </cell>
          <cell r="AOB40" t="str">
            <v/>
          </cell>
          <cell r="AOC40" t="str">
            <v/>
          </cell>
          <cell r="AOD40" t="str">
            <v/>
          </cell>
          <cell r="AOE40" t="str">
            <v/>
          </cell>
          <cell r="AOF40" t="str">
            <v/>
          </cell>
          <cell r="AOG40" t="str">
            <v/>
          </cell>
          <cell r="AOH40" t="str">
            <v/>
          </cell>
          <cell r="AOI40" t="str">
            <v/>
          </cell>
          <cell r="AOJ40" t="str">
            <v/>
          </cell>
          <cell r="AOK40" t="str">
            <v/>
          </cell>
          <cell r="AOL40" t="str">
            <v/>
          </cell>
          <cell r="AOM40" t="str">
            <v/>
          </cell>
          <cell r="AON40" t="str">
            <v/>
          </cell>
          <cell r="AOO40" t="str">
            <v/>
          </cell>
          <cell r="AOP40" t="str">
            <v/>
          </cell>
          <cell r="APF40" t="str">
            <v/>
          </cell>
          <cell r="APG40" t="str">
            <v/>
          </cell>
          <cell r="APH40" t="str">
            <v/>
          </cell>
          <cell r="API40" t="str">
            <v/>
          </cell>
          <cell r="APJ40" t="str">
            <v/>
          </cell>
          <cell r="APK40" t="str">
            <v/>
          </cell>
          <cell r="APL40" t="str">
            <v/>
          </cell>
          <cell r="APM40" t="str">
            <v/>
          </cell>
          <cell r="APN40" t="str">
            <v/>
          </cell>
          <cell r="APO40" t="str">
            <v/>
          </cell>
          <cell r="APP40" t="str">
            <v/>
          </cell>
          <cell r="APQ40" t="str">
            <v/>
          </cell>
          <cell r="APR40" t="str">
            <v/>
          </cell>
          <cell r="APS40" t="str">
            <v/>
          </cell>
          <cell r="APT40" t="str">
            <v/>
          </cell>
          <cell r="AQJ40" t="str">
            <v/>
          </cell>
          <cell r="AQK40" t="str">
            <v/>
          </cell>
          <cell r="AQL40" t="str">
            <v/>
          </cell>
          <cell r="AQM40" t="str">
            <v/>
          </cell>
          <cell r="AQN40" t="str">
            <v/>
          </cell>
          <cell r="AQO40" t="str">
            <v/>
          </cell>
          <cell r="AQP40" t="str">
            <v/>
          </cell>
          <cell r="AQQ40" t="str">
            <v/>
          </cell>
          <cell r="AQR40" t="str">
            <v/>
          </cell>
          <cell r="AQS40" t="str">
            <v/>
          </cell>
          <cell r="AQT40" t="str">
            <v/>
          </cell>
          <cell r="AQU40" t="str">
            <v/>
          </cell>
          <cell r="AQV40" t="str">
            <v/>
          </cell>
          <cell r="AQW40" t="str">
            <v/>
          </cell>
          <cell r="AQX40" t="str">
            <v/>
          </cell>
          <cell r="ARN40" t="str">
            <v/>
          </cell>
          <cell r="ARO40" t="str">
            <v/>
          </cell>
          <cell r="ARP40" t="str">
            <v/>
          </cell>
          <cell r="ARQ40" t="str">
            <v/>
          </cell>
          <cell r="ARR40" t="str">
            <v/>
          </cell>
          <cell r="ARS40" t="str">
            <v/>
          </cell>
          <cell r="ART40" t="str">
            <v/>
          </cell>
          <cell r="ARU40" t="str">
            <v/>
          </cell>
          <cell r="ARV40" t="str">
            <v/>
          </cell>
          <cell r="ARW40" t="str">
            <v/>
          </cell>
          <cell r="ARX40" t="str">
            <v/>
          </cell>
          <cell r="ARY40" t="str">
            <v/>
          </cell>
          <cell r="ARZ40" t="str">
            <v/>
          </cell>
          <cell r="ASA40" t="str">
            <v/>
          </cell>
          <cell r="ASB40" t="str">
            <v/>
          </cell>
          <cell r="ASR40" t="str">
            <v/>
          </cell>
          <cell r="ASS40" t="str">
            <v/>
          </cell>
          <cell r="AST40" t="str">
            <v/>
          </cell>
          <cell r="ASU40" t="str">
            <v/>
          </cell>
          <cell r="ASV40" t="str">
            <v/>
          </cell>
          <cell r="ASW40" t="str">
            <v/>
          </cell>
          <cell r="ASX40" t="str">
            <v/>
          </cell>
          <cell r="ASY40" t="str">
            <v/>
          </cell>
          <cell r="ASZ40" t="str">
            <v/>
          </cell>
          <cell r="ATA40" t="str">
            <v/>
          </cell>
          <cell r="ATB40" t="str">
            <v/>
          </cell>
          <cell r="ATC40" t="str">
            <v/>
          </cell>
          <cell r="ATD40" t="str">
            <v/>
          </cell>
          <cell r="ATE40" t="str">
            <v/>
          </cell>
          <cell r="ATF40" t="str">
            <v/>
          </cell>
          <cell r="ATV40" t="str">
            <v/>
          </cell>
          <cell r="ATW40" t="str">
            <v/>
          </cell>
          <cell r="ATX40" t="str">
            <v/>
          </cell>
          <cell r="ATY40" t="str">
            <v/>
          </cell>
          <cell r="ATZ40" t="str">
            <v/>
          </cell>
          <cell r="AUA40" t="str">
            <v/>
          </cell>
          <cell r="AUB40" t="str">
            <v/>
          </cell>
          <cell r="AUC40" t="str">
            <v/>
          </cell>
          <cell r="AUD40" t="str">
            <v/>
          </cell>
          <cell r="AUE40" t="str">
            <v/>
          </cell>
          <cell r="AUF40" t="str">
            <v/>
          </cell>
          <cell r="AUG40" t="str">
            <v/>
          </cell>
          <cell r="AUH40" t="str">
            <v/>
          </cell>
          <cell r="AUI40" t="str">
            <v/>
          </cell>
          <cell r="AUJ40" t="str">
            <v/>
          </cell>
          <cell r="AUZ40" t="str">
            <v/>
          </cell>
          <cell r="AVA40" t="str">
            <v/>
          </cell>
          <cell r="AVB40" t="str">
            <v/>
          </cell>
          <cell r="AVC40" t="str">
            <v/>
          </cell>
          <cell r="AVD40" t="str">
            <v/>
          </cell>
          <cell r="AVE40" t="str">
            <v/>
          </cell>
          <cell r="AVF40" t="str">
            <v/>
          </cell>
          <cell r="AVG40" t="str">
            <v/>
          </cell>
          <cell r="AVH40" t="str">
            <v/>
          </cell>
          <cell r="AVI40" t="str">
            <v/>
          </cell>
          <cell r="AVJ40" t="str">
            <v/>
          </cell>
          <cell r="AVK40" t="str">
            <v/>
          </cell>
          <cell r="AVL40" t="str">
            <v/>
          </cell>
          <cell r="AVM40" t="str">
            <v/>
          </cell>
          <cell r="AVN40" t="str">
            <v/>
          </cell>
          <cell r="AWD40" t="str">
            <v/>
          </cell>
          <cell r="AWE40" t="str">
            <v/>
          </cell>
          <cell r="AWF40" t="str">
            <v/>
          </cell>
          <cell r="AWG40" t="str">
            <v/>
          </cell>
          <cell r="AWH40" t="str">
            <v/>
          </cell>
          <cell r="AWI40" t="str">
            <v/>
          </cell>
          <cell r="AWJ40" t="str">
            <v/>
          </cell>
          <cell r="AWK40" t="str">
            <v/>
          </cell>
          <cell r="AWL40" t="str">
            <v/>
          </cell>
          <cell r="AWM40" t="str">
            <v/>
          </cell>
          <cell r="AWN40" t="str">
            <v/>
          </cell>
          <cell r="AWO40" t="str">
            <v/>
          </cell>
          <cell r="AWP40" t="str">
            <v/>
          </cell>
          <cell r="AWQ40" t="str">
            <v/>
          </cell>
          <cell r="AWR40" t="str">
            <v/>
          </cell>
          <cell r="AXH40" t="str">
            <v/>
          </cell>
          <cell r="AXI40" t="str">
            <v/>
          </cell>
          <cell r="AXJ40" t="str">
            <v/>
          </cell>
          <cell r="AXK40" t="str">
            <v/>
          </cell>
          <cell r="AXL40" t="str">
            <v/>
          </cell>
          <cell r="AXM40" t="str">
            <v/>
          </cell>
          <cell r="AXN40" t="str">
            <v/>
          </cell>
          <cell r="AXO40" t="str">
            <v/>
          </cell>
          <cell r="AXP40" t="str">
            <v/>
          </cell>
          <cell r="AXQ40" t="str">
            <v/>
          </cell>
          <cell r="AXR40" t="str">
            <v/>
          </cell>
          <cell r="AXS40" t="str">
            <v/>
          </cell>
          <cell r="AXT40" t="str">
            <v/>
          </cell>
          <cell r="AXU40" t="str">
            <v/>
          </cell>
          <cell r="AXV40" t="str">
            <v/>
          </cell>
          <cell r="AZA40">
            <v>0.63745790232558142</v>
          </cell>
          <cell r="AZB40">
            <v>0.63572570000000006</v>
          </cell>
          <cell r="AZC40">
            <v>0.63524820000000004</v>
          </cell>
          <cell r="AZD40">
            <v>0.6567041882352942</v>
          </cell>
          <cell r="AZE40">
            <v>0.64162816105263154</v>
          </cell>
          <cell r="AZF40" t="str">
            <v/>
          </cell>
          <cell r="AZG40" t="str">
            <v/>
          </cell>
          <cell r="AZH40" t="str">
            <v/>
          </cell>
          <cell r="AZI40" t="str">
            <v/>
          </cell>
          <cell r="AZJ40" t="str">
            <v/>
          </cell>
          <cell r="AZK40">
            <v>0.63745790232558142</v>
          </cell>
          <cell r="AZL40">
            <v>0.63572570000000006</v>
          </cell>
          <cell r="AZM40">
            <v>0.63524820000000004</v>
          </cell>
          <cell r="AZN40">
            <v>0.6567041882352942</v>
          </cell>
          <cell r="AZO40">
            <v>0.64162816105263154</v>
          </cell>
          <cell r="AZP40">
            <v>0.63745790232558142</v>
          </cell>
          <cell r="AZQ40">
            <v>0.63572570000000006</v>
          </cell>
          <cell r="AZR40">
            <v>0.63524820000000004</v>
          </cell>
          <cell r="AZS40">
            <v>0.6567041882352942</v>
          </cell>
          <cell r="AZT40">
            <v>0.64162816105263154</v>
          </cell>
          <cell r="AZU40" t="str">
            <v/>
          </cell>
          <cell r="AZV40" t="str">
            <v/>
          </cell>
          <cell r="AZW40" t="str">
            <v/>
          </cell>
          <cell r="AZX40" t="str">
            <v/>
          </cell>
          <cell r="AZY40" t="str">
            <v/>
          </cell>
          <cell r="AZZ40">
            <v>0.63745790232558142</v>
          </cell>
          <cell r="BAA40">
            <v>0.63572570000000006</v>
          </cell>
          <cell r="BAB40">
            <v>0.63524820000000004</v>
          </cell>
          <cell r="BAC40">
            <v>0.6567041882352942</v>
          </cell>
          <cell r="BAD40">
            <v>0.64162816105263154</v>
          </cell>
          <cell r="BAE40">
            <v>-0.56835240666666664</v>
          </cell>
          <cell r="BAF40">
            <v>0.22794763621621619</v>
          </cell>
          <cell r="BAG40">
            <v>0.19597752585365849</v>
          </cell>
          <cell r="BAH40">
            <v>0.19601914954545452</v>
          </cell>
          <cell r="BAI40">
            <v>0.1061688597142857</v>
          </cell>
          <cell r="BAJ40" t="str">
            <v/>
          </cell>
          <cell r="BAK40" t="str">
            <v/>
          </cell>
          <cell r="BAL40" t="str">
            <v/>
          </cell>
          <cell r="BAM40" t="str">
            <v/>
          </cell>
          <cell r="BAN40" t="str">
            <v/>
          </cell>
          <cell r="BAO40">
            <v>-0.56835240666666664</v>
          </cell>
          <cell r="BAP40">
            <v>0.22794763621621619</v>
          </cell>
          <cell r="BAQ40">
            <v>0.19597752585365849</v>
          </cell>
          <cell r="BAR40">
            <v>0.19601914954545452</v>
          </cell>
          <cell r="BAS40">
            <v>0.1061688597142857</v>
          </cell>
          <cell r="BAT40">
            <v>-0.56835240666666664</v>
          </cell>
          <cell r="BAU40">
            <v>0.22794763621621619</v>
          </cell>
          <cell r="BAV40">
            <v>0.19597752585365849</v>
          </cell>
          <cell r="BAW40">
            <v>0.19601914954545452</v>
          </cell>
          <cell r="BAX40">
            <v>0.1061688597142857</v>
          </cell>
          <cell r="BAY40" t="str">
            <v/>
          </cell>
          <cell r="BAZ40" t="str">
            <v/>
          </cell>
          <cell r="BBA40" t="str">
            <v/>
          </cell>
          <cell r="BBB40" t="str">
            <v/>
          </cell>
          <cell r="BBC40" t="str">
            <v/>
          </cell>
          <cell r="BBD40">
            <v>-0.56835240666666664</v>
          </cell>
          <cell r="BBE40">
            <v>0.22794763621621619</v>
          </cell>
          <cell r="BBF40">
            <v>0.19597752585365849</v>
          </cell>
          <cell r="BBG40">
            <v>0.19601914954545452</v>
          </cell>
          <cell r="BBH40">
            <v>0.1061688597142857</v>
          </cell>
          <cell r="BBI40" t="str">
            <v/>
          </cell>
          <cell r="BBJ40" t="str">
            <v/>
          </cell>
          <cell r="BBK40" t="str">
            <v/>
          </cell>
          <cell r="BBL40" t="str">
            <v/>
          </cell>
          <cell r="BBM40" t="str">
            <v/>
          </cell>
          <cell r="BBN40" t="str">
            <v/>
          </cell>
          <cell r="BBO40" t="str">
            <v/>
          </cell>
          <cell r="BBP40" t="str">
            <v/>
          </cell>
          <cell r="BBQ40" t="str">
            <v/>
          </cell>
          <cell r="BBR40" t="str">
            <v/>
          </cell>
          <cell r="BBS40" t="str">
            <v/>
          </cell>
          <cell r="BBT40" t="str">
            <v/>
          </cell>
          <cell r="BBU40" t="str">
            <v/>
          </cell>
          <cell r="BBV40" t="str">
            <v/>
          </cell>
          <cell r="BBW40" t="str">
            <v/>
          </cell>
          <cell r="BBX40" t="str">
            <v/>
          </cell>
          <cell r="BBY40" t="str">
            <v/>
          </cell>
          <cell r="BBZ40" t="str">
            <v/>
          </cell>
          <cell r="BCA40" t="str">
            <v/>
          </cell>
          <cell r="BCB40" t="str">
            <v/>
          </cell>
          <cell r="BCC40" t="str">
            <v/>
          </cell>
          <cell r="BCD40" t="str">
            <v/>
          </cell>
          <cell r="BCE40" t="str">
            <v/>
          </cell>
          <cell r="BCF40" t="str">
            <v/>
          </cell>
          <cell r="BCG40" t="str">
            <v/>
          </cell>
          <cell r="BCH40" t="str">
            <v/>
          </cell>
          <cell r="BCI40" t="str">
            <v/>
          </cell>
          <cell r="BCJ40" t="str">
            <v/>
          </cell>
          <cell r="BCK40" t="str">
            <v/>
          </cell>
          <cell r="BCL40" t="str">
            <v/>
          </cell>
          <cell r="BCM40" t="str">
            <v/>
          </cell>
          <cell r="BCN40" t="str">
            <v/>
          </cell>
          <cell r="BCO40" t="str">
            <v/>
          </cell>
          <cell r="BCP40" t="str">
            <v/>
          </cell>
          <cell r="BCQ40" t="str">
            <v/>
          </cell>
          <cell r="BCR40" t="str">
            <v/>
          </cell>
          <cell r="BCS40" t="str">
            <v/>
          </cell>
          <cell r="BCT40" t="str">
            <v/>
          </cell>
          <cell r="BCU40" t="str">
            <v/>
          </cell>
          <cell r="BCV40" t="str">
            <v/>
          </cell>
          <cell r="BCW40" t="str">
            <v/>
          </cell>
          <cell r="BCX40" t="str">
            <v/>
          </cell>
          <cell r="BCY40" t="str">
            <v/>
          </cell>
          <cell r="BCZ40" t="str">
            <v/>
          </cell>
          <cell r="BDA40" t="str">
            <v/>
          </cell>
          <cell r="BDB40" t="str">
            <v/>
          </cell>
          <cell r="BDC40" t="str">
            <v/>
          </cell>
          <cell r="BDD40" t="str">
            <v/>
          </cell>
          <cell r="BDE40" t="str">
            <v/>
          </cell>
          <cell r="BEK40" t="str">
            <v/>
          </cell>
          <cell r="BEL40" t="str">
            <v/>
          </cell>
          <cell r="BEM40" t="str">
            <v/>
          </cell>
          <cell r="BEN40" t="str">
            <v/>
          </cell>
          <cell r="BEO40" t="str">
            <v/>
          </cell>
          <cell r="BEP40" t="str">
            <v/>
          </cell>
          <cell r="BEQ40" t="str">
            <v/>
          </cell>
          <cell r="BER40" t="str">
            <v/>
          </cell>
          <cell r="BES40" t="str">
            <v/>
          </cell>
          <cell r="BET40" t="str">
            <v/>
          </cell>
          <cell r="BEY40">
            <v>-39205730.359455824</v>
          </cell>
          <cell r="BFN40">
            <v>0.89468228816986084</v>
          </cell>
        </row>
        <row r="42">
          <cell r="B42" t="str">
            <v>供首代参考</v>
          </cell>
        </row>
        <row r="43">
          <cell r="B43" t="str">
            <v>流量采购-总部分摊</v>
          </cell>
          <cell r="C43">
            <v>0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V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T43">
            <v>0</v>
          </cell>
          <cell r="AU43">
            <v>0</v>
          </cell>
          <cell r="AZ43">
            <v>0</v>
          </cell>
          <cell r="BE43">
            <v>0</v>
          </cell>
          <cell r="BF43">
            <v>0</v>
          </cell>
          <cell r="BG43">
            <v>0</v>
          </cell>
          <cell r="BH43">
            <v>0</v>
          </cell>
          <cell r="BI43">
            <v>0</v>
          </cell>
          <cell r="BJ43">
            <v>0</v>
          </cell>
          <cell r="BK43">
            <v>0</v>
          </cell>
          <cell r="BL43">
            <v>0</v>
          </cell>
          <cell r="BM43">
            <v>0</v>
          </cell>
          <cell r="BN43">
            <v>0</v>
          </cell>
          <cell r="BO43">
            <v>0</v>
          </cell>
          <cell r="BP43">
            <v>0</v>
          </cell>
          <cell r="BQ43">
            <v>0</v>
          </cell>
          <cell r="BR43">
            <v>0</v>
          </cell>
          <cell r="BS43">
            <v>0</v>
          </cell>
          <cell r="BT43">
            <v>0</v>
          </cell>
          <cell r="BU43">
            <v>0</v>
          </cell>
          <cell r="BV43">
            <v>0</v>
          </cell>
          <cell r="BW43">
            <v>0</v>
          </cell>
          <cell r="BX43">
            <v>0</v>
          </cell>
          <cell r="BY43">
            <v>0</v>
          </cell>
          <cell r="CD43">
            <v>0</v>
          </cell>
          <cell r="CI43">
            <v>0</v>
          </cell>
          <cell r="CJ43">
            <v>0</v>
          </cell>
          <cell r="CK43">
            <v>0</v>
          </cell>
          <cell r="CL43">
            <v>0</v>
          </cell>
          <cell r="CM43">
            <v>0</v>
          </cell>
          <cell r="CN43">
            <v>0</v>
          </cell>
          <cell r="CO43">
            <v>0</v>
          </cell>
          <cell r="CP43">
            <v>0</v>
          </cell>
          <cell r="CQ43">
            <v>0</v>
          </cell>
          <cell r="CR43">
            <v>0</v>
          </cell>
          <cell r="CS43">
            <v>0</v>
          </cell>
          <cell r="CT43">
            <v>0</v>
          </cell>
          <cell r="CU43">
            <v>0</v>
          </cell>
          <cell r="CV43">
            <v>0</v>
          </cell>
          <cell r="CW43">
            <v>0</v>
          </cell>
          <cell r="CX43">
            <v>0</v>
          </cell>
          <cell r="CY43">
            <v>0</v>
          </cell>
          <cell r="CZ43">
            <v>0</v>
          </cell>
          <cell r="DA43">
            <v>0</v>
          </cell>
          <cell r="DB43">
            <v>0</v>
          </cell>
          <cell r="DC43">
            <v>0</v>
          </cell>
          <cell r="DH43">
            <v>0</v>
          </cell>
          <cell r="DM43">
            <v>0</v>
          </cell>
          <cell r="DN43">
            <v>0</v>
          </cell>
          <cell r="DO43">
            <v>0</v>
          </cell>
          <cell r="DP43">
            <v>0</v>
          </cell>
          <cell r="DQ43">
            <v>0</v>
          </cell>
          <cell r="DR43">
            <v>0</v>
          </cell>
          <cell r="DS43">
            <v>0</v>
          </cell>
          <cell r="DT43">
            <v>0</v>
          </cell>
          <cell r="DU43">
            <v>0</v>
          </cell>
          <cell r="DV43">
            <v>0</v>
          </cell>
          <cell r="DW43">
            <v>0</v>
          </cell>
          <cell r="DX43">
            <v>0</v>
          </cell>
          <cell r="DY43">
            <v>0</v>
          </cell>
          <cell r="DZ43">
            <v>0</v>
          </cell>
          <cell r="EA43">
            <v>0</v>
          </cell>
          <cell r="EB43">
            <v>0</v>
          </cell>
          <cell r="EC43">
            <v>0</v>
          </cell>
          <cell r="ED43">
            <v>0</v>
          </cell>
          <cell r="EE43">
            <v>0</v>
          </cell>
          <cell r="EF43">
            <v>0</v>
          </cell>
          <cell r="EG43">
            <v>0</v>
          </cell>
          <cell r="EL43">
            <v>0</v>
          </cell>
          <cell r="EQ43">
            <v>0</v>
          </cell>
          <cell r="ER43">
            <v>0</v>
          </cell>
          <cell r="ES43">
            <v>0</v>
          </cell>
          <cell r="ET43">
            <v>0</v>
          </cell>
          <cell r="EU43">
            <v>0</v>
          </cell>
          <cell r="EV43">
            <v>0</v>
          </cell>
          <cell r="EW43">
            <v>0</v>
          </cell>
          <cell r="EX43">
            <v>0</v>
          </cell>
          <cell r="EY43">
            <v>0</v>
          </cell>
          <cell r="EZ43">
            <v>0</v>
          </cell>
          <cell r="FA43">
            <v>0</v>
          </cell>
          <cell r="FB43">
            <v>0</v>
          </cell>
          <cell r="FC43">
            <v>0</v>
          </cell>
          <cell r="FD43">
            <v>0</v>
          </cell>
          <cell r="FE43">
            <v>0</v>
          </cell>
          <cell r="FF43">
            <v>0</v>
          </cell>
          <cell r="FG43">
            <v>0</v>
          </cell>
          <cell r="FH43">
            <v>0</v>
          </cell>
          <cell r="FI43">
            <v>0</v>
          </cell>
          <cell r="FJ43">
            <v>0</v>
          </cell>
          <cell r="FK43">
            <v>0</v>
          </cell>
          <cell r="FP43">
            <v>0</v>
          </cell>
          <cell r="FU43">
            <v>0</v>
          </cell>
          <cell r="FV43">
            <v>0</v>
          </cell>
          <cell r="FW43">
            <v>0</v>
          </cell>
          <cell r="FX43">
            <v>0</v>
          </cell>
          <cell r="FY43">
            <v>0</v>
          </cell>
          <cell r="FZ43">
            <v>0</v>
          </cell>
          <cell r="GA43">
            <v>0</v>
          </cell>
          <cell r="GB43">
            <v>0</v>
          </cell>
          <cell r="GC43">
            <v>0</v>
          </cell>
          <cell r="GD43">
            <v>0</v>
          </cell>
          <cell r="GE43">
            <v>0</v>
          </cell>
          <cell r="GF43">
            <v>0</v>
          </cell>
          <cell r="GG43">
            <v>0</v>
          </cell>
          <cell r="GH43">
            <v>0</v>
          </cell>
          <cell r="GI43">
            <v>0</v>
          </cell>
          <cell r="GJ43">
            <v>0</v>
          </cell>
          <cell r="GK43">
            <v>0</v>
          </cell>
          <cell r="GL43">
            <v>0</v>
          </cell>
          <cell r="GM43">
            <v>0</v>
          </cell>
          <cell r="GN43">
            <v>0</v>
          </cell>
          <cell r="GO43">
            <v>0</v>
          </cell>
          <cell r="GT43">
            <v>0</v>
          </cell>
          <cell r="GY43">
            <v>0</v>
          </cell>
          <cell r="GZ43">
            <v>0</v>
          </cell>
          <cell r="HA43">
            <v>0</v>
          </cell>
          <cell r="HB43">
            <v>0</v>
          </cell>
          <cell r="HC43">
            <v>0</v>
          </cell>
          <cell r="HD43">
            <v>0</v>
          </cell>
          <cell r="HE43">
            <v>0</v>
          </cell>
          <cell r="HF43">
            <v>0</v>
          </cell>
          <cell r="HG43">
            <v>0</v>
          </cell>
          <cell r="HH43">
            <v>0</v>
          </cell>
          <cell r="HI43">
            <v>0</v>
          </cell>
          <cell r="HJ43">
            <v>0</v>
          </cell>
          <cell r="HK43">
            <v>0</v>
          </cell>
          <cell r="HL43">
            <v>0</v>
          </cell>
          <cell r="HM43">
            <v>0</v>
          </cell>
          <cell r="HN43">
            <v>0</v>
          </cell>
          <cell r="HO43">
            <v>0</v>
          </cell>
          <cell r="HP43">
            <v>0</v>
          </cell>
          <cell r="HQ43">
            <v>0</v>
          </cell>
          <cell r="HR43">
            <v>0</v>
          </cell>
          <cell r="HS43">
            <v>0</v>
          </cell>
          <cell r="HX43">
            <v>0</v>
          </cell>
          <cell r="IC43">
            <v>0</v>
          </cell>
          <cell r="ID43">
            <v>0</v>
          </cell>
          <cell r="IE43">
            <v>0</v>
          </cell>
          <cell r="IF43">
            <v>0</v>
          </cell>
          <cell r="IG43">
            <v>0</v>
          </cell>
          <cell r="IH43">
            <v>0</v>
          </cell>
          <cell r="II43">
            <v>0</v>
          </cell>
          <cell r="IJ43">
            <v>0</v>
          </cell>
          <cell r="IK43">
            <v>0</v>
          </cell>
          <cell r="IL43">
            <v>0</v>
          </cell>
          <cell r="IM43">
            <v>0</v>
          </cell>
          <cell r="IN43">
            <v>0</v>
          </cell>
          <cell r="IO43">
            <v>0</v>
          </cell>
          <cell r="IP43">
            <v>0</v>
          </cell>
          <cell r="IQ43">
            <v>0</v>
          </cell>
          <cell r="IR43">
            <v>0</v>
          </cell>
          <cell r="IS43">
            <v>0</v>
          </cell>
          <cell r="IT43">
            <v>0</v>
          </cell>
          <cell r="IU43">
            <v>0</v>
          </cell>
          <cell r="IV43">
            <v>0</v>
          </cell>
          <cell r="IW43">
            <v>0</v>
          </cell>
          <cell r="JB43">
            <v>0</v>
          </cell>
          <cell r="JG43">
            <v>0</v>
          </cell>
          <cell r="JH43">
            <v>0</v>
          </cell>
          <cell r="JI43">
            <v>0</v>
          </cell>
          <cell r="JJ43">
            <v>0</v>
          </cell>
          <cell r="JK43">
            <v>0</v>
          </cell>
          <cell r="JL43">
            <v>0</v>
          </cell>
          <cell r="JM43">
            <v>0</v>
          </cell>
          <cell r="JN43">
            <v>0</v>
          </cell>
          <cell r="JO43">
            <v>0</v>
          </cell>
          <cell r="JP43">
            <v>0</v>
          </cell>
          <cell r="JQ43">
            <v>0</v>
          </cell>
          <cell r="JR43">
            <v>0</v>
          </cell>
          <cell r="JS43">
            <v>0</v>
          </cell>
          <cell r="JT43">
            <v>0</v>
          </cell>
          <cell r="JU43">
            <v>0</v>
          </cell>
          <cell r="JV43">
            <v>0</v>
          </cell>
          <cell r="JW43">
            <v>0</v>
          </cell>
          <cell r="JX43">
            <v>0</v>
          </cell>
          <cell r="JY43">
            <v>0</v>
          </cell>
          <cell r="JZ43">
            <v>0</v>
          </cell>
          <cell r="KA43">
            <v>0</v>
          </cell>
          <cell r="KF43">
            <v>0</v>
          </cell>
          <cell r="KK43">
            <v>0</v>
          </cell>
          <cell r="KL43">
            <v>0</v>
          </cell>
          <cell r="KM43">
            <v>0</v>
          </cell>
          <cell r="KN43">
            <v>0</v>
          </cell>
          <cell r="KO43">
            <v>0</v>
          </cell>
          <cell r="KP43">
            <v>0</v>
          </cell>
          <cell r="KQ43">
            <v>0</v>
          </cell>
          <cell r="KR43">
            <v>0</v>
          </cell>
          <cell r="KS43">
            <v>0</v>
          </cell>
          <cell r="KT43">
            <v>0</v>
          </cell>
          <cell r="KU43">
            <v>0</v>
          </cell>
          <cell r="KV43">
            <v>0</v>
          </cell>
          <cell r="KW43">
            <v>0</v>
          </cell>
          <cell r="KX43">
            <v>0</v>
          </cell>
          <cell r="KY43">
            <v>0</v>
          </cell>
          <cell r="KZ43">
            <v>0</v>
          </cell>
          <cell r="LA43">
            <v>0</v>
          </cell>
          <cell r="LB43">
            <v>0</v>
          </cell>
          <cell r="LC43">
            <v>0</v>
          </cell>
          <cell r="LD43">
            <v>0</v>
          </cell>
          <cell r="LE43">
            <v>0</v>
          </cell>
          <cell r="LJ43">
            <v>0</v>
          </cell>
          <cell r="LO43">
            <v>0</v>
          </cell>
          <cell r="LP43">
            <v>0</v>
          </cell>
          <cell r="LQ43">
            <v>0</v>
          </cell>
          <cell r="LR43">
            <v>0</v>
          </cell>
          <cell r="LS43">
            <v>0</v>
          </cell>
          <cell r="LT43">
            <v>0</v>
          </cell>
          <cell r="LU43">
            <v>0</v>
          </cell>
          <cell r="LV43">
            <v>0</v>
          </cell>
          <cell r="LW43">
            <v>0</v>
          </cell>
          <cell r="LX43">
            <v>0</v>
          </cell>
          <cell r="LY43">
            <v>0</v>
          </cell>
          <cell r="LZ43">
            <v>0</v>
          </cell>
          <cell r="MA43">
            <v>0</v>
          </cell>
          <cell r="MB43">
            <v>0</v>
          </cell>
          <cell r="MC43">
            <v>0</v>
          </cell>
          <cell r="MD43">
            <v>0</v>
          </cell>
          <cell r="ME43">
            <v>0</v>
          </cell>
          <cell r="MF43">
            <v>0</v>
          </cell>
          <cell r="MG43">
            <v>0</v>
          </cell>
          <cell r="MH43">
            <v>0</v>
          </cell>
          <cell r="MI43">
            <v>0</v>
          </cell>
          <cell r="MN43">
            <v>0</v>
          </cell>
          <cell r="MS43">
            <v>0</v>
          </cell>
          <cell r="MT43">
            <v>0</v>
          </cell>
          <cell r="MU43">
            <v>0</v>
          </cell>
          <cell r="MV43">
            <v>0</v>
          </cell>
          <cell r="MW43">
            <v>0</v>
          </cell>
          <cell r="MX43">
            <v>0</v>
          </cell>
          <cell r="MY43">
            <v>0</v>
          </cell>
          <cell r="MZ43">
            <v>0</v>
          </cell>
          <cell r="NA43">
            <v>0</v>
          </cell>
          <cell r="NB43">
            <v>0</v>
          </cell>
          <cell r="NC43">
            <v>0</v>
          </cell>
          <cell r="ND43">
            <v>0</v>
          </cell>
          <cell r="NE43">
            <v>0</v>
          </cell>
          <cell r="NF43">
            <v>0</v>
          </cell>
          <cell r="NG43">
            <v>0</v>
          </cell>
          <cell r="NH43">
            <v>0</v>
          </cell>
          <cell r="NI43">
            <v>0</v>
          </cell>
          <cell r="NJ43">
            <v>0</v>
          </cell>
          <cell r="NK43">
            <v>0</v>
          </cell>
          <cell r="NL43">
            <v>0</v>
          </cell>
          <cell r="NM43">
            <v>0</v>
          </cell>
          <cell r="NR43">
            <v>0</v>
          </cell>
          <cell r="NW43">
            <v>0</v>
          </cell>
          <cell r="NX43">
            <v>0</v>
          </cell>
          <cell r="NY43">
            <v>0</v>
          </cell>
          <cell r="NZ43">
            <v>0</v>
          </cell>
          <cell r="OA43">
            <v>0</v>
          </cell>
          <cell r="OB43">
            <v>0</v>
          </cell>
          <cell r="OC43">
            <v>0</v>
          </cell>
          <cell r="OD43">
            <v>0</v>
          </cell>
          <cell r="OE43">
            <v>0</v>
          </cell>
          <cell r="OF43">
            <v>0</v>
          </cell>
          <cell r="OG43">
            <v>0</v>
          </cell>
          <cell r="OH43">
            <v>0</v>
          </cell>
          <cell r="OI43">
            <v>0</v>
          </cell>
          <cell r="OJ43">
            <v>0</v>
          </cell>
          <cell r="OK43">
            <v>0</v>
          </cell>
          <cell r="OL43">
            <v>0</v>
          </cell>
          <cell r="OM43">
            <v>0</v>
          </cell>
          <cell r="ON43">
            <v>0</v>
          </cell>
          <cell r="OO43">
            <v>0</v>
          </cell>
          <cell r="OP43">
            <v>0</v>
          </cell>
          <cell r="OQ43">
            <v>0</v>
          </cell>
          <cell r="OV43">
            <v>0</v>
          </cell>
          <cell r="PA43">
            <v>0</v>
          </cell>
          <cell r="PB43">
            <v>0</v>
          </cell>
          <cell r="PC43">
            <v>0</v>
          </cell>
          <cell r="PD43">
            <v>0</v>
          </cell>
          <cell r="PE43">
            <v>0</v>
          </cell>
          <cell r="PF43">
            <v>0</v>
          </cell>
          <cell r="PG43">
            <v>0</v>
          </cell>
          <cell r="PH43">
            <v>0</v>
          </cell>
          <cell r="PI43">
            <v>0</v>
          </cell>
          <cell r="PJ43">
            <v>0</v>
          </cell>
          <cell r="PK43">
            <v>0</v>
          </cell>
          <cell r="PL43">
            <v>0</v>
          </cell>
          <cell r="PM43">
            <v>0</v>
          </cell>
          <cell r="PN43">
            <v>0</v>
          </cell>
          <cell r="PO43">
            <v>0</v>
          </cell>
          <cell r="PP43">
            <v>0</v>
          </cell>
          <cell r="PQ43">
            <v>0</v>
          </cell>
          <cell r="PR43">
            <v>0</v>
          </cell>
          <cell r="PS43">
            <v>0</v>
          </cell>
          <cell r="PT43">
            <v>0</v>
          </cell>
          <cell r="PU43">
            <v>0</v>
          </cell>
          <cell r="PZ43">
            <v>0</v>
          </cell>
          <cell r="QE43">
            <v>0</v>
          </cell>
          <cell r="QF43">
            <v>0</v>
          </cell>
          <cell r="QG43">
            <v>0</v>
          </cell>
          <cell r="QH43">
            <v>0</v>
          </cell>
          <cell r="QI43">
            <v>0</v>
          </cell>
          <cell r="QJ43">
            <v>0</v>
          </cell>
          <cell r="QK43">
            <v>0</v>
          </cell>
          <cell r="QL43">
            <v>0</v>
          </cell>
          <cell r="QM43">
            <v>0</v>
          </cell>
          <cell r="QN43">
            <v>0</v>
          </cell>
          <cell r="QO43">
            <v>0</v>
          </cell>
          <cell r="QP43">
            <v>0</v>
          </cell>
          <cell r="QQ43">
            <v>0</v>
          </cell>
          <cell r="QR43">
            <v>0</v>
          </cell>
          <cell r="QS43">
            <v>0</v>
          </cell>
          <cell r="QT43">
            <v>0</v>
          </cell>
          <cell r="QU43">
            <v>0</v>
          </cell>
          <cell r="QV43">
            <v>0</v>
          </cell>
          <cell r="QW43">
            <v>0</v>
          </cell>
          <cell r="QX43">
            <v>0</v>
          </cell>
          <cell r="QY43">
            <v>0</v>
          </cell>
          <cell r="RD43">
            <v>0</v>
          </cell>
          <cell r="RI43">
            <v>0</v>
          </cell>
          <cell r="RJ43">
            <v>0</v>
          </cell>
          <cell r="RK43">
            <v>0</v>
          </cell>
          <cell r="RL43">
            <v>0</v>
          </cell>
          <cell r="RM43">
            <v>0</v>
          </cell>
          <cell r="RN43">
            <v>0</v>
          </cell>
          <cell r="RO43">
            <v>0</v>
          </cell>
          <cell r="RP43">
            <v>0</v>
          </cell>
          <cell r="RQ43">
            <v>0</v>
          </cell>
          <cell r="RR43">
            <v>0</v>
          </cell>
          <cell r="RS43">
            <v>0</v>
          </cell>
          <cell r="RT43">
            <v>0</v>
          </cell>
          <cell r="RU43">
            <v>0</v>
          </cell>
          <cell r="RV43">
            <v>0</v>
          </cell>
          <cell r="RW43">
            <v>0</v>
          </cell>
          <cell r="RX43">
            <v>0</v>
          </cell>
          <cell r="RY43">
            <v>0</v>
          </cell>
          <cell r="RZ43">
            <v>0</v>
          </cell>
          <cell r="SA43">
            <v>0</v>
          </cell>
          <cell r="SB43">
            <v>0</v>
          </cell>
          <cell r="SC43">
            <v>0</v>
          </cell>
          <cell r="SH43">
            <v>0</v>
          </cell>
          <cell r="SM43">
            <v>0</v>
          </cell>
          <cell r="SN43">
            <v>0</v>
          </cell>
          <cell r="SO43">
            <v>0</v>
          </cell>
          <cell r="SP43">
            <v>0</v>
          </cell>
          <cell r="SQ43">
            <v>0</v>
          </cell>
          <cell r="SR43">
            <v>0</v>
          </cell>
          <cell r="SS43">
            <v>0</v>
          </cell>
          <cell r="ST43">
            <v>0</v>
          </cell>
          <cell r="SU43">
            <v>0</v>
          </cell>
          <cell r="SV43">
            <v>0</v>
          </cell>
          <cell r="SW43">
            <v>0</v>
          </cell>
          <cell r="SX43">
            <v>0</v>
          </cell>
          <cell r="SY43">
            <v>0</v>
          </cell>
          <cell r="SZ43">
            <v>0</v>
          </cell>
          <cell r="TA43">
            <v>0</v>
          </cell>
          <cell r="TB43">
            <v>0</v>
          </cell>
          <cell r="TC43">
            <v>0</v>
          </cell>
          <cell r="TD43">
            <v>0</v>
          </cell>
          <cell r="TE43">
            <v>0</v>
          </cell>
          <cell r="TF43">
            <v>0</v>
          </cell>
          <cell r="TG43">
            <v>0</v>
          </cell>
          <cell r="TL43">
            <v>0</v>
          </cell>
          <cell r="TQ43">
            <v>0</v>
          </cell>
          <cell r="TR43">
            <v>0</v>
          </cell>
          <cell r="TS43">
            <v>0</v>
          </cell>
          <cell r="TT43">
            <v>0</v>
          </cell>
          <cell r="TU43">
            <v>0</v>
          </cell>
          <cell r="TV43">
            <v>0</v>
          </cell>
          <cell r="TW43">
            <v>0</v>
          </cell>
          <cell r="TX43">
            <v>0</v>
          </cell>
          <cell r="TY43">
            <v>0</v>
          </cell>
          <cell r="TZ43">
            <v>0</v>
          </cell>
          <cell r="UA43">
            <v>0</v>
          </cell>
          <cell r="UB43">
            <v>0</v>
          </cell>
          <cell r="UC43">
            <v>0</v>
          </cell>
          <cell r="UD43">
            <v>0</v>
          </cell>
          <cell r="UE43">
            <v>0</v>
          </cell>
          <cell r="UF43">
            <v>0</v>
          </cell>
          <cell r="UG43">
            <v>0</v>
          </cell>
          <cell r="UH43">
            <v>0</v>
          </cell>
          <cell r="UI43">
            <v>0</v>
          </cell>
          <cell r="UJ43">
            <v>0</v>
          </cell>
          <cell r="UK43">
            <v>0</v>
          </cell>
          <cell r="UP43">
            <v>0</v>
          </cell>
          <cell r="UU43">
            <v>0</v>
          </cell>
          <cell r="UV43">
            <v>0</v>
          </cell>
          <cell r="UW43">
            <v>0</v>
          </cell>
          <cell r="UX43">
            <v>0</v>
          </cell>
          <cell r="UY43">
            <v>0</v>
          </cell>
          <cell r="UZ43">
            <v>0</v>
          </cell>
          <cell r="VA43">
            <v>0</v>
          </cell>
          <cell r="VB43">
            <v>0</v>
          </cell>
          <cell r="VC43">
            <v>0</v>
          </cell>
          <cell r="VD43">
            <v>0</v>
          </cell>
          <cell r="VE43">
            <v>0</v>
          </cell>
          <cell r="VF43">
            <v>0</v>
          </cell>
          <cell r="VG43">
            <v>0</v>
          </cell>
          <cell r="VH43">
            <v>0</v>
          </cell>
          <cell r="VI43">
            <v>0</v>
          </cell>
          <cell r="VJ43">
            <v>0</v>
          </cell>
          <cell r="VK43">
            <v>0</v>
          </cell>
          <cell r="VL43">
            <v>0</v>
          </cell>
          <cell r="VM43">
            <v>0</v>
          </cell>
          <cell r="VN43">
            <v>0</v>
          </cell>
          <cell r="VO43">
            <v>0</v>
          </cell>
          <cell r="VT43">
            <v>0</v>
          </cell>
          <cell r="VY43">
            <v>0</v>
          </cell>
          <cell r="VZ43">
            <v>0</v>
          </cell>
          <cell r="WA43">
            <v>0</v>
          </cell>
          <cell r="WB43">
            <v>0</v>
          </cell>
          <cell r="WC43">
            <v>0</v>
          </cell>
          <cell r="WD43">
            <v>0</v>
          </cell>
          <cell r="WE43">
            <v>0</v>
          </cell>
          <cell r="WF43">
            <v>0</v>
          </cell>
          <cell r="WG43">
            <v>0</v>
          </cell>
          <cell r="WH43">
            <v>0</v>
          </cell>
          <cell r="WI43">
            <v>0</v>
          </cell>
          <cell r="WJ43">
            <v>0</v>
          </cell>
          <cell r="WK43">
            <v>0</v>
          </cell>
          <cell r="WL43">
            <v>0</v>
          </cell>
          <cell r="WM43">
            <v>0</v>
          </cell>
          <cell r="WN43">
            <v>0</v>
          </cell>
          <cell r="WO43">
            <v>0</v>
          </cell>
          <cell r="WP43">
            <v>0</v>
          </cell>
          <cell r="WQ43">
            <v>0</v>
          </cell>
          <cell r="WR43">
            <v>0</v>
          </cell>
          <cell r="WS43">
            <v>0</v>
          </cell>
          <cell r="WX43">
            <v>0</v>
          </cell>
          <cell r="XC43">
            <v>0</v>
          </cell>
          <cell r="XD43">
            <v>0</v>
          </cell>
          <cell r="XE43">
            <v>0</v>
          </cell>
          <cell r="XF43">
            <v>0</v>
          </cell>
          <cell r="XG43">
            <v>0</v>
          </cell>
          <cell r="XH43">
            <v>0</v>
          </cell>
          <cell r="XI43">
            <v>0</v>
          </cell>
          <cell r="XJ43">
            <v>0</v>
          </cell>
          <cell r="XK43">
            <v>0</v>
          </cell>
          <cell r="XL43">
            <v>0</v>
          </cell>
          <cell r="XM43">
            <v>0</v>
          </cell>
          <cell r="XN43">
            <v>0</v>
          </cell>
          <cell r="XO43">
            <v>0</v>
          </cell>
          <cell r="XP43">
            <v>0</v>
          </cell>
          <cell r="XQ43">
            <v>0</v>
          </cell>
          <cell r="XR43">
            <v>0</v>
          </cell>
          <cell r="XS43">
            <v>0</v>
          </cell>
          <cell r="XT43">
            <v>0</v>
          </cell>
          <cell r="XU43">
            <v>0</v>
          </cell>
          <cell r="XV43">
            <v>0</v>
          </cell>
          <cell r="XW43">
            <v>0</v>
          </cell>
          <cell r="YB43">
            <v>0</v>
          </cell>
          <cell r="YG43">
            <v>0</v>
          </cell>
          <cell r="YH43">
            <v>0</v>
          </cell>
          <cell r="YI43">
            <v>0</v>
          </cell>
          <cell r="YJ43">
            <v>0</v>
          </cell>
          <cell r="YK43">
            <v>0</v>
          </cell>
          <cell r="YL43">
            <v>0</v>
          </cell>
          <cell r="YM43">
            <v>0</v>
          </cell>
          <cell r="YN43">
            <v>0</v>
          </cell>
          <cell r="YO43">
            <v>0</v>
          </cell>
          <cell r="YP43">
            <v>0</v>
          </cell>
          <cell r="YQ43">
            <v>0</v>
          </cell>
          <cell r="YR43">
            <v>0</v>
          </cell>
          <cell r="YS43">
            <v>0</v>
          </cell>
          <cell r="YT43">
            <v>0</v>
          </cell>
          <cell r="YU43">
            <v>0</v>
          </cell>
          <cell r="YV43">
            <v>0</v>
          </cell>
          <cell r="YW43">
            <v>0</v>
          </cell>
          <cell r="YX43">
            <v>0</v>
          </cell>
          <cell r="YY43">
            <v>0</v>
          </cell>
          <cell r="YZ43">
            <v>0</v>
          </cell>
          <cell r="ZA43">
            <v>0</v>
          </cell>
          <cell r="ZF43">
            <v>0</v>
          </cell>
          <cell r="ZK43">
            <v>0</v>
          </cell>
          <cell r="ZL43">
            <v>0</v>
          </cell>
          <cell r="ZM43">
            <v>0</v>
          </cell>
          <cell r="ZN43">
            <v>0</v>
          </cell>
          <cell r="ZO43">
            <v>0</v>
          </cell>
          <cell r="ZP43">
            <v>0</v>
          </cell>
          <cell r="ZQ43">
            <v>0</v>
          </cell>
          <cell r="ZR43">
            <v>0</v>
          </cell>
          <cell r="ZS43">
            <v>0</v>
          </cell>
          <cell r="ZT43">
            <v>0</v>
          </cell>
          <cell r="ZU43">
            <v>0</v>
          </cell>
          <cell r="ZV43">
            <v>0</v>
          </cell>
          <cell r="ZW43">
            <v>0</v>
          </cell>
          <cell r="ZX43">
            <v>0</v>
          </cell>
          <cell r="ZY43">
            <v>0</v>
          </cell>
          <cell r="ZZ43">
            <v>0</v>
          </cell>
          <cell r="AAA43">
            <v>0</v>
          </cell>
          <cell r="AAB43">
            <v>0</v>
          </cell>
          <cell r="AAC43">
            <v>0</v>
          </cell>
          <cell r="AAD43">
            <v>0</v>
          </cell>
          <cell r="AAE43">
            <v>0</v>
          </cell>
          <cell r="AAJ43">
            <v>0</v>
          </cell>
          <cell r="AAO43">
            <v>0</v>
          </cell>
          <cell r="AAP43">
            <v>0</v>
          </cell>
          <cell r="AAQ43">
            <v>0</v>
          </cell>
          <cell r="AAR43">
            <v>0</v>
          </cell>
          <cell r="AAS43">
            <v>0</v>
          </cell>
          <cell r="AAT43">
            <v>0</v>
          </cell>
          <cell r="AAU43">
            <v>0</v>
          </cell>
          <cell r="AAV43">
            <v>0</v>
          </cell>
          <cell r="AAW43">
            <v>0</v>
          </cell>
          <cell r="AAX43">
            <v>0</v>
          </cell>
          <cell r="AAY43">
            <v>0</v>
          </cell>
          <cell r="AAZ43">
            <v>0</v>
          </cell>
          <cell r="ABA43">
            <v>0</v>
          </cell>
          <cell r="ABB43">
            <v>0</v>
          </cell>
          <cell r="ABC43">
            <v>0</v>
          </cell>
          <cell r="ABD43">
            <v>0</v>
          </cell>
          <cell r="ABE43">
            <v>0</v>
          </cell>
          <cell r="ABF43">
            <v>0</v>
          </cell>
          <cell r="ABG43">
            <v>0</v>
          </cell>
          <cell r="ABH43">
            <v>0</v>
          </cell>
          <cell r="ABI43">
            <v>0</v>
          </cell>
          <cell r="ABN43">
            <v>0</v>
          </cell>
          <cell r="ABS43">
            <v>0</v>
          </cell>
          <cell r="ABT43">
            <v>0</v>
          </cell>
          <cell r="ABU43">
            <v>0</v>
          </cell>
          <cell r="ABV43">
            <v>0</v>
          </cell>
          <cell r="ABW43">
            <v>0</v>
          </cell>
          <cell r="ABX43">
            <v>0</v>
          </cell>
          <cell r="ABY43">
            <v>0</v>
          </cell>
          <cell r="ABZ43">
            <v>0</v>
          </cell>
          <cell r="ACA43">
            <v>0</v>
          </cell>
          <cell r="ACB43">
            <v>0</v>
          </cell>
          <cell r="ACC43">
            <v>0</v>
          </cell>
          <cell r="ACD43">
            <v>0</v>
          </cell>
          <cell r="ACE43">
            <v>0</v>
          </cell>
          <cell r="ACF43">
            <v>0</v>
          </cell>
          <cell r="ACG43">
            <v>0</v>
          </cell>
          <cell r="ACH43">
            <v>0</v>
          </cell>
          <cell r="ACI43">
            <v>0</v>
          </cell>
          <cell r="ACJ43">
            <v>0</v>
          </cell>
          <cell r="ACK43">
            <v>0</v>
          </cell>
          <cell r="ACL43">
            <v>0</v>
          </cell>
          <cell r="ACM43">
            <v>0</v>
          </cell>
          <cell r="ACR43">
            <v>0</v>
          </cell>
          <cell r="ACW43">
            <v>0</v>
          </cell>
          <cell r="ACX43">
            <v>0</v>
          </cell>
          <cell r="ACY43">
            <v>0</v>
          </cell>
          <cell r="ACZ43">
            <v>0</v>
          </cell>
          <cell r="ADA43">
            <v>0</v>
          </cell>
          <cell r="ADB43">
            <v>0</v>
          </cell>
          <cell r="ADC43">
            <v>0</v>
          </cell>
          <cell r="ADD43">
            <v>0</v>
          </cell>
          <cell r="ADE43">
            <v>0</v>
          </cell>
          <cell r="ADF43">
            <v>0</v>
          </cell>
          <cell r="ADG43">
            <v>0</v>
          </cell>
          <cell r="ADH43">
            <v>0</v>
          </cell>
          <cell r="ADI43">
            <v>0</v>
          </cell>
          <cell r="ADJ43">
            <v>0</v>
          </cell>
          <cell r="ADK43">
            <v>0</v>
          </cell>
          <cell r="ADL43">
            <v>0</v>
          </cell>
          <cell r="ADM43">
            <v>0</v>
          </cell>
          <cell r="ADN43">
            <v>0</v>
          </cell>
          <cell r="ADO43">
            <v>0</v>
          </cell>
          <cell r="ADP43">
            <v>0</v>
          </cell>
          <cell r="ADQ43">
            <v>0</v>
          </cell>
          <cell r="ADV43">
            <v>0</v>
          </cell>
          <cell r="AEA43">
            <v>0</v>
          </cell>
          <cell r="AEB43">
            <v>0</v>
          </cell>
          <cell r="AEC43">
            <v>0</v>
          </cell>
          <cell r="AED43">
            <v>0</v>
          </cell>
          <cell r="AEE43">
            <v>0</v>
          </cell>
          <cell r="AEF43">
            <v>0</v>
          </cell>
          <cell r="AEG43">
            <v>0</v>
          </cell>
          <cell r="AEH43">
            <v>0</v>
          </cell>
          <cell r="AEI43">
            <v>0</v>
          </cell>
          <cell r="AEJ43">
            <v>0</v>
          </cell>
          <cell r="AEK43">
            <v>0</v>
          </cell>
          <cell r="AEL43">
            <v>0</v>
          </cell>
          <cell r="AEM43">
            <v>0</v>
          </cell>
          <cell r="AEN43">
            <v>0</v>
          </cell>
          <cell r="AEO43">
            <v>0</v>
          </cell>
          <cell r="AEP43">
            <v>0</v>
          </cell>
          <cell r="AEQ43">
            <v>0</v>
          </cell>
          <cell r="AER43">
            <v>0</v>
          </cell>
          <cell r="AES43">
            <v>0</v>
          </cell>
          <cell r="AET43">
            <v>0</v>
          </cell>
          <cell r="AEU43">
            <v>0</v>
          </cell>
          <cell r="AEZ43">
            <v>0</v>
          </cell>
          <cell r="AFE43">
            <v>0</v>
          </cell>
          <cell r="AFF43">
            <v>0</v>
          </cell>
          <cell r="AFG43">
            <v>0</v>
          </cell>
          <cell r="AFH43">
            <v>0</v>
          </cell>
          <cell r="AFI43">
            <v>0</v>
          </cell>
          <cell r="AFJ43">
            <v>0</v>
          </cell>
          <cell r="AFK43">
            <v>0</v>
          </cell>
          <cell r="AFL43">
            <v>0</v>
          </cell>
          <cell r="AFM43">
            <v>0</v>
          </cell>
          <cell r="AFN43">
            <v>0</v>
          </cell>
          <cell r="AFO43">
            <v>0</v>
          </cell>
          <cell r="AFP43">
            <v>0</v>
          </cell>
          <cell r="AFQ43">
            <v>0</v>
          </cell>
          <cell r="AFR43">
            <v>0</v>
          </cell>
          <cell r="AFS43">
            <v>0</v>
          </cell>
          <cell r="AFT43">
            <v>0</v>
          </cell>
          <cell r="AFU43">
            <v>0</v>
          </cell>
          <cell r="AFV43">
            <v>0</v>
          </cell>
          <cell r="AFW43">
            <v>0</v>
          </cell>
          <cell r="AFX43">
            <v>0</v>
          </cell>
          <cell r="AFY43">
            <v>0</v>
          </cell>
          <cell r="AGD43">
            <v>0</v>
          </cell>
          <cell r="AGI43">
            <v>0</v>
          </cell>
          <cell r="AGJ43">
            <v>0</v>
          </cell>
          <cell r="AGK43">
            <v>0</v>
          </cell>
          <cell r="AGL43">
            <v>0</v>
          </cell>
          <cell r="AGM43">
            <v>0</v>
          </cell>
          <cell r="AGN43">
            <v>0</v>
          </cell>
          <cell r="AGO43">
            <v>0</v>
          </cell>
          <cell r="AGP43">
            <v>0</v>
          </cell>
          <cell r="AGQ43">
            <v>0</v>
          </cell>
          <cell r="AGR43">
            <v>0</v>
          </cell>
          <cell r="AGS43">
            <v>0</v>
          </cell>
          <cell r="AGT43">
            <v>0</v>
          </cell>
          <cell r="AGU43">
            <v>0</v>
          </cell>
          <cell r="AGV43">
            <v>0</v>
          </cell>
          <cell r="AGW43">
            <v>0</v>
          </cell>
          <cell r="AGX43">
            <v>0</v>
          </cell>
          <cell r="AGY43">
            <v>0</v>
          </cell>
          <cell r="AGZ43">
            <v>0</v>
          </cell>
          <cell r="AHA43">
            <v>0</v>
          </cell>
          <cell r="AHB43">
            <v>0</v>
          </cell>
          <cell r="AHC43">
            <v>0</v>
          </cell>
          <cell r="AHH43">
            <v>0</v>
          </cell>
          <cell r="AHM43">
            <v>0</v>
          </cell>
          <cell r="AHN43">
            <v>0</v>
          </cell>
          <cell r="AHO43">
            <v>0</v>
          </cell>
          <cell r="AHP43">
            <v>0</v>
          </cell>
          <cell r="AHQ43">
            <v>0</v>
          </cell>
          <cell r="AHR43">
            <v>0</v>
          </cell>
          <cell r="AHS43">
            <v>0</v>
          </cell>
          <cell r="AHT43">
            <v>0</v>
          </cell>
          <cell r="AHU43">
            <v>0</v>
          </cell>
          <cell r="AHV43">
            <v>0</v>
          </cell>
          <cell r="AHW43">
            <v>0</v>
          </cell>
          <cell r="AHX43">
            <v>0</v>
          </cell>
          <cell r="AHY43">
            <v>0</v>
          </cell>
          <cell r="AHZ43">
            <v>0</v>
          </cell>
          <cell r="AIA43">
            <v>0</v>
          </cell>
          <cell r="AIB43">
            <v>0</v>
          </cell>
          <cell r="AIC43">
            <v>0</v>
          </cell>
          <cell r="AID43">
            <v>0</v>
          </cell>
          <cell r="AIE43">
            <v>0</v>
          </cell>
          <cell r="AIF43">
            <v>0</v>
          </cell>
          <cell r="AIG43">
            <v>0</v>
          </cell>
          <cell r="AIL43">
            <v>0</v>
          </cell>
          <cell r="AIQ43">
            <v>0</v>
          </cell>
          <cell r="AIR43">
            <v>0</v>
          </cell>
          <cell r="AIS43">
            <v>0</v>
          </cell>
          <cell r="AIT43">
            <v>0</v>
          </cell>
          <cell r="AIU43">
            <v>0</v>
          </cell>
          <cell r="AIV43">
            <v>0</v>
          </cell>
          <cell r="AIW43">
            <v>0</v>
          </cell>
          <cell r="AIX43">
            <v>0</v>
          </cell>
          <cell r="AIY43">
            <v>0</v>
          </cell>
          <cell r="AIZ43">
            <v>0</v>
          </cell>
          <cell r="AJA43">
            <v>0</v>
          </cell>
          <cell r="AJB43">
            <v>0</v>
          </cell>
          <cell r="AJC43">
            <v>0</v>
          </cell>
          <cell r="AJD43">
            <v>0</v>
          </cell>
          <cell r="AJE43">
            <v>0</v>
          </cell>
          <cell r="AJF43">
            <v>0</v>
          </cell>
          <cell r="AJG43">
            <v>0</v>
          </cell>
          <cell r="AJH43">
            <v>0</v>
          </cell>
          <cell r="AJI43">
            <v>0</v>
          </cell>
          <cell r="AJJ43">
            <v>0</v>
          </cell>
          <cell r="AJK43">
            <v>0</v>
          </cell>
          <cell r="AJP43">
            <v>0</v>
          </cell>
          <cell r="AJU43">
            <v>0</v>
          </cell>
          <cell r="AJV43">
            <v>0</v>
          </cell>
          <cell r="AJW43">
            <v>0</v>
          </cell>
          <cell r="AJX43">
            <v>0</v>
          </cell>
          <cell r="AJY43">
            <v>0</v>
          </cell>
          <cell r="AJZ43">
            <v>0</v>
          </cell>
          <cell r="AKA43">
            <v>0</v>
          </cell>
          <cell r="AKB43">
            <v>0</v>
          </cell>
          <cell r="AKC43">
            <v>0</v>
          </cell>
          <cell r="AKD43">
            <v>0</v>
          </cell>
          <cell r="AKE43">
            <v>0</v>
          </cell>
          <cell r="AKF43">
            <v>0</v>
          </cell>
          <cell r="AKG43">
            <v>0</v>
          </cell>
          <cell r="AKH43">
            <v>0</v>
          </cell>
          <cell r="AKI43">
            <v>0</v>
          </cell>
          <cell r="AKJ43">
            <v>0</v>
          </cell>
          <cell r="AKK43">
            <v>0</v>
          </cell>
          <cell r="AKL43">
            <v>0</v>
          </cell>
          <cell r="AKM43">
            <v>0</v>
          </cell>
          <cell r="AKN43">
            <v>0</v>
          </cell>
          <cell r="AKO43">
            <v>0</v>
          </cell>
          <cell r="AKT43">
            <v>0</v>
          </cell>
          <cell r="AKY43">
            <v>0</v>
          </cell>
          <cell r="AKZ43">
            <v>0</v>
          </cell>
          <cell r="ALA43">
            <v>0</v>
          </cell>
          <cell r="ALB43">
            <v>0</v>
          </cell>
          <cell r="ALC43">
            <v>0</v>
          </cell>
          <cell r="ALD43">
            <v>0</v>
          </cell>
          <cell r="ALE43">
            <v>0</v>
          </cell>
          <cell r="ALF43">
            <v>0</v>
          </cell>
          <cell r="ALG43">
            <v>0</v>
          </cell>
          <cell r="ALH43">
            <v>0</v>
          </cell>
          <cell r="ALX43">
            <v>0</v>
          </cell>
          <cell r="AMC43">
            <v>0</v>
          </cell>
          <cell r="AMD43">
            <v>0</v>
          </cell>
          <cell r="AME43">
            <v>0</v>
          </cell>
          <cell r="AMF43">
            <v>0</v>
          </cell>
          <cell r="AMG43">
            <v>0</v>
          </cell>
          <cell r="AMH43">
            <v>0</v>
          </cell>
          <cell r="ANB43">
            <v>0</v>
          </cell>
          <cell r="ANG43">
            <v>0</v>
          </cell>
          <cell r="ANH43">
            <v>0</v>
          </cell>
          <cell r="ANI43">
            <v>0</v>
          </cell>
          <cell r="ANJ43">
            <v>0</v>
          </cell>
          <cell r="ANK43">
            <v>0</v>
          </cell>
          <cell r="ANL43">
            <v>0</v>
          </cell>
          <cell r="AOF43">
            <v>0</v>
          </cell>
          <cell r="AOK43">
            <v>0</v>
          </cell>
          <cell r="AOL43">
            <v>0</v>
          </cell>
          <cell r="AOM43">
            <v>0</v>
          </cell>
          <cell r="AON43">
            <v>0</v>
          </cell>
          <cell r="AOO43">
            <v>0</v>
          </cell>
          <cell r="AOP43">
            <v>0</v>
          </cell>
          <cell r="APJ43">
            <v>0</v>
          </cell>
          <cell r="APO43">
            <v>0</v>
          </cell>
          <cell r="APP43">
            <v>0</v>
          </cell>
          <cell r="APQ43">
            <v>0</v>
          </cell>
          <cell r="APR43">
            <v>0</v>
          </cell>
          <cell r="APS43">
            <v>0</v>
          </cell>
          <cell r="APT43">
            <v>0</v>
          </cell>
          <cell r="AQN43">
            <v>0</v>
          </cell>
          <cell r="AQS43">
            <v>0</v>
          </cell>
          <cell r="AQT43">
            <v>0</v>
          </cell>
          <cell r="AQU43">
            <v>0</v>
          </cell>
          <cell r="AQV43">
            <v>0</v>
          </cell>
          <cell r="AQW43">
            <v>0</v>
          </cell>
          <cell r="AQX43">
            <v>0</v>
          </cell>
          <cell r="ARR43">
            <v>0</v>
          </cell>
          <cell r="ARW43">
            <v>0</v>
          </cell>
          <cell r="ARX43">
            <v>0</v>
          </cell>
          <cell r="ARY43">
            <v>0</v>
          </cell>
          <cell r="ARZ43">
            <v>0</v>
          </cell>
          <cell r="ASA43">
            <v>0</v>
          </cell>
          <cell r="ASB43">
            <v>0</v>
          </cell>
          <cell r="ASV43">
            <v>0</v>
          </cell>
          <cell r="ATA43">
            <v>0</v>
          </cell>
          <cell r="ATB43">
            <v>0</v>
          </cell>
          <cell r="ATC43">
            <v>0</v>
          </cell>
          <cell r="ATD43">
            <v>0</v>
          </cell>
          <cell r="ATE43">
            <v>0</v>
          </cell>
          <cell r="ATF43">
            <v>0</v>
          </cell>
          <cell r="ATZ43">
            <v>0</v>
          </cell>
          <cell r="AUE43">
            <v>0</v>
          </cell>
          <cell r="AUF43">
            <v>0</v>
          </cell>
          <cell r="AUG43">
            <v>0</v>
          </cell>
          <cell r="AUH43">
            <v>0</v>
          </cell>
          <cell r="AUI43">
            <v>0</v>
          </cell>
          <cell r="AUJ43">
            <v>0</v>
          </cell>
          <cell r="AVD43">
            <v>0</v>
          </cell>
          <cell r="AVI43">
            <v>0</v>
          </cell>
          <cell r="AVJ43">
            <v>0</v>
          </cell>
          <cell r="AVK43">
            <v>0</v>
          </cell>
          <cell r="AVL43">
            <v>0</v>
          </cell>
          <cell r="AVM43">
            <v>0</v>
          </cell>
          <cell r="AVN43">
            <v>0</v>
          </cell>
          <cell r="AWH43">
            <v>0</v>
          </cell>
          <cell r="AWM43">
            <v>0</v>
          </cell>
          <cell r="AWN43">
            <v>0</v>
          </cell>
          <cell r="AWO43">
            <v>0</v>
          </cell>
          <cell r="AWP43">
            <v>0</v>
          </cell>
          <cell r="AWQ43">
            <v>0</v>
          </cell>
          <cell r="AWR43">
            <v>0</v>
          </cell>
          <cell r="AXL43">
            <v>0</v>
          </cell>
          <cell r="AXQ43">
            <v>0</v>
          </cell>
          <cell r="AXR43">
            <v>0</v>
          </cell>
          <cell r="AXS43">
            <v>0</v>
          </cell>
          <cell r="AXT43">
            <v>0</v>
          </cell>
          <cell r="AXU43">
            <v>0</v>
          </cell>
          <cell r="AXV43">
            <v>0</v>
          </cell>
          <cell r="AXW43">
            <v>0</v>
          </cell>
          <cell r="AXX43">
            <v>0</v>
          </cell>
          <cell r="AXY43">
            <v>0</v>
          </cell>
          <cell r="AXZ43">
            <v>0</v>
          </cell>
          <cell r="AYA43">
            <v>0</v>
          </cell>
          <cell r="AYB43">
            <v>0</v>
          </cell>
          <cell r="AYC43">
            <v>0</v>
          </cell>
          <cell r="AYD43">
            <v>0</v>
          </cell>
          <cell r="AYE43">
            <v>0</v>
          </cell>
          <cell r="AYF43">
            <v>0</v>
          </cell>
          <cell r="AYG43">
            <v>0</v>
          </cell>
          <cell r="AYH43">
            <v>0</v>
          </cell>
          <cell r="AYI43">
            <v>0</v>
          </cell>
          <cell r="AYJ43">
            <v>0</v>
          </cell>
          <cell r="AYK43">
            <v>0</v>
          </cell>
          <cell r="AYL43">
            <v>0</v>
          </cell>
          <cell r="AYM43">
            <v>0</v>
          </cell>
          <cell r="AYN43">
            <v>0</v>
          </cell>
          <cell r="AYO43">
            <v>0</v>
          </cell>
          <cell r="AYP43">
            <v>0</v>
          </cell>
          <cell r="AYQ43">
            <v>0</v>
          </cell>
          <cell r="AYR43">
            <v>0</v>
          </cell>
          <cell r="AYS43">
            <v>0</v>
          </cell>
          <cell r="AYT43">
            <v>0</v>
          </cell>
          <cell r="AYU43">
            <v>0</v>
          </cell>
          <cell r="AYV43">
            <v>0</v>
          </cell>
          <cell r="AYW43">
            <v>0</v>
          </cell>
          <cell r="AYX43">
            <v>0</v>
          </cell>
          <cell r="AYY43">
            <v>0</v>
          </cell>
          <cell r="AYZ43">
            <v>0</v>
          </cell>
          <cell r="AZA43">
            <v>0</v>
          </cell>
          <cell r="AZB43">
            <v>0</v>
          </cell>
          <cell r="AZC43">
            <v>0</v>
          </cell>
          <cell r="AZD43">
            <v>0</v>
          </cell>
          <cell r="AZE43">
            <v>0</v>
          </cell>
          <cell r="AZJ43">
            <v>0</v>
          </cell>
          <cell r="AZO43">
            <v>0</v>
          </cell>
          <cell r="AZT43">
            <v>0</v>
          </cell>
          <cell r="AZY43">
            <v>0</v>
          </cell>
          <cell r="AZZ43">
            <v>0</v>
          </cell>
          <cell r="BAA43">
            <v>0</v>
          </cell>
          <cell r="BAB43">
            <v>0</v>
          </cell>
          <cell r="BAC43">
            <v>0</v>
          </cell>
          <cell r="BAD43">
            <v>0</v>
          </cell>
          <cell r="BAE43">
            <v>0</v>
          </cell>
          <cell r="BAF43">
            <v>0</v>
          </cell>
          <cell r="BAG43">
            <v>0</v>
          </cell>
          <cell r="BAH43">
            <v>0</v>
          </cell>
          <cell r="BAI43">
            <v>0</v>
          </cell>
          <cell r="BAN43">
            <v>0</v>
          </cell>
          <cell r="BAS43">
            <v>0</v>
          </cell>
          <cell r="BAX43">
            <v>0</v>
          </cell>
          <cell r="BBC43">
            <v>0</v>
          </cell>
          <cell r="BBD43">
            <v>0</v>
          </cell>
          <cell r="BBE43">
            <v>0</v>
          </cell>
          <cell r="BBF43">
            <v>0</v>
          </cell>
          <cell r="BBG43">
            <v>0</v>
          </cell>
          <cell r="BBH43">
            <v>0</v>
          </cell>
          <cell r="BBI43">
            <v>0</v>
          </cell>
          <cell r="BBJ43">
            <v>0</v>
          </cell>
          <cell r="BBK43">
            <v>0</v>
          </cell>
          <cell r="BBL43">
            <v>0</v>
          </cell>
          <cell r="BBM43">
            <v>0</v>
          </cell>
          <cell r="BBR43">
            <v>0</v>
          </cell>
          <cell r="BBW43">
            <v>0</v>
          </cell>
          <cell r="BCB43">
            <v>0</v>
          </cell>
          <cell r="BCG43">
            <v>0</v>
          </cell>
          <cell r="BCH43">
            <v>0</v>
          </cell>
          <cell r="BCI43">
            <v>0</v>
          </cell>
          <cell r="BCJ43">
            <v>0</v>
          </cell>
          <cell r="BCK43">
            <v>0</v>
          </cell>
          <cell r="BCL43">
            <v>0</v>
          </cell>
          <cell r="BCM43">
            <v>0</v>
          </cell>
          <cell r="BCN43">
            <v>0</v>
          </cell>
          <cell r="BCO43">
            <v>0</v>
          </cell>
          <cell r="BCP43">
            <v>0</v>
          </cell>
          <cell r="BCQ43">
            <v>0</v>
          </cell>
          <cell r="BCV43">
            <v>0</v>
          </cell>
          <cell r="BDA43">
            <v>0</v>
          </cell>
          <cell r="BDF43">
            <v>0</v>
          </cell>
          <cell r="BDK43">
            <v>0</v>
          </cell>
          <cell r="BDL43">
            <v>0</v>
          </cell>
          <cell r="BDM43">
            <v>0</v>
          </cell>
          <cell r="BDN43">
            <v>0</v>
          </cell>
          <cell r="BDO43">
            <v>0</v>
          </cell>
          <cell r="BDP43">
            <v>0</v>
          </cell>
          <cell r="BDQ43">
            <v>0</v>
          </cell>
          <cell r="BDR43">
            <v>0</v>
          </cell>
          <cell r="BDS43">
            <v>0</v>
          </cell>
          <cell r="BDT43">
            <v>0</v>
          </cell>
          <cell r="BDU43">
            <v>0</v>
          </cell>
          <cell r="BDZ43">
            <v>0</v>
          </cell>
          <cell r="BEE43">
            <v>0</v>
          </cell>
          <cell r="BEJ43">
            <v>0</v>
          </cell>
          <cell r="BEO43">
            <v>0</v>
          </cell>
          <cell r="BEP43">
            <v>0</v>
          </cell>
          <cell r="BEQ43">
            <v>0</v>
          </cell>
          <cell r="BER43">
            <v>0</v>
          </cell>
          <cell r="BES43">
            <v>0</v>
          </cell>
          <cell r="BET43">
            <v>0</v>
          </cell>
          <cell r="BFE43">
            <v>0</v>
          </cell>
          <cell r="BFF43">
            <v>0</v>
          </cell>
          <cell r="BFG43">
            <v>0</v>
          </cell>
          <cell r="BFH43">
            <v>0</v>
          </cell>
          <cell r="BFI43">
            <v>0</v>
          </cell>
          <cell r="BFJ43">
            <v>0</v>
          </cell>
          <cell r="BFK43">
            <v>0</v>
          </cell>
          <cell r="BFL43">
            <v>0</v>
          </cell>
          <cell r="BFM43">
            <v>0</v>
          </cell>
          <cell r="BFN43">
            <v>0</v>
          </cell>
          <cell r="BFO43">
            <v>0</v>
          </cell>
          <cell r="BFP43">
            <v>0</v>
          </cell>
          <cell r="BFQ43">
            <v>0</v>
          </cell>
          <cell r="BFR43">
            <v>0</v>
          </cell>
          <cell r="BFS43">
            <v>0</v>
          </cell>
          <cell r="BFT43">
            <v>0</v>
          </cell>
          <cell r="BFU43">
            <v>0</v>
          </cell>
          <cell r="BFV43">
            <v>0</v>
          </cell>
          <cell r="BFW43">
            <v>0</v>
          </cell>
          <cell r="BFX43">
            <v>0</v>
          </cell>
        </row>
        <row r="44">
          <cell r="B44" t="str">
            <v>合作费摊销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V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  <cell r="AU44">
            <v>0</v>
          </cell>
          <cell r="AZ44">
            <v>0</v>
          </cell>
          <cell r="BE44">
            <v>0</v>
          </cell>
          <cell r="BF44">
            <v>0</v>
          </cell>
          <cell r="BG44">
            <v>0</v>
          </cell>
          <cell r="BH44">
            <v>0</v>
          </cell>
          <cell r="BI44">
            <v>0</v>
          </cell>
          <cell r="BJ44">
            <v>0</v>
          </cell>
          <cell r="BK44">
            <v>0</v>
          </cell>
          <cell r="BL44">
            <v>0</v>
          </cell>
          <cell r="BM44">
            <v>0</v>
          </cell>
          <cell r="BN44">
            <v>0</v>
          </cell>
          <cell r="BO44">
            <v>0</v>
          </cell>
          <cell r="BP44">
            <v>0</v>
          </cell>
          <cell r="BQ44">
            <v>0</v>
          </cell>
          <cell r="BR44">
            <v>0</v>
          </cell>
          <cell r="BS44">
            <v>0</v>
          </cell>
          <cell r="BT44">
            <v>0</v>
          </cell>
          <cell r="BU44">
            <v>0</v>
          </cell>
          <cell r="BV44">
            <v>0</v>
          </cell>
          <cell r="BW44">
            <v>0</v>
          </cell>
          <cell r="BX44">
            <v>0</v>
          </cell>
          <cell r="BY44">
            <v>0</v>
          </cell>
          <cell r="CD44">
            <v>0</v>
          </cell>
          <cell r="CI44">
            <v>0</v>
          </cell>
          <cell r="CJ44">
            <v>0</v>
          </cell>
          <cell r="CK44">
            <v>0</v>
          </cell>
          <cell r="CL44">
            <v>0</v>
          </cell>
          <cell r="CM44">
            <v>0</v>
          </cell>
          <cell r="CN44">
            <v>0</v>
          </cell>
          <cell r="CO44">
            <v>0</v>
          </cell>
          <cell r="CP44">
            <v>0</v>
          </cell>
          <cell r="CQ44">
            <v>0</v>
          </cell>
          <cell r="CR44">
            <v>0</v>
          </cell>
          <cell r="CS44">
            <v>0</v>
          </cell>
          <cell r="CT44">
            <v>0</v>
          </cell>
          <cell r="CU44">
            <v>0</v>
          </cell>
          <cell r="CV44">
            <v>0</v>
          </cell>
          <cell r="CW44">
            <v>0</v>
          </cell>
          <cell r="CX44">
            <v>0</v>
          </cell>
          <cell r="CY44">
            <v>0</v>
          </cell>
          <cell r="CZ44">
            <v>0</v>
          </cell>
          <cell r="DA44">
            <v>0</v>
          </cell>
          <cell r="DB44">
            <v>0</v>
          </cell>
          <cell r="DC44">
            <v>0</v>
          </cell>
          <cell r="DH44">
            <v>0</v>
          </cell>
          <cell r="DM44">
            <v>0</v>
          </cell>
          <cell r="DN44">
            <v>0</v>
          </cell>
          <cell r="DO44">
            <v>0</v>
          </cell>
          <cell r="DP44">
            <v>0</v>
          </cell>
          <cell r="DQ44">
            <v>0</v>
          </cell>
          <cell r="DR44">
            <v>0</v>
          </cell>
          <cell r="DS44">
            <v>0</v>
          </cell>
          <cell r="DT44">
            <v>0</v>
          </cell>
          <cell r="DU44">
            <v>0</v>
          </cell>
          <cell r="DV44">
            <v>0</v>
          </cell>
          <cell r="DW44">
            <v>0</v>
          </cell>
          <cell r="DX44">
            <v>0</v>
          </cell>
          <cell r="DY44">
            <v>0</v>
          </cell>
          <cell r="DZ44">
            <v>0</v>
          </cell>
          <cell r="EA44">
            <v>0</v>
          </cell>
          <cell r="EB44">
            <v>0</v>
          </cell>
          <cell r="EC44">
            <v>0</v>
          </cell>
          <cell r="ED44">
            <v>0</v>
          </cell>
          <cell r="EE44">
            <v>0</v>
          </cell>
          <cell r="EF44">
            <v>0</v>
          </cell>
          <cell r="EG44">
            <v>0</v>
          </cell>
          <cell r="EL44">
            <v>0</v>
          </cell>
          <cell r="EQ44">
            <v>0</v>
          </cell>
          <cell r="ER44">
            <v>0</v>
          </cell>
          <cell r="ES44">
            <v>0</v>
          </cell>
          <cell r="ET44">
            <v>0</v>
          </cell>
          <cell r="EU44">
            <v>0</v>
          </cell>
          <cell r="EV44">
            <v>0</v>
          </cell>
          <cell r="EW44">
            <v>0</v>
          </cell>
          <cell r="EX44">
            <v>0</v>
          </cell>
          <cell r="EY44">
            <v>0</v>
          </cell>
          <cell r="EZ44">
            <v>0</v>
          </cell>
          <cell r="FA44">
            <v>0</v>
          </cell>
          <cell r="FB44">
            <v>0</v>
          </cell>
          <cell r="FC44">
            <v>0</v>
          </cell>
          <cell r="FD44">
            <v>0</v>
          </cell>
          <cell r="FE44">
            <v>0</v>
          </cell>
          <cell r="FF44">
            <v>0</v>
          </cell>
          <cell r="FG44">
            <v>0</v>
          </cell>
          <cell r="FH44">
            <v>0</v>
          </cell>
          <cell r="FI44">
            <v>0</v>
          </cell>
          <cell r="FJ44">
            <v>0</v>
          </cell>
          <cell r="FK44">
            <v>0</v>
          </cell>
          <cell r="FP44">
            <v>0</v>
          </cell>
          <cell r="FU44">
            <v>0</v>
          </cell>
          <cell r="FV44">
            <v>0</v>
          </cell>
          <cell r="FW44">
            <v>0</v>
          </cell>
          <cell r="FX44">
            <v>0</v>
          </cell>
          <cell r="FY44">
            <v>0</v>
          </cell>
          <cell r="FZ44">
            <v>0</v>
          </cell>
          <cell r="GA44">
            <v>0</v>
          </cell>
          <cell r="GB44">
            <v>0</v>
          </cell>
          <cell r="GC44">
            <v>0</v>
          </cell>
          <cell r="GD44">
            <v>0</v>
          </cell>
          <cell r="GE44">
            <v>0</v>
          </cell>
          <cell r="GF44">
            <v>0</v>
          </cell>
          <cell r="GG44">
            <v>0</v>
          </cell>
          <cell r="GH44">
            <v>0</v>
          </cell>
          <cell r="GI44">
            <v>0</v>
          </cell>
          <cell r="GJ44">
            <v>0</v>
          </cell>
          <cell r="GK44">
            <v>0</v>
          </cell>
          <cell r="GL44">
            <v>0</v>
          </cell>
          <cell r="GM44">
            <v>0</v>
          </cell>
          <cell r="GN44">
            <v>0</v>
          </cell>
          <cell r="GO44">
            <v>0</v>
          </cell>
          <cell r="GT44">
            <v>0</v>
          </cell>
          <cell r="GY44">
            <v>0</v>
          </cell>
          <cell r="GZ44">
            <v>0</v>
          </cell>
          <cell r="HA44">
            <v>0</v>
          </cell>
          <cell r="HB44">
            <v>0</v>
          </cell>
          <cell r="HC44">
            <v>0</v>
          </cell>
          <cell r="HD44">
            <v>0</v>
          </cell>
          <cell r="HE44">
            <v>0</v>
          </cell>
          <cell r="HF44">
            <v>0</v>
          </cell>
          <cell r="HG44">
            <v>0</v>
          </cell>
          <cell r="HH44">
            <v>0</v>
          </cell>
          <cell r="HI44">
            <v>0</v>
          </cell>
          <cell r="HJ44">
            <v>0</v>
          </cell>
          <cell r="HK44">
            <v>0</v>
          </cell>
          <cell r="HL44">
            <v>0</v>
          </cell>
          <cell r="HM44">
            <v>0</v>
          </cell>
          <cell r="HN44">
            <v>0</v>
          </cell>
          <cell r="HO44">
            <v>0</v>
          </cell>
          <cell r="HP44">
            <v>0</v>
          </cell>
          <cell r="HQ44">
            <v>0</v>
          </cell>
          <cell r="HR44">
            <v>0</v>
          </cell>
          <cell r="HS44">
            <v>0</v>
          </cell>
          <cell r="HX44">
            <v>0</v>
          </cell>
          <cell r="IC44">
            <v>0</v>
          </cell>
          <cell r="ID44">
            <v>0</v>
          </cell>
          <cell r="IE44">
            <v>0</v>
          </cell>
          <cell r="IF44">
            <v>0</v>
          </cell>
          <cell r="IG44">
            <v>0</v>
          </cell>
          <cell r="IH44">
            <v>0</v>
          </cell>
          <cell r="II44">
            <v>0</v>
          </cell>
          <cell r="IJ44">
            <v>0</v>
          </cell>
          <cell r="IK44">
            <v>0</v>
          </cell>
          <cell r="IL44">
            <v>0</v>
          </cell>
          <cell r="IM44">
            <v>0</v>
          </cell>
          <cell r="IN44">
            <v>0</v>
          </cell>
          <cell r="IO44">
            <v>0</v>
          </cell>
          <cell r="IP44">
            <v>0</v>
          </cell>
          <cell r="IQ44">
            <v>0</v>
          </cell>
          <cell r="IR44">
            <v>0</v>
          </cell>
          <cell r="IS44">
            <v>0</v>
          </cell>
          <cell r="IT44">
            <v>0</v>
          </cell>
          <cell r="IU44">
            <v>0</v>
          </cell>
          <cell r="IV44">
            <v>0</v>
          </cell>
          <cell r="IW44">
            <v>0</v>
          </cell>
          <cell r="JB44">
            <v>0</v>
          </cell>
          <cell r="JG44">
            <v>0</v>
          </cell>
          <cell r="JH44">
            <v>0</v>
          </cell>
          <cell r="JI44">
            <v>0</v>
          </cell>
          <cell r="JJ44">
            <v>0</v>
          </cell>
          <cell r="JK44">
            <v>0</v>
          </cell>
          <cell r="JL44">
            <v>0</v>
          </cell>
          <cell r="JM44">
            <v>0</v>
          </cell>
          <cell r="JN44">
            <v>0</v>
          </cell>
          <cell r="JO44">
            <v>0</v>
          </cell>
          <cell r="JP44">
            <v>0</v>
          </cell>
          <cell r="JQ44">
            <v>0</v>
          </cell>
          <cell r="JR44">
            <v>0</v>
          </cell>
          <cell r="JS44">
            <v>0</v>
          </cell>
          <cell r="JT44">
            <v>0</v>
          </cell>
          <cell r="JU44">
            <v>0</v>
          </cell>
          <cell r="JV44">
            <v>0</v>
          </cell>
          <cell r="JW44">
            <v>0</v>
          </cell>
          <cell r="JX44">
            <v>0</v>
          </cell>
          <cell r="JY44">
            <v>0</v>
          </cell>
          <cell r="JZ44">
            <v>0</v>
          </cell>
          <cell r="KA44">
            <v>0</v>
          </cell>
          <cell r="KF44">
            <v>0</v>
          </cell>
          <cell r="KK44">
            <v>0</v>
          </cell>
          <cell r="KL44">
            <v>0</v>
          </cell>
          <cell r="KM44">
            <v>0</v>
          </cell>
          <cell r="KN44">
            <v>0</v>
          </cell>
          <cell r="KO44">
            <v>0</v>
          </cell>
          <cell r="KP44">
            <v>0</v>
          </cell>
          <cell r="KQ44">
            <v>0</v>
          </cell>
          <cell r="KR44">
            <v>0</v>
          </cell>
          <cell r="KS44">
            <v>0</v>
          </cell>
          <cell r="KT44">
            <v>0</v>
          </cell>
          <cell r="KU44">
            <v>0</v>
          </cell>
          <cell r="KV44">
            <v>0</v>
          </cell>
          <cell r="KW44">
            <v>0</v>
          </cell>
          <cell r="KX44">
            <v>0</v>
          </cell>
          <cell r="KY44">
            <v>0</v>
          </cell>
          <cell r="KZ44">
            <v>0</v>
          </cell>
          <cell r="LA44">
            <v>0</v>
          </cell>
          <cell r="LB44">
            <v>0</v>
          </cell>
          <cell r="LC44">
            <v>0</v>
          </cell>
          <cell r="LD44">
            <v>0</v>
          </cell>
          <cell r="LE44">
            <v>0</v>
          </cell>
          <cell r="LJ44">
            <v>0</v>
          </cell>
          <cell r="LO44">
            <v>0</v>
          </cell>
          <cell r="LP44">
            <v>0</v>
          </cell>
          <cell r="LQ44">
            <v>0</v>
          </cell>
          <cell r="LR44">
            <v>0</v>
          </cell>
          <cell r="LS44">
            <v>0</v>
          </cell>
          <cell r="LT44">
            <v>0</v>
          </cell>
          <cell r="LU44">
            <v>0</v>
          </cell>
          <cell r="LV44">
            <v>0</v>
          </cell>
          <cell r="LW44">
            <v>0</v>
          </cell>
          <cell r="LX44">
            <v>0</v>
          </cell>
          <cell r="LY44">
            <v>0</v>
          </cell>
          <cell r="LZ44">
            <v>0</v>
          </cell>
          <cell r="MA44">
            <v>0</v>
          </cell>
          <cell r="MB44">
            <v>0</v>
          </cell>
          <cell r="MC44">
            <v>0</v>
          </cell>
          <cell r="MD44">
            <v>0</v>
          </cell>
          <cell r="ME44">
            <v>0</v>
          </cell>
          <cell r="MF44">
            <v>0</v>
          </cell>
          <cell r="MG44">
            <v>0</v>
          </cell>
          <cell r="MH44">
            <v>0</v>
          </cell>
          <cell r="MI44">
            <v>0</v>
          </cell>
          <cell r="MN44">
            <v>0</v>
          </cell>
          <cell r="MS44">
            <v>0</v>
          </cell>
          <cell r="MT44">
            <v>0</v>
          </cell>
          <cell r="MU44">
            <v>0</v>
          </cell>
          <cell r="MV44">
            <v>0</v>
          </cell>
          <cell r="MW44">
            <v>0</v>
          </cell>
          <cell r="MX44">
            <v>0</v>
          </cell>
          <cell r="MY44">
            <v>0</v>
          </cell>
          <cell r="MZ44">
            <v>0</v>
          </cell>
          <cell r="NA44">
            <v>0</v>
          </cell>
          <cell r="NB44">
            <v>0</v>
          </cell>
          <cell r="NC44">
            <v>0</v>
          </cell>
          <cell r="ND44">
            <v>0</v>
          </cell>
          <cell r="NE44">
            <v>0</v>
          </cell>
          <cell r="NF44">
            <v>0</v>
          </cell>
          <cell r="NG44">
            <v>0</v>
          </cell>
          <cell r="NH44">
            <v>0</v>
          </cell>
          <cell r="NI44">
            <v>0</v>
          </cell>
          <cell r="NJ44">
            <v>0</v>
          </cell>
          <cell r="NK44">
            <v>0</v>
          </cell>
          <cell r="NL44">
            <v>0</v>
          </cell>
          <cell r="NM44">
            <v>0</v>
          </cell>
          <cell r="NR44">
            <v>0</v>
          </cell>
          <cell r="NW44">
            <v>0</v>
          </cell>
          <cell r="NX44">
            <v>0</v>
          </cell>
          <cell r="NY44">
            <v>0</v>
          </cell>
          <cell r="NZ44">
            <v>0</v>
          </cell>
          <cell r="OA44">
            <v>0</v>
          </cell>
          <cell r="OB44">
            <v>0</v>
          </cell>
          <cell r="OC44">
            <v>0</v>
          </cell>
          <cell r="OD44">
            <v>0</v>
          </cell>
          <cell r="OE44">
            <v>0</v>
          </cell>
          <cell r="OF44">
            <v>0</v>
          </cell>
          <cell r="OG44">
            <v>0</v>
          </cell>
          <cell r="OH44">
            <v>0</v>
          </cell>
          <cell r="OI44">
            <v>0</v>
          </cell>
          <cell r="OJ44">
            <v>0</v>
          </cell>
          <cell r="OK44">
            <v>0</v>
          </cell>
          <cell r="OL44">
            <v>0</v>
          </cell>
          <cell r="OM44">
            <v>0</v>
          </cell>
          <cell r="ON44">
            <v>0</v>
          </cell>
          <cell r="OO44">
            <v>0</v>
          </cell>
          <cell r="OP44">
            <v>0</v>
          </cell>
          <cell r="OQ44">
            <v>0</v>
          </cell>
          <cell r="OV44">
            <v>0</v>
          </cell>
          <cell r="PA44">
            <v>0</v>
          </cell>
          <cell r="PB44">
            <v>0</v>
          </cell>
          <cell r="PC44">
            <v>0</v>
          </cell>
          <cell r="PD44">
            <v>0</v>
          </cell>
          <cell r="PE44">
            <v>0</v>
          </cell>
          <cell r="PF44">
            <v>0</v>
          </cell>
          <cell r="PG44">
            <v>0</v>
          </cell>
          <cell r="PH44">
            <v>0</v>
          </cell>
          <cell r="PI44">
            <v>0</v>
          </cell>
          <cell r="PJ44">
            <v>0</v>
          </cell>
          <cell r="PK44">
            <v>0</v>
          </cell>
          <cell r="PL44">
            <v>0</v>
          </cell>
          <cell r="PM44">
            <v>0</v>
          </cell>
          <cell r="PN44">
            <v>0</v>
          </cell>
          <cell r="PO44">
            <v>0</v>
          </cell>
          <cell r="PP44">
            <v>0</v>
          </cell>
          <cell r="PQ44">
            <v>0</v>
          </cell>
          <cell r="PR44">
            <v>0</v>
          </cell>
          <cell r="PS44">
            <v>0</v>
          </cell>
          <cell r="PT44">
            <v>0</v>
          </cell>
          <cell r="PU44">
            <v>0</v>
          </cell>
          <cell r="PZ44">
            <v>0</v>
          </cell>
          <cell r="QE44">
            <v>0</v>
          </cell>
          <cell r="QF44">
            <v>0</v>
          </cell>
          <cell r="QG44">
            <v>0</v>
          </cell>
          <cell r="QH44">
            <v>0</v>
          </cell>
          <cell r="QI44">
            <v>0</v>
          </cell>
          <cell r="QJ44">
            <v>0</v>
          </cell>
          <cell r="QK44">
            <v>0</v>
          </cell>
          <cell r="QL44">
            <v>0</v>
          </cell>
          <cell r="QM44">
            <v>0</v>
          </cell>
          <cell r="QN44">
            <v>0</v>
          </cell>
          <cell r="QO44">
            <v>0</v>
          </cell>
          <cell r="QP44">
            <v>0</v>
          </cell>
          <cell r="QQ44">
            <v>0</v>
          </cell>
          <cell r="QR44">
            <v>0</v>
          </cell>
          <cell r="QS44">
            <v>0</v>
          </cell>
          <cell r="QT44">
            <v>0</v>
          </cell>
          <cell r="QU44">
            <v>0</v>
          </cell>
          <cell r="QV44">
            <v>0</v>
          </cell>
          <cell r="QW44">
            <v>0</v>
          </cell>
          <cell r="QX44">
            <v>0</v>
          </cell>
          <cell r="QY44">
            <v>0</v>
          </cell>
          <cell r="RD44">
            <v>0</v>
          </cell>
          <cell r="RI44">
            <v>0</v>
          </cell>
          <cell r="RJ44">
            <v>0</v>
          </cell>
          <cell r="RK44">
            <v>0</v>
          </cell>
          <cell r="RL44">
            <v>0</v>
          </cell>
          <cell r="RM44">
            <v>0</v>
          </cell>
          <cell r="RN44">
            <v>0</v>
          </cell>
          <cell r="RO44">
            <v>0</v>
          </cell>
          <cell r="RP44">
            <v>0</v>
          </cell>
          <cell r="RQ44">
            <v>0</v>
          </cell>
          <cell r="RR44">
            <v>0</v>
          </cell>
          <cell r="RS44">
            <v>0</v>
          </cell>
          <cell r="RT44">
            <v>0</v>
          </cell>
          <cell r="RU44">
            <v>0</v>
          </cell>
          <cell r="RV44">
            <v>0</v>
          </cell>
          <cell r="RW44">
            <v>0</v>
          </cell>
          <cell r="RX44">
            <v>0</v>
          </cell>
          <cell r="RY44">
            <v>0</v>
          </cell>
          <cell r="RZ44">
            <v>0</v>
          </cell>
          <cell r="SA44">
            <v>0</v>
          </cell>
          <cell r="SB44">
            <v>0</v>
          </cell>
          <cell r="SC44">
            <v>0</v>
          </cell>
          <cell r="SH44">
            <v>0</v>
          </cell>
          <cell r="SM44">
            <v>0</v>
          </cell>
          <cell r="SN44">
            <v>0</v>
          </cell>
          <cell r="SO44">
            <v>0</v>
          </cell>
          <cell r="SP44">
            <v>0</v>
          </cell>
          <cell r="SQ44">
            <v>0</v>
          </cell>
          <cell r="SR44">
            <v>0</v>
          </cell>
          <cell r="SS44">
            <v>0</v>
          </cell>
          <cell r="ST44">
            <v>0</v>
          </cell>
          <cell r="SU44">
            <v>0</v>
          </cell>
          <cell r="SV44">
            <v>0</v>
          </cell>
          <cell r="SW44">
            <v>0</v>
          </cell>
          <cell r="SX44">
            <v>0</v>
          </cell>
          <cell r="SY44">
            <v>0</v>
          </cell>
          <cell r="SZ44">
            <v>0</v>
          </cell>
          <cell r="TA44">
            <v>0</v>
          </cell>
          <cell r="TB44">
            <v>0</v>
          </cell>
          <cell r="TC44">
            <v>0</v>
          </cell>
          <cell r="TD44">
            <v>0</v>
          </cell>
          <cell r="TE44">
            <v>0</v>
          </cell>
          <cell r="TF44">
            <v>0</v>
          </cell>
          <cell r="TG44">
            <v>0</v>
          </cell>
          <cell r="TL44">
            <v>0</v>
          </cell>
          <cell r="TQ44">
            <v>0</v>
          </cell>
          <cell r="TR44">
            <v>0</v>
          </cell>
          <cell r="TS44">
            <v>0</v>
          </cell>
          <cell r="TT44">
            <v>0</v>
          </cell>
          <cell r="TU44">
            <v>0</v>
          </cell>
          <cell r="TV44">
            <v>0</v>
          </cell>
          <cell r="TW44">
            <v>0</v>
          </cell>
          <cell r="TX44">
            <v>0</v>
          </cell>
          <cell r="TY44">
            <v>0</v>
          </cell>
          <cell r="TZ44">
            <v>0</v>
          </cell>
          <cell r="UA44">
            <v>0</v>
          </cell>
          <cell r="UB44">
            <v>0</v>
          </cell>
          <cell r="UC44">
            <v>0</v>
          </cell>
          <cell r="UD44">
            <v>0</v>
          </cell>
          <cell r="UE44">
            <v>0</v>
          </cell>
          <cell r="UF44">
            <v>0</v>
          </cell>
          <cell r="UG44">
            <v>0</v>
          </cell>
          <cell r="UH44">
            <v>0</v>
          </cell>
          <cell r="UI44">
            <v>0</v>
          </cell>
          <cell r="UJ44">
            <v>0</v>
          </cell>
          <cell r="UK44">
            <v>0</v>
          </cell>
          <cell r="UP44">
            <v>0</v>
          </cell>
          <cell r="UU44">
            <v>0</v>
          </cell>
          <cell r="UV44">
            <v>0</v>
          </cell>
          <cell r="UW44">
            <v>0</v>
          </cell>
          <cell r="UX44">
            <v>0</v>
          </cell>
          <cell r="UY44">
            <v>0</v>
          </cell>
          <cell r="UZ44">
            <v>0</v>
          </cell>
          <cell r="VA44">
            <v>0</v>
          </cell>
          <cell r="VB44">
            <v>0</v>
          </cell>
          <cell r="VC44">
            <v>0</v>
          </cell>
          <cell r="VD44">
            <v>0</v>
          </cell>
          <cell r="VE44">
            <v>0</v>
          </cell>
          <cell r="VF44">
            <v>0</v>
          </cell>
          <cell r="VG44">
            <v>0</v>
          </cell>
          <cell r="VH44">
            <v>0</v>
          </cell>
          <cell r="VI44">
            <v>0</v>
          </cell>
          <cell r="VJ44">
            <v>0</v>
          </cell>
          <cell r="VK44">
            <v>0</v>
          </cell>
          <cell r="VL44">
            <v>0</v>
          </cell>
          <cell r="VM44">
            <v>0</v>
          </cell>
          <cell r="VN44">
            <v>0</v>
          </cell>
          <cell r="VO44">
            <v>0</v>
          </cell>
          <cell r="VT44">
            <v>0</v>
          </cell>
          <cell r="VY44">
            <v>0</v>
          </cell>
          <cell r="VZ44">
            <v>0</v>
          </cell>
          <cell r="WA44">
            <v>0</v>
          </cell>
          <cell r="WB44">
            <v>0</v>
          </cell>
          <cell r="WC44">
            <v>0</v>
          </cell>
          <cell r="WD44">
            <v>0</v>
          </cell>
          <cell r="WE44">
            <v>0</v>
          </cell>
          <cell r="WF44">
            <v>0</v>
          </cell>
          <cell r="WG44">
            <v>0</v>
          </cell>
          <cell r="WH44">
            <v>0</v>
          </cell>
          <cell r="WI44">
            <v>0</v>
          </cell>
          <cell r="WJ44">
            <v>0</v>
          </cell>
          <cell r="WK44">
            <v>0</v>
          </cell>
          <cell r="WL44">
            <v>0</v>
          </cell>
          <cell r="WM44">
            <v>0</v>
          </cell>
          <cell r="WN44">
            <v>0</v>
          </cell>
          <cell r="WO44">
            <v>0</v>
          </cell>
          <cell r="WP44">
            <v>0</v>
          </cell>
          <cell r="WQ44">
            <v>0</v>
          </cell>
          <cell r="WR44">
            <v>0</v>
          </cell>
          <cell r="WS44">
            <v>0</v>
          </cell>
          <cell r="WX44">
            <v>0</v>
          </cell>
          <cell r="XC44">
            <v>0</v>
          </cell>
          <cell r="XD44">
            <v>0</v>
          </cell>
          <cell r="XE44">
            <v>0</v>
          </cell>
          <cell r="XF44">
            <v>0</v>
          </cell>
          <cell r="XG44">
            <v>0</v>
          </cell>
          <cell r="XH44">
            <v>0</v>
          </cell>
          <cell r="XI44">
            <v>0</v>
          </cell>
          <cell r="XJ44">
            <v>0</v>
          </cell>
          <cell r="XK44">
            <v>0</v>
          </cell>
          <cell r="XL44">
            <v>0</v>
          </cell>
          <cell r="XM44">
            <v>0</v>
          </cell>
          <cell r="XN44">
            <v>0</v>
          </cell>
          <cell r="XO44">
            <v>0</v>
          </cell>
          <cell r="XP44">
            <v>0</v>
          </cell>
          <cell r="XQ44">
            <v>0</v>
          </cell>
          <cell r="XR44">
            <v>0</v>
          </cell>
          <cell r="XS44">
            <v>0</v>
          </cell>
          <cell r="XT44">
            <v>0</v>
          </cell>
          <cell r="XU44">
            <v>0</v>
          </cell>
          <cell r="XV44">
            <v>0</v>
          </cell>
          <cell r="XW44">
            <v>0</v>
          </cell>
          <cell r="YB44">
            <v>0</v>
          </cell>
          <cell r="YG44">
            <v>0</v>
          </cell>
          <cell r="YH44">
            <v>0</v>
          </cell>
          <cell r="YI44">
            <v>0</v>
          </cell>
          <cell r="YJ44">
            <v>0</v>
          </cell>
          <cell r="YK44">
            <v>0</v>
          </cell>
          <cell r="YL44">
            <v>0</v>
          </cell>
          <cell r="YM44">
            <v>0</v>
          </cell>
          <cell r="YN44">
            <v>0</v>
          </cell>
          <cell r="YO44">
            <v>0</v>
          </cell>
          <cell r="YP44">
            <v>0</v>
          </cell>
          <cell r="YQ44">
            <v>0</v>
          </cell>
          <cell r="YR44">
            <v>0</v>
          </cell>
          <cell r="YS44">
            <v>0</v>
          </cell>
          <cell r="YT44">
            <v>0</v>
          </cell>
          <cell r="YU44">
            <v>0</v>
          </cell>
          <cell r="YV44">
            <v>0</v>
          </cell>
          <cell r="YW44">
            <v>0</v>
          </cell>
          <cell r="YX44">
            <v>0</v>
          </cell>
          <cell r="YY44">
            <v>0</v>
          </cell>
          <cell r="YZ44">
            <v>0</v>
          </cell>
          <cell r="ZA44">
            <v>0</v>
          </cell>
          <cell r="ZF44">
            <v>0</v>
          </cell>
          <cell r="ZK44">
            <v>0</v>
          </cell>
          <cell r="ZL44">
            <v>0</v>
          </cell>
          <cell r="ZM44">
            <v>0</v>
          </cell>
          <cell r="ZN44">
            <v>0</v>
          </cell>
          <cell r="ZO44">
            <v>0</v>
          </cell>
          <cell r="ZP44">
            <v>0</v>
          </cell>
          <cell r="ZQ44">
            <v>0</v>
          </cell>
          <cell r="ZR44">
            <v>0</v>
          </cell>
          <cell r="ZS44">
            <v>0</v>
          </cell>
          <cell r="ZT44">
            <v>0</v>
          </cell>
          <cell r="ZU44">
            <v>0</v>
          </cell>
          <cell r="ZV44">
            <v>0</v>
          </cell>
          <cell r="ZW44">
            <v>0</v>
          </cell>
          <cell r="ZX44">
            <v>0</v>
          </cell>
          <cell r="ZY44">
            <v>0</v>
          </cell>
          <cell r="ZZ44">
            <v>0</v>
          </cell>
          <cell r="AAA44">
            <v>0</v>
          </cell>
          <cell r="AAB44">
            <v>0</v>
          </cell>
          <cell r="AAC44">
            <v>0</v>
          </cell>
          <cell r="AAD44">
            <v>0</v>
          </cell>
          <cell r="AAE44">
            <v>0</v>
          </cell>
          <cell r="AAJ44">
            <v>0</v>
          </cell>
          <cell r="AAO44">
            <v>0</v>
          </cell>
          <cell r="AAP44">
            <v>0</v>
          </cell>
          <cell r="AAQ44">
            <v>0</v>
          </cell>
          <cell r="AAR44">
            <v>0</v>
          </cell>
          <cell r="AAS44">
            <v>0</v>
          </cell>
          <cell r="AAT44">
            <v>0</v>
          </cell>
          <cell r="AAU44">
            <v>0</v>
          </cell>
          <cell r="AAV44">
            <v>0</v>
          </cell>
          <cell r="AAW44">
            <v>0</v>
          </cell>
          <cell r="AAX44">
            <v>0</v>
          </cell>
          <cell r="AAY44">
            <v>0</v>
          </cell>
          <cell r="AAZ44">
            <v>0</v>
          </cell>
          <cell r="ABA44">
            <v>0</v>
          </cell>
          <cell r="ABB44">
            <v>0</v>
          </cell>
          <cell r="ABC44">
            <v>0</v>
          </cell>
          <cell r="ABD44">
            <v>0</v>
          </cell>
          <cell r="ABE44">
            <v>0</v>
          </cell>
          <cell r="ABF44">
            <v>0</v>
          </cell>
          <cell r="ABG44">
            <v>0</v>
          </cell>
          <cell r="ABH44">
            <v>0</v>
          </cell>
          <cell r="ABI44">
            <v>0</v>
          </cell>
          <cell r="ABN44">
            <v>0</v>
          </cell>
          <cell r="ABS44">
            <v>0</v>
          </cell>
          <cell r="ABT44">
            <v>0</v>
          </cell>
          <cell r="ABU44">
            <v>0</v>
          </cell>
          <cell r="ABV44">
            <v>0</v>
          </cell>
          <cell r="ABW44">
            <v>0</v>
          </cell>
          <cell r="ABX44">
            <v>0</v>
          </cell>
          <cell r="ABY44">
            <v>0</v>
          </cell>
          <cell r="ABZ44">
            <v>0</v>
          </cell>
          <cell r="ACA44">
            <v>0</v>
          </cell>
          <cell r="ACB44">
            <v>0</v>
          </cell>
          <cell r="ACC44">
            <v>0</v>
          </cell>
          <cell r="ACD44">
            <v>0</v>
          </cell>
          <cell r="ACE44">
            <v>0</v>
          </cell>
          <cell r="ACF44">
            <v>0</v>
          </cell>
          <cell r="ACG44">
            <v>0</v>
          </cell>
          <cell r="ACH44">
            <v>0</v>
          </cell>
          <cell r="ACI44">
            <v>0</v>
          </cell>
          <cell r="ACJ44">
            <v>0</v>
          </cell>
          <cell r="ACK44">
            <v>0</v>
          </cell>
          <cell r="ACL44">
            <v>0</v>
          </cell>
          <cell r="ACM44">
            <v>0</v>
          </cell>
          <cell r="ACR44">
            <v>0</v>
          </cell>
          <cell r="ACW44">
            <v>0</v>
          </cell>
          <cell r="ACX44">
            <v>0</v>
          </cell>
          <cell r="ACY44">
            <v>0</v>
          </cell>
          <cell r="ACZ44">
            <v>0</v>
          </cell>
          <cell r="ADA44">
            <v>0</v>
          </cell>
          <cell r="ADB44">
            <v>0</v>
          </cell>
          <cell r="ADC44">
            <v>0</v>
          </cell>
          <cell r="ADD44">
            <v>0</v>
          </cell>
          <cell r="ADE44">
            <v>0</v>
          </cell>
          <cell r="ADF44">
            <v>0</v>
          </cell>
          <cell r="ADG44">
            <v>0</v>
          </cell>
          <cell r="ADH44">
            <v>0</v>
          </cell>
          <cell r="ADI44">
            <v>0</v>
          </cell>
          <cell r="ADJ44">
            <v>0</v>
          </cell>
          <cell r="ADK44">
            <v>0</v>
          </cell>
          <cell r="ADL44">
            <v>0</v>
          </cell>
          <cell r="ADM44">
            <v>0</v>
          </cell>
          <cell r="ADN44">
            <v>0</v>
          </cell>
          <cell r="ADO44">
            <v>0</v>
          </cell>
          <cell r="ADP44">
            <v>0</v>
          </cell>
          <cell r="ADQ44">
            <v>0</v>
          </cell>
          <cell r="ADV44">
            <v>0</v>
          </cell>
          <cell r="AEA44">
            <v>0</v>
          </cell>
          <cell r="AEB44">
            <v>0</v>
          </cell>
          <cell r="AEC44">
            <v>0</v>
          </cell>
          <cell r="AED44">
            <v>0</v>
          </cell>
          <cell r="AEE44">
            <v>0</v>
          </cell>
          <cell r="AEF44">
            <v>0</v>
          </cell>
          <cell r="AEG44">
            <v>0</v>
          </cell>
          <cell r="AEH44">
            <v>0</v>
          </cell>
          <cell r="AEI44">
            <v>0</v>
          </cell>
          <cell r="AEJ44">
            <v>0</v>
          </cell>
          <cell r="AEK44">
            <v>0</v>
          </cell>
          <cell r="AEL44">
            <v>0</v>
          </cell>
          <cell r="AEM44">
            <v>0</v>
          </cell>
          <cell r="AEN44">
            <v>0</v>
          </cell>
          <cell r="AEO44">
            <v>0</v>
          </cell>
          <cell r="AEP44">
            <v>0</v>
          </cell>
          <cell r="AEQ44">
            <v>0</v>
          </cell>
          <cell r="AER44">
            <v>0</v>
          </cell>
          <cell r="AES44">
            <v>0</v>
          </cell>
          <cell r="AET44">
            <v>0</v>
          </cell>
          <cell r="AEU44">
            <v>0</v>
          </cell>
          <cell r="AEZ44">
            <v>0</v>
          </cell>
          <cell r="AFE44">
            <v>0</v>
          </cell>
          <cell r="AFF44">
            <v>0</v>
          </cell>
          <cell r="AFG44">
            <v>0</v>
          </cell>
          <cell r="AFH44">
            <v>0</v>
          </cell>
          <cell r="AFI44">
            <v>0</v>
          </cell>
          <cell r="AFJ44">
            <v>0</v>
          </cell>
          <cell r="AFK44">
            <v>0</v>
          </cell>
          <cell r="AFL44">
            <v>0</v>
          </cell>
          <cell r="AFM44">
            <v>0</v>
          </cell>
          <cell r="AFN44">
            <v>0</v>
          </cell>
          <cell r="AFO44">
            <v>0</v>
          </cell>
          <cell r="AFP44">
            <v>0</v>
          </cell>
          <cell r="AFQ44">
            <v>0</v>
          </cell>
          <cell r="AFR44">
            <v>0</v>
          </cell>
          <cell r="AFS44">
            <v>0</v>
          </cell>
          <cell r="AFT44">
            <v>0</v>
          </cell>
          <cell r="AFU44">
            <v>0</v>
          </cell>
          <cell r="AFV44">
            <v>0</v>
          </cell>
          <cell r="AFW44">
            <v>0</v>
          </cell>
          <cell r="AFX44">
            <v>0</v>
          </cell>
          <cell r="AFY44">
            <v>0</v>
          </cell>
          <cell r="AGD44">
            <v>0</v>
          </cell>
          <cell r="AGI44">
            <v>0</v>
          </cell>
          <cell r="AGJ44">
            <v>0</v>
          </cell>
          <cell r="AGK44">
            <v>0</v>
          </cell>
          <cell r="AGL44">
            <v>0</v>
          </cell>
          <cell r="AGM44">
            <v>0</v>
          </cell>
          <cell r="AGN44">
            <v>0</v>
          </cell>
          <cell r="AGO44">
            <v>0</v>
          </cell>
          <cell r="AGP44">
            <v>0</v>
          </cell>
          <cell r="AGQ44">
            <v>0</v>
          </cell>
          <cell r="AGR44">
            <v>0</v>
          </cell>
          <cell r="AGS44">
            <v>0</v>
          </cell>
          <cell r="AGT44">
            <v>0</v>
          </cell>
          <cell r="AGU44">
            <v>0</v>
          </cell>
          <cell r="AGV44">
            <v>0</v>
          </cell>
          <cell r="AGW44">
            <v>0</v>
          </cell>
          <cell r="AGX44">
            <v>0</v>
          </cell>
          <cell r="AGY44">
            <v>0</v>
          </cell>
          <cell r="AGZ44">
            <v>0</v>
          </cell>
          <cell r="AHA44">
            <v>0</v>
          </cell>
          <cell r="AHB44">
            <v>0</v>
          </cell>
          <cell r="AHC44">
            <v>0</v>
          </cell>
          <cell r="AHH44">
            <v>0</v>
          </cell>
          <cell r="AHM44">
            <v>0</v>
          </cell>
          <cell r="AHN44">
            <v>0</v>
          </cell>
          <cell r="AHO44">
            <v>0</v>
          </cell>
          <cell r="AHP44">
            <v>0</v>
          </cell>
          <cell r="AHQ44">
            <v>0</v>
          </cell>
          <cell r="AHR44">
            <v>0</v>
          </cell>
          <cell r="AHS44">
            <v>0</v>
          </cell>
          <cell r="AHT44">
            <v>0</v>
          </cell>
          <cell r="AHU44">
            <v>0</v>
          </cell>
          <cell r="AHV44">
            <v>0</v>
          </cell>
          <cell r="AHW44">
            <v>0</v>
          </cell>
          <cell r="AHX44">
            <v>0</v>
          </cell>
          <cell r="AHY44">
            <v>0</v>
          </cell>
          <cell r="AHZ44">
            <v>0</v>
          </cell>
          <cell r="AIA44">
            <v>0</v>
          </cell>
          <cell r="AIB44">
            <v>0</v>
          </cell>
          <cell r="AIC44">
            <v>0</v>
          </cell>
          <cell r="AID44">
            <v>0</v>
          </cell>
          <cell r="AIE44">
            <v>0</v>
          </cell>
          <cell r="AIF44">
            <v>0</v>
          </cell>
          <cell r="AIG44">
            <v>0</v>
          </cell>
          <cell r="AIL44">
            <v>0</v>
          </cell>
          <cell r="AIQ44">
            <v>0</v>
          </cell>
          <cell r="AIR44">
            <v>0</v>
          </cell>
          <cell r="AIS44">
            <v>0</v>
          </cell>
          <cell r="AIT44">
            <v>0</v>
          </cell>
          <cell r="AIU44">
            <v>0</v>
          </cell>
          <cell r="AIV44">
            <v>0</v>
          </cell>
          <cell r="AIW44">
            <v>0</v>
          </cell>
          <cell r="AIX44">
            <v>0</v>
          </cell>
          <cell r="AIY44">
            <v>0</v>
          </cell>
          <cell r="AIZ44">
            <v>0</v>
          </cell>
          <cell r="AJA44">
            <v>0</v>
          </cell>
          <cell r="AJB44">
            <v>0</v>
          </cell>
          <cell r="AJC44">
            <v>0</v>
          </cell>
          <cell r="AJD44">
            <v>0</v>
          </cell>
          <cell r="AJE44">
            <v>0</v>
          </cell>
          <cell r="AJF44">
            <v>0</v>
          </cell>
          <cell r="AJG44">
            <v>0</v>
          </cell>
          <cell r="AJH44">
            <v>0</v>
          </cell>
          <cell r="AJI44">
            <v>0</v>
          </cell>
          <cell r="AJJ44">
            <v>0</v>
          </cell>
          <cell r="AJK44">
            <v>0</v>
          </cell>
          <cell r="AJP44">
            <v>0</v>
          </cell>
          <cell r="AJU44">
            <v>0</v>
          </cell>
          <cell r="AJV44">
            <v>0</v>
          </cell>
          <cell r="AJW44">
            <v>0</v>
          </cell>
          <cell r="AJX44">
            <v>0</v>
          </cell>
          <cell r="AJY44">
            <v>0</v>
          </cell>
          <cell r="AJZ44">
            <v>0</v>
          </cell>
          <cell r="AKA44">
            <v>0</v>
          </cell>
          <cell r="AKB44">
            <v>0</v>
          </cell>
          <cell r="AKC44">
            <v>0</v>
          </cell>
          <cell r="AKD44">
            <v>0</v>
          </cell>
          <cell r="AKE44">
            <v>0</v>
          </cell>
          <cell r="AKF44">
            <v>0</v>
          </cell>
          <cell r="AKG44">
            <v>0</v>
          </cell>
          <cell r="AKH44">
            <v>0</v>
          </cell>
          <cell r="AKI44">
            <v>0</v>
          </cell>
          <cell r="AKJ44">
            <v>0</v>
          </cell>
          <cell r="AKK44">
            <v>0</v>
          </cell>
          <cell r="AKL44">
            <v>0</v>
          </cell>
          <cell r="AKM44">
            <v>0</v>
          </cell>
          <cell r="AKN44">
            <v>0</v>
          </cell>
          <cell r="AKO44">
            <v>0</v>
          </cell>
          <cell r="AKT44">
            <v>0</v>
          </cell>
          <cell r="AKY44">
            <v>0</v>
          </cell>
          <cell r="AKZ44">
            <v>0</v>
          </cell>
          <cell r="ALA44">
            <v>0</v>
          </cell>
          <cell r="ALB44">
            <v>0</v>
          </cell>
          <cell r="ALC44">
            <v>0</v>
          </cell>
          <cell r="ALD44">
            <v>0</v>
          </cell>
          <cell r="ALE44">
            <v>0</v>
          </cell>
          <cell r="ALF44">
            <v>0</v>
          </cell>
          <cell r="ALG44">
            <v>0</v>
          </cell>
          <cell r="ALH44">
            <v>0</v>
          </cell>
          <cell r="ALX44">
            <v>0</v>
          </cell>
          <cell r="AMC44">
            <v>0</v>
          </cell>
          <cell r="AMD44">
            <v>0</v>
          </cell>
          <cell r="AME44">
            <v>0</v>
          </cell>
          <cell r="AMF44">
            <v>0</v>
          </cell>
          <cell r="AMG44">
            <v>0</v>
          </cell>
          <cell r="AMH44">
            <v>0</v>
          </cell>
          <cell r="ANB44">
            <v>0</v>
          </cell>
          <cell r="ANG44">
            <v>0</v>
          </cell>
          <cell r="ANH44">
            <v>0</v>
          </cell>
          <cell r="ANI44">
            <v>0</v>
          </cell>
          <cell r="ANJ44">
            <v>0</v>
          </cell>
          <cell r="ANK44">
            <v>0</v>
          </cell>
          <cell r="ANL44">
            <v>0</v>
          </cell>
          <cell r="AOF44">
            <v>0</v>
          </cell>
          <cell r="AOK44">
            <v>0</v>
          </cell>
          <cell r="AOL44">
            <v>0</v>
          </cell>
          <cell r="AOM44">
            <v>0</v>
          </cell>
          <cell r="AON44">
            <v>0</v>
          </cell>
          <cell r="AOO44">
            <v>0</v>
          </cell>
          <cell r="AOP44">
            <v>0</v>
          </cell>
          <cell r="APJ44">
            <v>0</v>
          </cell>
          <cell r="APO44">
            <v>0</v>
          </cell>
          <cell r="APP44">
            <v>0</v>
          </cell>
          <cell r="APQ44">
            <v>0</v>
          </cell>
          <cell r="APR44">
            <v>0</v>
          </cell>
          <cell r="APS44">
            <v>0</v>
          </cell>
          <cell r="APT44">
            <v>0</v>
          </cell>
          <cell r="AQN44">
            <v>0</v>
          </cell>
          <cell r="AQS44">
            <v>0</v>
          </cell>
          <cell r="AQT44">
            <v>0</v>
          </cell>
          <cell r="AQU44">
            <v>0</v>
          </cell>
          <cell r="AQV44">
            <v>0</v>
          </cell>
          <cell r="AQW44">
            <v>0</v>
          </cell>
          <cell r="AQX44">
            <v>0</v>
          </cell>
          <cell r="ARR44">
            <v>0</v>
          </cell>
          <cell r="ARW44">
            <v>0</v>
          </cell>
          <cell r="ARX44">
            <v>0</v>
          </cell>
          <cell r="ARY44">
            <v>0</v>
          </cell>
          <cell r="ARZ44">
            <v>0</v>
          </cell>
          <cell r="ASA44">
            <v>0</v>
          </cell>
          <cell r="ASB44">
            <v>0</v>
          </cell>
          <cell r="ASV44">
            <v>0</v>
          </cell>
          <cell r="ATA44">
            <v>0</v>
          </cell>
          <cell r="ATB44">
            <v>0</v>
          </cell>
          <cell r="ATC44">
            <v>0</v>
          </cell>
          <cell r="ATD44">
            <v>0</v>
          </cell>
          <cell r="ATE44">
            <v>0</v>
          </cell>
          <cell r="ATF44">
            <v>0</v>
          </cell>
          <cell r="ATZ44">
            <v>0</v>
          </cell>
          <cell r="AUE44">
            <v>0</v>
          </cell>
          <cell r="AUF44">
            <v>0</v>
          </cell>
          <cell r="AUG44">
            <v>0</v>
          </cell>
          <cell r="AUH44">
            <v>0</v>
          </cell>
          <cell r="AUI44">
            <v>0</v>
          </cell>
          <cell r="AUJ44">
            <v>0</v>
          </cell>
          <cell r="AVD44">
            <v>0</v>
          </cell>
          <cell r="AVI44">
            <v>0</v>
          </cell>
          <cell r="AVJ44">
            <v>0</v>
          </cell>
          <cell r="AVK44">
            <v>0</v>
          </cell>
          <cell r="AVL44">
            <v>0</v>
          </cell>
          <cell r="AVM44">
            <v>0</v>
          </cell>
          <cell r="AVN44">
            <v>0</v>
          </cell>
          <cell r="AWH44">
            <v>0</v>
          </cell>
          <cell r="AWM44">
            <v>0</v>
          </cell>
          <cell r="AWN44">
            <v>0</v>
          </cell>
          <cell r="AWO44">
            <v>0</v>
          </cell>
          <cell r="AWP44">
            <v>0</v>
          </cell>
          <cell r="AWQ44">
            <v>0</v>
          </cell>
          <cell r="AWR44">
            <v>0</v>
          </cell>
          <cell r="AXL44">
            <v>0</v>
          </cell>
          <cell r="AXQ44">
            <v>0</v>
          </cell>
          <cell r="AXR44">
            <v>0</v>
          </cell>
          <cell r="AXS44">
            <v>0</v>
          </cell>
          <cell r="AXT44">
            <v>0</v>
          </cell>
          <cell r="AXU44">
            <v>0</v>
          </cell>
          <cell r="AXV44">
            <v>0</v>
          </cell>
          <cell r="AXW44">
            <v>0</v>
          </cell>
          <cell r="AXX44">
            <v>0</v>
          </cell>
          <cell r="AXY44">
            <v>0</v>
          </cell>
          <cell r="AXZ44">
            <v>0</v>
          </cell>
          <cell r="AYA44">
            <v>0</v>
          </cell>
          <cell r="AYB44">
            <v>0</v>
          </cell>
          <cell r="AYC44">
            <v>0</v>
          </cell>
          <cell r="AYD44">
            <v>0</v>
          </cell>
          <cell r="AYE44">
            <v>0</v>
          </cell>
          <cell r="AYF44">
            <v>0</v>
          </cell>
          <cell r="AYG44">
            <v>0</v>
          </cell>
          <cell r="AYH44">
            <v>0</v>
          </cell>
          <cell r="AYI44">
            <v>0</v>
          </cell>
          <cell r="AYJ44">
            <v>0</v>
          </cell>
          <cell r="AYK44">
            <v>0</v>
          </cell>
          <cell r="AYL44">
            <v>0</v>
          </cell>
          <cell r="AYM44">
            <v>0</v>
          </cell>
          <cell r="AYN44">
            <v>0</v>
          </cell>
          <cell r="AYO44">
            <v>0</v>
          </cell>
          <cell r="AYP44">
            <v>0</v>
          </cell>
          <cell r="AYQ44">
            <v>0</v>
          </cell>
          <cell r="AYR44">
            <v>0</v>
          </cell>
          <cell r="AYS44">
            <v>0</v>
          </cell>
          <cell r="AYT44">
            <v>0</v>
          </cell>
          <cell r="AYU44">
            <v>0</v>
          </cell>
          <cell r="AYV44">
            <v>0</v>
          </cell>
          <cell r="AYW44">
            <v>0</v>
          </cell>
          <cell r="AYX44">
            <v>0</v>
          </cell>
          <cell r="AYY44">
            <v>0</v>
          </cell>
          <cell r="AYZ44">
            <v>0</v>
          </cell>
          <cell r="AZA44">
            <v>0</v>
          </cell>
          <cell r="AZB44">
            <v>0</v>
          </cell>
          <cell r="AZC44">
            <v>0</v>
          </cell>
          <cell r="AZD44">
            <v>0</v>
          </cell>
          <cell r="AZE44">
            <v>0</v>
          </cell>
          <cell r="AZJ44">
            <v>0</v>
          </cell>
          <cell r="AZK44">
            <v>0</v>
          </cell>
          <cell r="AZL44">
            <v>0</v>
          </cell>
          <cell r="AZM44">
            <v>0</v>
          </cell>
          <cell r="AZN44">
            <v>0</v>
          </cell>
          <cell r="AZO44">
            <v>0</v>
          </cell>
          <cell r="AZT44">
            <v>0</v>
          </cell>
          <cell r="AZY44">
            <v>0</v>
          </cell>
          <cell r="AZZ44">
            <v>0</v>
          </cell>
          <cell r="BAA44">
            <v>0</v>
          </cell>
          <cell r="BAB44">
            <v>0</v>
          </cell>
          <cell r="BAC44">
            <v>0</v>
          </cell>
          <cell r="BAD44">
            <v>0</v>
          </cell>
          <cell r="BAE44">
            <v>0</v>
          </cell>
          <cell r="BAF44">
            <v>0</v>
          </cell>
          <cell r="BAG44">
            <v>0</v>
          </cell>
          <cell r="BAH44">
            <v>0</v>
          </cell>
          <cell r="BAI44">
            <v>0</v>
          </cell>
          <cell r="BAN44">
            <v>0</v>
          </cell>
          <cell r="BAO44">
            <v>0</v>
          </cell>
          <cell r="BAP44">
            <v>0</v>
          </cell>
          <cell r="BAQ44">
            <v>0</v>
          </cell>
          <cell r="BAR44">
            <v>0</v>
          </cell>
          <cell r="BAS44">
            <v>0</v>
          </cell>
          <cell r="BAX44">
            <v>0</v>
          </cell>
          <cell r="BBC44">
            <v>0</v>
          </cell>
          <cell r="BBD44">
            <v>0</v>
          </cell>
          <cell r="BBE44">
            <v>0</v>
          </cell>
          <cell r="BBF44">
            <v>0</v>
          </cell>
          <cell r="BBG44">
            <v>0</v>
          </cell>
          <cell r="BBH44">
            <v>0</v>
          </cell>
          <cell r="BBI44">
            <v>0</v>
          </cell>
          <cell r="BBJ44">
            <v>0</v>
          </cell>
          <cell r="BBK44">
            <v>0</v>
          </cell>
          <cell r="BBL44">
            <v>0</v>
          </cell>
          <cell r="BBM44">
            <v>0</v>
          </cell>
          <cell r="BBR44">
            <v>0</v>
          </cell>
          <cell r="BBS44">
            <v>0</v>
          </cell>
          <cell r="BBT44">
            <v>0</v>
          </cell>
          <cell r="BBU44">
            <v>0</v>
          </cell>
          <cell r="BBV44">
            <v>0</v>
          </cell>
          <cell r="BBW44">
            <v>0</v>
          </cell>
          <cell r="BCB44">
            <v>0</v>
          </cell>
          <cell r="BCG44">
            <v>0</v>
          </cell>
          <cell r="BCH44">
            <v>0</v>
          </cell>
          <cell r="BCI44">
            <v>0</v>
          </cell>
          <cell r="BCJ44">
            <v>0</v>
          </cell>
          <cell r="BCK44">
            <v>0</v>
          </cell>
          <cell r="BCL44">
            <v>0</v>
          </cell>
          <cell r="BCM44">
            <v>0</v>
          </cell>
          <cell r="BCN44">
            <v>0</v>
          </cell>
          <cell r="BCO44">
            <v>0</v>
          </cell>
          <cell r="BCP44">
            <v>0</v>
          </cell>
          <cell r="BCQ44">
            <v>0</v>
          </cell>
          <cell r="BCV44">
            <v>0</v>
          </cell>
          <cell r="BCW44">
            <v>0</v>
          </cell>
          <cell r="BCX44">
            <v>0</v>
          </cell>
          <cell r="BCY44">
            <v>0</v>
          </cell>
          <cell r="BCZ44">
            <v>0</v>
          </cell>
          <cell r="BDA44">
            <v>0</v>
          </cell>
          <cell r="BDF44">
            <v>0</v>
          </cell>
          <cell r="BDK44">
            <v>0</v>
          </cell>
          <cell r="BDL44">
            <v>0</v>
          </cell>
          <cell r="BDM44">
            <v>0</v>
          </cell>
          <cell r="BDN44">
            <v>0</v>
          </cell>
          <cell r="BDO44">
            <v>0</v>
          </cell>
          <cell r="BDP44">
            <v>0</v>
          </cell>
          <cell r="BDQ44">
            <v>0</v>
          </cell>
          <cell r="BDR44">
            <v>0</v>
          </cell>
          <cell r="BDS44">
            <v>0</v>
          </cell>
          <cell r="BDT44">
            <v>0</v>
          </cell>
          <cell r="BDU44">
            <v>0</v>
          </cell>
          <cell r="BDZ44">
            <v>0</v>
          </cell>
          <cell r="BEA44">
            <v>0</v>
          </cell>
          <cell r="BEB44">
            <v>0</v>
          </cell>
          <cell r="BEC44">
            <v>0</v>
          </cell>
          <cell r="BED44">
            <v>0</v>
          </cell>
          <cell r="BEE44">
            <v>0</v>
          </cell>
          <cell r="BEJ44">
            <v>0</v>
          </cell>
          <cell r="BEO44">
            <v>0</v>
          </cell>
          <cell r="BEP44">
            <v>0</v>
          </cell>
          <cell r="BEQ44">
            <v>0</v>
          </cell>
          <cell r="BER44">
            <v>0</v>
          </cell>
          <cell r="BES44">
            <v>0</v>
          </cell>
          <cell r="BET44">
            <v>0</v>
          </cell>
          <cell r="BFE44">
            <v>0</v>
          </cell>
          <cell r="BFF44">
            <v>0</v>
          </cell>
          <cell r="BFG44">
            <v>0</v>
          </cell>
          <cell r="BFH44">
            <v>0</v>
          </cell>
          <cell r="BFI44">
            <v>0</v>
          </cell>
          <cell r="BFJ44">
            <v>0</v>
          </cell>
          <cell r="BFK44">
            <v>0</v>
          </cell>
          <cell r="BFL44">
            <v>0</v>
          </cell>
          <cell r="BFM44">
            <v>0</v>
          </cell>
          <cell r="BFN44">
            <v>0</v>
          </cell>
          <cell r="BFO44">
            <v>0</v>
          </cell>
          <cell r="BFP44">
            <v>0</v>
          </cell>
          <cell r="BFQ44">
            <v>0</v>
          </cell>
          <cell r="BFR44">
            <v>0</v>
          </cell>
          <cell r="BFS44">
            <v>0</v>
          </cell>
          <cell r="BFT44">
            <v>0</v>
          </cell>
          <cell r="BFU44">
            <v>0</v>
          </cell>
          <cell r="BFV44">
            <v>0</v>
          </cell>
          <cell r="BFW44">
            <v>0</v>
          </cell>
          <cell r="BFX44">
            <v>0</v>
          </cell>
        </row>
        <row r="45">
          <cell r="BFE45">
            <v>0</v>
          </cell>
          <cell r="BFF45">
            <v>0</v>
          </cell>
          <cell r="BFG45">
            <v>0</v>
          </cell>
          <cell r="BFH45">
            <v>0</v>
          </cell>
          <cell r="BFI45">
            <v>0</v>
          </cell>
          <cell r="BFJ45">
            <v>0</v>
          </cell>
          <cell r="BFK45">
            <v>0</v>
          </cell>
          <cell r="BFL45">
            <v>0</v>
          </cell>
          <cell r="BFM45">
            <v>0</v>
          </cell>
          <cell r="BFN45">
            <v>0</v>
          </cell>
          <cell r="BFO45">
            <v>0</v>
          </cell>
          <cell r="BFP45">
            <v>0</v>
          </cell>
          <cell r="BFQ45">
            <v>0</v>
          </cell>
          <cell r="BFR45">
            <v>0</v>
          </cell>
          <cell r="BFS45">
            <v>0</v>
          </cell>
          <cell r="BFT45">
            <v>0</v>
          </cell>
          <cell r="BFU45">
            <v>0</v>
          </cell>
          <cell r="BFV45">
            <v>0</v>
          </cell>
          <cell r="BFW45">
            <v>0</v>
          </cell>
          <cell r="BFX45">
            <v>0</v>
          </cell>
        </row>
        <row r="46">
          <cell r="B46" t="str">
            <v>扣除合作费&amp;利润分成后净利润（收入口径）：</v>
          </cell>
          <cell r="C46">
            <v>59938282.106784187</v>
          </cell>
          <cell r="D46">
            <v>19654829.809927188</v>
          </cell>
          <cell r="E46">
            <v>22786477.839577056</v>
          </cell>
          <cell r="F46">
            <v>36406457.872737199</v>
          </cell>
          <cell r="G46">
            <v>138786047.62902564</v>
          </cell>
          <cell r="H46">
            <v>-3576965.8572433963</v>
          </cell>
          <cell r="I46">
            <v>-395880.48399475683</v>
          </cell>
          <cell r="J46">
            <v>104547.19281911664</v>
          </cell>
          <cell r="K46">
            <v>-11365505.447959639</v>
          </cell>
          <cell r="L46">
            <v>-15233804.596378669</v>
          </cell>
          <cell r="M46">
            <v>56361316.249540791</v>
          </cell>
          <cell r="N46">
            <v>19258949.325932428</v>
          </cell>
          <cell r="O46">
            <v>22891025.032396175</v>
          </cell>
          <cell r="P46">
            <v>25040952.424777564</v>
          </cell>
          <cell r="Q46">
            <v>123552243.03264698</v>
          </cell>
          <cell r="R46">
            <v>59938282.106784187</v>
          </cell>
          <cell r="S46">
            <v>19654829.809927188</v>
          </cell>
          <cell r="T46">
            <v>22786477.839577056</v>
          </cell>
          <cell r="U46">
            <v>36406457.872737199</v>
          </cell>
          <cell r="V46">
            <v>138786047.62902564</v>
          </cell>
          <cell r="W46">
            <v>-3576965.8572433963</v>
          </cell>
          <cell r="X46">
            <v>-395880.48399475683</v>
          </cell>
          <cell r="Y46">
            <v>104547.19281911664</v>
          </cell>
          <cell r="Z46">
            <v>-11365505.447959639</v>
          </cell>
          <cell r="AA46">
            <v>-15233804.596378669</v>
          </cell>
          <cell r="AB46">
            <v>56361316.249540791</v>
          </cell>
          <cell r="AC46">
            <v>19258949.325932428</v>
          </cell>
          <cell r="AD46">
            <v>22891025.032396175</v>
          </cell>
          <cell r="AE46">
            <v>25040952.424777564</v>
          </cell>
          <cell r="AF46">
            <v>123552243.03264698</v>
          </cell>
          <cell r="AG46">
            <v>196646.04742114898</v>
          </cell>
          <cell r="AH46">
            <v>1954589.1224509832</v>
          </cell>
          <cell r="AI46">
            <v>1504720.1772987042</v>
          </cell>
          <cell r="AJ46">
            <v>6490119.1622061376</v>
          </cell>
          <cell r="AK46">
            <v>10146074.509376973</v>
          </cell>
          <cell r="AL46">
            <v>-1505043.40573022</v>
          </cell>
          <cell r="AM46">
            <v>-493449.73892139643</v>
          </cell>
          <cell r="AN46">
            <v>-147782.05660268292</v>
          </cell>
          <cell r="AO46">
            <v>-3661091.3215492591</v>
          </cell>
          <cell r="AP46">
            <v>-5807366.5228035599</v>
          </cell>
          <cell r="AQ46">
            <v>-1308397.3583090715</v>
          </cell>
          <cell r="AR46">
            <v>1461139.3835295867</v>
          </cell>
          <cell r="AS46">
            <v>1356938.1206960194</v>
          </cell>
          <cell r="AT46">
            <v>2829027.8406568784</v>
          </cell>
          <cell r="AU46">
            <v>4338707.986573413</v>
          </cell>
          <cell r="AV46">
            <v>196646.04742114898</v>
          </cell>
          <cell r="AW46">
            <v>1954589.1224509832</v>
          </cell>
          <cell r="AX46">
            <v>1504720.1772987042</v>
          </cell>
          <cell r="AY46">
            <v>6490119.1622061376</v>
          </cell>
          <cell r="AZ46">
            <v>10146074.509376973</v>
          </cell>
          <cell r="BA46">
            <v>-1505043.40573022</v>
          </cell>
          <cell r="BB46">
            <v>-493449.73892139643</v>
          </cell>
          <cell r="BC46">
            <v>-147782.05660268292</v>
          </cell>
          <cell r="BD46">
            <v>-3661091.3215492591</v>
          </cell>
          <cell r="BE46">
            <v>-5807366.5228035599</v>
          </cell>
          <cell r="BF46">
            <v>-1308397.3583090715</v>
          </cell>
          <cell r="BG46">
            <v>1461139.3835295867</v>
          </cell>
          <cell r="BH46">
            <v>1356938.1206960194</v>
          </cell>
          <cell r="BI46">
            <v>2829027.8406568784</v>
          </cell>
          <cell r="BJ46">
            <v>4338707.986573413</v>
          </cell>
          <cell r="BK46">
            <v>1802311.8710049698</v>
          </cell>
          <cell r="BL46">
            <v>919212.20076784585</v>
          </cell>
          <cell r="BM46">
            <v>1281226.2188297966</v>
          </cell>
          <cell r="BN46">
            <v>4696640.2070871266</v>
          </cell>
          <cell r="BO46">
            <v>8699390.4976897426</v>
          </cell>
          <cell r="BP46">
            <v>-842743.14037718438</v>
          </cell>
          <cell r="BQ46">
            <v>-614666.11161151435</v>
          </cell>
          <cell r="BR46">
            <v>-1039620.7273377152</v>
          </cell>
          <cell r="BS46">
            <v>-2916988.8524119686</v>
          </cell>
          <cell r="BT46">
            <v>-5414018.8317383826</v>
          </cell>
          <cell r="BU46">
            <v>959568.73062778544</v>
          </cell>
          <cell r="BV46">
            <v>304546.08915633149</v>
          </cell>
          <cell r="BW46">
            <v>241605.4914920833</v>
          </cell>
          <cell r="BX46">
            <v>1779651.3546751589</v>
          </cell>
          <cell r="BY46">
            <v>3285371.6659513637</v>
          </cell>
          <cell r="BZ46">
            <v>1802311.8710049698</v>
          </cell>
          <cell r="CA46">
            <v>919212.20076784585</v>
          </cell>
          <cell r="CB46">
            <v>1281226.2188297966</v>
          </cell>
          <cell r="CC46">
            <v>4696640.2070871266</v>
          </cell>
          <cell r="CD46">
            <v>8699390.4976897426</v>
          </cell>
          <cell r="CE46">
            <v>-842743.14037718438</v>
          </cell>
          <cell r="CF46">
            <v>-614666.11161151435</v>
          </cell>
          <cell r="CG46">
            <v>-1039620.7273377152</v>
          </cell>
          <cell r="CH46">
            <v>-2916988.8524119686</v>
          </cell>
          <cell r="CI46">
            <v>-5414018.8317383826</v>
          </cell>
          <cell r="CJ46">
            <v>959568.73062778544</v>
          </cell>
          <cell r="CK46">
            <v>304546.08915633149</v>
          </cell>
          <cell r="CL46">
            <v>241605.4914920833</v>
          </cell>
          <cell r="CM46">
            <v>1779651.3546751589</v>
          </cell>
          <cell r="CN46">
            <v>3285371.6659513637</v>
          </cell>
          <cell r="CO46">
            <v>-562191.31130683795</v>
          </cell>
          <cell r="CP46">
            <v>524243.24337269831</v>
          </cell>
          <cell r="CQ46">
            <v>680316.88998039812</v>
          </cell>
          <cell r="CR46">
            <v>3309287.7023049807</v>
          </cell>
          <cell r="CS46">
            <v>3951656.5243512355</v>
          </cell>
          <cell r="CT46">
            <v>-398929.59639025619</v>
          </cell>
          <cell r="CU46">
            <v>-610567.97315284621</v>
          </cell>
          <cell r="CV46">
            <v>-417255.45055660722</v>
          </cell>
          <cell r="CW46">
            <v>-1640242.4448310747</v>
          </cell>
          <cell r="CX46">
            <v>-3066995.464930784</v>
          </cell>
          <cell r="CY46">
            <v>-961120.9076970946</v>
          </cell>
          <cell r="CZ46">
            <v>-86324.729780148715</v>
          </cell>
          <cell r="DA46">
            <v>263061.4394237902</v>
          </cell>
          <cell r="DB46">
            <v>1669045.257473906</v>
          </cell>
          <cell r="DC46">
            <v>884661.05942045152</v>
          </cell>
          <cell r="DD46">
            <v>-562191.31130683795</v>
          </cell>
          <cell r="DE46">
            <v>524243.24337269831</v>
          </cell>
          <cell r="DF46">
            <v>680316.88998039812</v>
          </cell>
          <cell r="DG46">
            <v>3309287.7023049807</v>
          </cell>
          <cell r="DH46">
            <v>3951656.5243512355</v>
          </cell>
          <cell r="DI46">
            <v>-398929.59639025619</v>
          </cell>
          <cell r="DJ46">
            <v>-610567.97315284621</v>
          </cell>
          <cell r="DK46">
            <v>-417255.45055660722</v>
          </cell>
          <cell r="DL46">
            <v>-1640242.4448310747</v>
          </cell>
          <cell r="DM46">
            <v>-3066995.464930784</v>
          </cell>
          <cell r="DN46">
            <v>-961120.9076970946</v>
          </cell>
          <cell r="DO46">
            <v>-86324.729780148715</v>
          </cell>
          <cell r="DP46">
            <v>263061.4394237902</v>
          </cell>
          <cell r="DQ46">
            <v>1669045.257473906</v>
          </cell>
          <cell r="DR46">
            <v>884661.05942045152</v>
          </cell>
          <cell r="DS46">
            <v>-386768.08519529691</v>
          </cell>
          <cell r="DT46">
            <v>461066.85650529712</v>
          </cell>
          <cell r="DU46">
            <v>532453.99812207371</v>
          </cell>
          <cell r="DV46">
            <v>1548823.0177055402</v>
          </cell>
          <cell r="DW46">
            <v>2155575.7871376146</v>
          </cell>
          <cell r="DX46">
            <v>-329584.07341921399</v>
          </cell>
          <cell r="DY46">
            <v>-417394.36745572509</v>
          </cell>
          <cell r="DZ46">
            <v>-410576.16889149835</v>
          </cell>
          <cell r="EA46">
            <v>-1601228.3254675632</v>
          </cell>
          <cell r="EB46">
            <v>-2758782.9352340018</v>
          </cell>
          <cell r="EC46">
            <v>-716352.1586145116</v>
          </cell>
          <cell r="ED46">
            <v>43672.489049572032</v>
          </cell>
          <cell r="EE46">
            <v>121877.82923057536</v>
          </cell>
          <cell r="EF46">
            <v>-52405.307762023062</v>
          </cell>
          <cell r="EG46">
            <v>-603207.14809638448</v>
          </cell>
          <cell r="EH46">
            <v>-386768.08519529691</v>
          </cell>
          <cell r="EI46">
            <v>461066.85650529712</v>
          </cell>
          <cell r="EJ46">
            <v>532453.99812207371</v>
          </cell>
          <cell r="EK46">
            <v>1548823.0177055402</v>
          </cell>
          <cell r="EL46">
            <v>2155575.7871376146</v>
          </cell>
          <cell r="EM46">
            <v>-329584.07341921399</v>
          </cell>
          <cell r="EN46">
            <v>-417394.36745572509</v>
          </cell>
          <cell r="EO46">
            <v>-410576.16889149835</v>
          </cell>
          <cell r="EP46">
            <v>-1601228.3254675632</v>
          </cell>
          <cell r="EQ46">
            <v>-2758782.9352340018</v>
          </cell>
          <cell r="ER46">
            <v>-716352.1586145116</v>
          </cell>
          <cell r="ES46">
            <v>43672.489049572032</v>
          </cell>
          <cell r="ET46">
            <v>121877.82923057536</v>
          </cell>
          <cell r="EU46">
            <v>-52405.307762023062</v>
          </cell>
          <cell r="EV46">
            <v>-603207.14809638448</v>
          </cell>
          <cell r="EW46">
            <v>-62102.213448114228</v>
          </cell>
          <cell r="EX46">
            <v>1480440.0119358897</v>
          </cell>
          <cell r="EY46">
            <v>1148425.1271129441</v>
          </cell>
          <cell r="EZ46">
            <v>809572.7388827994</v>
          </cell>
          <cell r="FA46">
            <v>3376335.664483523</v>
          </cell>
          <cell r="FB46">
            <v>-343131.4941520468</v>
          </cell>
          <cell r="FC46">
            <v>-98935.208596491371</v>
          </cell>
          <cell r="FD46">
            <v>-32579.539005847997</v>
          </cell>
          <cell r="FE46">
            <v>-1364557.9453391815</v>
          </cell>
          <cell r="FF46">
            <v>-1839204.1870935671</v>
          </cell>
          <cell r="FG46">
            <v>-405233.70760016073</v>
          </cell>
          <cell r="FH46">
            <v>1381504.8033393989</v>
          </cell>
          <cell r="FI46">
            <v>1115845.588107096</v>
          </cell>
          <cell r="FJ46">
            <v>-554985.20645638136</v>
          </cell>
          <cell r="FK46">
            <v>1537131.4773899522</v>
          </cell>
          <cell r="FL46">
            <v>-62102.213448114228</v>
          </cell>
          <cell r="FM46">
            <v>1480440.0119358897</v>
          </cell>
          <cell r="FN46">
            <v>1148425.1271129441</v>
          </cell>
          <cell r="FO46">
            <v>809572.7388827994</v>
          </cell>
          <cell r="FP46">
            <v>3376335.664483523</v>
          </cell>
          <cell r="FQ46">
            <v>-343131.4941520468</v>
          </cell>
          <cell r="FR46">
            <v>-98935.208596491371</v>
          </cell>
          <cell r="FS46">
            <v>-32579.539005847997</v>
          </cell>
          <cell r="FT46">
            <v>-1364557.9453391815</v>
          </cell>
          <cell r="FU46">
            <v>-1839204.1870935671</v>
          </cell>
          <cell r="FV46">
            <v>-405233.70760016073</v>
          </cell>
          <cell r="FW46">
            <v>1381504.8033393989</v>
          </cell>
          <cell r="FX46">
            <v>1115845.588107096</v>
          </cell>
          <cell r="FY46">
            <v>-554985.20645638136</v>
          </cell>
          <cell r="FZ46">
            <v>1537131.4773899522</v>
          </cell>
          <cell r="GA46">
            <v>-564119.96364171163</v>
          </cell>
          <cell r="GB46">
            <v>-485819.53459551663</v>
          </cell>
          <cell r="GC46">
            <v>-405501.23162785277</v>
          </cell>
          <cell r="GD46">
            <v>473379.66080106515</v>
          </cell>
          <cell r="GE46">
            <v>-982061.06906401552</v>
          </cell>
          <cell r="GF46">
            <v>-434215.39192982449</v>
          </cell>
          <cell r="GG46">
            <v>-709116.12699475978</v>
          </cell>
          <cell r="GH46">
            <v>-615992.6845181135</v>
          </cell>
          <cell r="GI46">
            <v>-1156601.2071934382</v>
          </cell>
          <cell r="GJ46">
            <v>-2915925.4106361354</v>
          </cell>
          <cell r="GK46">
            <v>-998335.35557153588</v>
          </cell>
          <cell r="GL46">
            <v>-1194935.6615902758</v>
          </cell>
          <cell r="GM46">
            <v>-1021493.9161459664</v>
          </cell>
          <cell r="GN46">
            <v>-683221.54639237328</v>
          </cell>
          <cell r="GO46">
            <v>-3897986.4797001518</v>
          </cell>
          <cell r="GP46">
            <v>-564119.96364171163</v>
          </cell>
          <cell r="GQ46">
            <v>-485819.53459551663</v>
          </cell>
          <cell r="GR46">
            <v>-405501.23162785277</v>
          </cell>
          <cell r="GS46">
            <v>473379.66080106515</v>
          </cell>
          <cell r="GT46">
            <v>-982061.06906401552</v>
          </cell>
          <cell r="GU46">
            <v>-434215.39192982449</v>
          </cell>
          <cell r="GV46">
            <v>-709116.12699475978</v>
          </cell>
          <cell r="GW46">
            <v>-615992.6845181135</v>
          </cell>
          <cell r="GX46">
            <v>-1156601.2071934382</v>
          </cell>
          <cell r="GY46">
            <v>-2915925.4106361354</v>
          </cell>
          <cell r="GZ46">
            <v>-998335.35557153588</v>
          </cell>
          <cell r="HA46">
            <v>-1194935.6615902758</v>
          </cell>
          <cell r="HB46">
            <v>-1021493.9161459664</v>
          </cell>
          <cell r="HC46">
            <v>-683221.54639237328</v>
          </cell>
          <cell r="HD46">
            <v>-3897986.4797001518</v>
          </cell>
          <cell r="HE46">
            <v>-418519.11694106273</v>
          </cell>
          <cell r="HF46">
            <v>807032.94684177637</v>
          </cell>
          <cell r="HG46">
            <v>978071.22604386881</v>
          </cell>
          <cell r="HH46">
            <v>4277497.685494706</v>
          </cell>
          <cell r="HI46">
            <v>5644082.7414392941</v>
          </cell>
          <cell r="HJ46">
            <v>-421106.14932527929</v>
          </cell>
          <cell r="HK46">
            <v>-624409.19000302861</v>
          </cell>
          <cell r="HL46">
            <v>-751542.56278906995</v>
          </cell>
          <cell r="HM46">
            <v>-3265642.8212264106</v>
          </cell>
          <cell r="HN46">
            <v>-5062700.7233437877</v>
          </cell>
          <cell r="HO46">
            <v>-839625.26626634318</v>
          </cell>
          <cell r="HP46">
            <v>182623.75683874916</v>
          </cell>
          <cell r="HQ46">
            <v>226528.66325479839</v>
          </cell>
          <cell r="HR46">
            <v>1011854.8642682955</v>
          </cell>
          <cell r="HS46">
            <v>581382.01809550077</v>
          </cell>
          <cell r="HT46">
            <v>-418519.11694106273</v>
          </cell>
          <cell r="HU46">
            <v>807032.94684177637</v>
          </cell>
          <cell r="HV46">
            <v>978071.22604386881</v>
          </cell>
          <cell r="HW46">
            <v>4277497.685494706</v>
          </cell>
          <cell r="HX46">
            <v>5644082.7414392941</v>
          </cell>
          <cell r="HY46">
            <v>-421106.14932527929</v>
          </cell>
          <cell r="HZ46">
            <v>-624409.19000302861</v>
          </cell>
          <cell r="IA46">
            <v>-751542.56278906995</v>
          </cell>
          <cell r="IB46">
            <v>-3265642.8212264106</v>
          </cell>
          <cell r="IC46">
            <v>-5062700.7233437877</v>
          </cell>
          <cell r="ID46">
            <v>-839625.26626634318</v>
          </cell>
          <cell r="IE46">
            <v>182623.75683874916</v>
          </cell>
          <cell r="IF46">
            <v>226528.66325479839</v>
          </cell>
          <cell r="IG46">
            <v>1011854.8642682955</v>
          </cell>
          <cell r="IH46">
            <v>581382.01809550077</v>
          </cell>
          <cell r="II46">
            <v>-680251.75815289421</v>
          </cell>
          <cell r="IJ46">
            <v>-60303.021332547534</v>
          </cell>
          <cell r="IK46">
            <v>49071.896351968404</v>
          </cell>
          <cell r="IL46">
            <v>1981674.8287878996</v>
          </cell>
          <cell r="IM46">
            <v>1290191.9456544258</v>
          </cell>
          <cell r="IN46">
            <v>-505172.98373221129</v>
          </cell>
          <cell r="IO46">
            <v>-406139.93632044666</v>
          </cell>
          <cell r="IP46">
            <v>-431055.19369786466</v>
          </cell>
          <cell r="IQ46">
            <v>-1464867.5022028419</v>
          </cell>
          <cell r="IR46">
            <v>-2807235.6159533653</v>
          </cell>
          <cell r="IS46">
            <v>-1185424.7418851061</v>
          </cell>
          <cell r="IT46">
            <v>-466442.95765299443</v>
          </cell>
          <cell r="IU46">
            <v>-381983.29734589532</v>
          </cell>
          <cell r="IV46">
            <v>516807.32658505719</v>
          </cell>
          <cell r="IW46">
            <v>-1517043.6702989377</v>
          </cell>
          <cell r="IX46">
            <v>-680251.75815289421</v>
          </cell>
          <cell r="IY46">
            <v>-60303.021332547534</v>
          </cell>
          <cell r="IZ46">
            <v>49071.896351968404</v>
          </cell>
          <cell r="JA46">
            <v>1981674.8287878996</v>
          </cell>
          <cell r="JB46">
            <v>1290191.9456544258</v>
          </cell>
          <cell r="JC46">
            <v>-505172.98373221129</v>
          </cell>
          <cell r="JD46">
            <v>-406139.93632044666</v>
          </cell>
          <cell r="JE46">
            <v>-431055.19369786466</v>
          </cell>
          <cell r="JF46">
            <v>-1464867.5022028419</v>
          </cell>
          <cell r="JG46">
            <v>-2807235.6159533653</v>
          </cell>
          <cell r="JH46">
            <v>-1185424.7418851061</v>
          </cell>
          <cell r="JI46">
            <v>-466442.95765299443</v>
          </cell>
          <cell r="JJ46">
            <v>-381983.29734589532</v>
          </cell>
          <cell r="JK46">
            <v>516807.32658505719</v>
          </cell>
          <cell r="JL46">
            <v>-1517043.6702989377</v>
          </cell>
          <cell r="JM46">
            <v>-469983.29086477682</v>
          </cell>
          <cell r="JN46">
            <v>1837849.8625889523</v>
          </cell>
          <cell r="JO46">
            <v>2841140.1339038908</v>
          </cell>
          <cell r="JP46">
            <v>3713030.426453412</v>
          </cell>
          <cell r="JQ46">
            <v>7922037.1320814751</v>
          </cell>
          <cell r="JR46">
            <v>-400308.12781768152</v>
          </cell>
          <cell r="JS46">
            <v>-570177.79840591643</v>
          </cell>
          <cell r="JT46">
            <v>-828574.14445854817</v>
          </cell>
          <cell r="JU46">
            <v>-2440788.7302729273</v>
          </cell>
          <cell r="JV46">
            <v>-4239848.8009550739</v>
          </cell>
          <cell r="JW46">
            <v>-870291.41868245788</v>
          </cell>
          <cell r="JX46">
            <v>1267672.0641830349</v>
          </cell>
          <cell r="JY46">
            <v>2012565.9894453418</v>
          </cell>
          <cell r="JZ46">
            <v>1272241.6961804843</v>
          </cell>
          <cell r="KA46">
            <v>3682188.3311263993</v>
          </cell>
          <cell r="KB46">
            <v>-469983.29086477682</v>
          </cell>
          <cell r="KC46">
            <v>1837849.8625889523</v>
          </cell>
          <cell r="KD46">
            <v>2841140.1339038908</v>
          </cell>
          <cell r="KE46">
            <v>3713030.426453412</v>
          </cell>
          <cell r="KF46">
            <v>7922037.1320814751</v>
          </cell>
          <cell r="KG46">
            <v>-400308.12781768152</v>
          </cell>
          <cell r="KH46">
            <v>-570177.79840591643</v>
          </cell>
          <cell r="KI46">
            <v>-828574.14445854817</v>
          </cell>
          <cell r="KJ46">
            <v>-2440788.7302729273</v>
          </cell>
          <cell r="KK46">
            <v>-4239848.8009550739</v>
          </cell>
          <cell r="KL46">
            <v>-870291.41868245788</v>
          </cell>
          <cell r="KM46">
            <v>1267672.0641830349</v>
          </cell>
          <cell r="KN46">
            <v>2012565.9894453418</v>
          </cell>
          <cell r="KO46">
            <v>1272241.6961804843</v>
          </cell>
          <cell r="KP46">
            <v>3682188.3311263993</v>
          </cell>
          <cell r="KQ46">
            <v>-444324.97729352373</v>
          </cell>
          <cell r="KR46">
            <v>-190575.30611006496</v>
          </cell>
          <cell r="KS46">
            <v>-108233.06346831843</v>
          </cell>
          <cell r="KT46">
            <v>172192.84813795495</v>
          </cell>
          <cell r="KU46">
            <v>-570940.49873395264</v>
          </cell>
          <cell r="KV46">
            <v>-57199.299999999996</v>
          </cell>
          <cell r="KW46">
            <v>-166305.10833333334</v>
          </cell>
          <cell r="KX46">
            <v>-185858.44375000001</v>
          </cell>
          <cell r="KY46">
            <v>-186275.10625000001</v>
          </cell>
          <cell r="KZ46">
            <v>-595637.95833333337</v>
          </cell>
          <cell r="LA46">
            <v>-501524.27729352354</v>
          </cell>
          <cell r="LB46">
            <v>-356880.41444339836</v>
          </cell>
          <cell r="LC46">
            <v>-294091.50721831806</v>
          </cell>
          <cell r="LD46">
            <v>-14082.258112045005</v>
          </cell>
          <cell r="LE46">
            <v>-1166578.4570672847</v>
          </cell>
          <cell r="LF46">
            <v>-444324.97729352373</v>
          </cell>
          <cell r="LG46">
            <v>-190575.30611006496</v>
          </cell>
          <cell r="LH46">
            <v>-108233.06346831843</v>
          </cell>
          <cell r="LI46">
            <v>172192.84813795495</v>
          </cell>
          <cell r="LJ46">
            <v>-570940.49873395264</v>
          </cell>
          <cell r="LK46">
            <v>-57199.299999999996</v>
          </cell>
          <cell r="LL46">
            <v>-166305.10833333334</v>
          </cell>
          <cell r="LM46">
            <v>-185858.44375000001</v>
          </cell>
          <cell r="LN46">
            <v>-186275.10625000001</v>
          </cell>
          <cell r="LO46">
            <v>-595637.95833333337</v>
          </cell>
          <cell r="LP46">
            <v>-501524.27729352354</v>
          </cell>
          <cell r="LQ46">
            <v>-356880.41444339836</v>
          </cell>
          <cell r="LR46">
            <v>-294091.50721831806</v>
          </cell>
          <cell r="LS46">
            <v>-14082.258112045005</v>
          </cell>
          <cell r="LT46">
            <v>-1166578.4570672847</v>
          </cell>
          <cell r="LU46">
            <v>-862357.56678628107</v>
          </cell>
          <cell r="LV46">
            <v>324308.68352398882</v>
          </cell>
          <cell r="LW46">
            <v>590361.24399793195</v>
          </cell>
          <cell r="LX46">
            <v>1187766.8147383789</v>
          </cell>
          <cell r="LY46">
            <v>1240079.1754740179</v>
          </cell>
          <cell r="LZ46">
            <v>-144403.94210526315</v>
          </cell>
          <cell r="MA46">
            <v>-150264.42499999999</v>
          </cell>
          <cell r="MB46">
            <v>-150209.74868421053</v>
          </cell>
          <cell r="MC46">
            <v>-149937.125</v>
          </cell>
          <cell r="MD46">
            <v>-594815.24078947364</v>
          </cell>
          <cell r="ME46">
            <v>-1006761.5088915443</v>
          </cell>
          <cell r="MF46">
            <v>174044.25852398854</v>
          </cell>
          <cell r="MG46">
            <v>440151.49531372171</v>
          </cell>
          <cell r="MH46">
            <v>1037829.6897383789</v>
          </cell>
          <cell r="MI46">
            <v>645263.9346845448</v>
          </cell>
          <cell r="MJ46">
            <v>-862357.56678628107</v>
          </cell>
          <cell r="MK46">
            <v>324308.68352398882</v>
          </cell>
          <cell r="ML46">
            <v>590361.24399793195</v>
          </cell>
          <cell r="MM46">
            <v>1187766.8147383789</v>
          </cell>
          <cell r="MN46">
            <v>1240079.1754740179</v>
          </cell>
          <cell r="MO46">
            <v>-144403.94210526315</v>
          </cell>
          <cell r="MP46">
            <v>-150264.42499999999</v>
          </cell>
          <cell r="MQ46">
            <v>-150209.74868421053</v>
          </cell>
          <cell r="MR46">
            <v>-149937.125</v>
          </cell>
          <cell r="MS46">
            <v>-594815.24078947364</v>
          </cell>
          <cell r="MT46">
            <v>-1006761.5088915443</v>
          </cell>
          <cell r="MU46">
            <v>174044.25852398854</v>
          </cell>
          <cell r="MV46">
            <v>440151.49531372171</v>
          </cell>
          <cell r="MW46">
            <v>1037829.6897383789</v>
          </cell>
          <cell r="MX46">
            <v>645263.9346845448</v>
          </cell>
          <cell r="MY46">
            <v>-1302676.7476980193</v>
          </cell>
          <cell r="MZ46">
            <v>-1312320.4089864632</v>
          </cell>
          <cell r="NA46">
            <v>1256343.302953314</v>
          </cell>
          <cell r="NB46">
            <v>4950681.9810763951</v>
          </cell>
          <cell r="NC46">
            <v>3592028.1273452267</v>
          </cell>
          <cell r="ND46">
            <v>-1317216.5872215999</v>
          </cell>
          <cell r="NE46">
            <v>-1197333.3978351895</v>
          </cell>
          <cell r="NF46">
            <v>-714758.78124061413</v>
          </cell>
          <cell r="NG46">
            <v>-2810361.3289517392</v>
          </cell>
          <cell r="NH46">
            <v>-6039670.0952491406</v>
          </cell>
          <cell r="NI46">
            <v>-2619893.3349196184</v>
          </cell>
          <cell r="NJ46">
            <v>-2509653.8068216555</v>
          </cell>
          <cell r="NK46">
            <v>541584.52171269991</v>
          </cell>
          <cell r="NL46">
            <v>2140320.6521246564</v>
          </cell>
          <cell r="NM46">
            <v>-2447641.9679039195</v>
          </cell>
          <cell r="NN46">
            <v>-1302676.7476980193</v>
          </cell>
          <cell r="NO46">
            <v>-1312320.4089864632</v>
          </cell>
          <cell r="NP46">
            <v>1256343.302953314</v>
          </cell>
          <cell r="NQ46">
            <v>4950681.9810763951</v>
          </cell>
          <cell r="NR46">
            <v>3592028.1273452267</v>
          </cell>
          <cell r="NS46">
            <v>-1317216.5872215999</v>
          </cell>
          <cell r="NT46">
            <v>-1197333.3978351895</v>
          </cell>
          <cell r="NU46">
            <v>-714758.78124061413</v>
          </cell>
          <cell r="NV46">
            <v>-2810361.3289517392</v>
          </cell>
          <cell r="NW46">
            <v>-6039670.0952491406</v>
          </cell>
          <cell r="NX46">
            <v>-2619893.3349196184</v>
          </cell>
          <cell r="NY46">
            <v>-2509653.8068216555</v>
          </cell>
          <cell r="NZ46">
            <v>541584.52171269991</v>
          </cell>
          <cell r="OA46">
            <v>2140320.6521246564</v>
          </cell>
          <cell r="OB46">
            <v>-2447641.9679039195</v>
          </cell>
          <cell r="OC46">
            <v>-853072.57870639209</v>
          </cell>
          <cell r="OD46">
            <v>796097.12434091419</v>
          </cell>
          <cell r="OE46">
            <v>661203.80077270325</v>
          </cell>
          <cell r="OF46">
            <v>4187879.9782012021</v>
          </cell>
          <cell r="OG46">
            <v>4792108.3246084284</v>
          </cell>
          <cell r="OH46">
            <v>-682358.5112710509</v>
          </cell>
          <cell r="OI46">
            <v>-783465.54138740525</v>
          </cell>
          <cell r="OJ46">
            <v>-540003.32180961478</v>
          </cell>
          <cell r="OK46">
            <v>-1473691.6478212504</v>
          </cell>
          <cell r="OL46">
            <v>-3479519.022289319</v>
          </cell>
          <cell r="OM46">
            <v>-1535431.0899774432</v>
          </cell>
          <cell r="ON46">
            <v>12631.582953508943</v>
          </cell>
          <cell r="OO46">
            <v>121200.47896308918</v>
          </cell>
          <cell r="OP46">
            <v>2714188.3303799527</v>
          </cell>
          <cell r="OQ46">
            <v>1312589.3023191057</v>
          </cell>
          <cell r="OR46">
            <v>-853072.57870639209</v>
          </cell>
          <cell r="OS46">
            <v>796097.12434091419</v>
          </cell>
          <cell r="OT46">
            <v>661203.80077270325</v>
          </cell>
          <cell r="OU46">
            <v>4187879.9782012021</v>
          </cell>
          <cell r="OV46">
            <v>4792108.3246084284</v>
          </cell>
          <cell r="OW46">
            <v>-682358.5112710509</v>
          </cell>
          <cell r="OX46">
            <v>-783465.54138740525</v>
          </cell>
          <cell r="OY46">
            <v>-540003.32180961478</v>
          </cell>
          <cell r="OZ46">
            <v>-1473691.6478212504</v>
          </cell>
          <cell r="PA46">
            <v>-3479519.022289319</v>
          </cell>
          <cell r="PB46">
            <v>-1535431.0899774432</v>
          </cell>
          <cell r="PC46">
            <v>12631.582953508943</v>
          </cell>
          <cell r="PD46">
            <v>121200.47896308918</v>
          </cell>
          <cell r="PE46">
            <v>2714188.3303799527</v>
          </cell>
          <cell r="PF46">
            <v>1312589.3023191057</v>
          </cell>
          <cell r="PG46">
            <v>-209548.15609754529</v>
          </cell>
          <cell r="PH46">
            <v>2520.7568580377847</v>
          </cell>
          <cell r="PI46">
            <v>2022850.8672632999</v>
          </cell>
          <cell r="PJ46">
            <v>3095053.5485748807</v>
          </cell>
          <cell r="PK46">
            <v>4910877.0165986754</v>
          </cell>
          <cell r="PL46">
            <v>-523242.81908194686</v>
          </cell>
          <cell r="PM46">
            <v>-711295.42042101896</v>
          </cell>
          <cell r="PN46">
            <v>-347580.81447179639</v>
          </cell>
          <cell r="PO46">
            <v>-1285153.7656626143</v>
          </cell>
          <cell r="PP46">
            <v>-2867272.8196373768</v>
          </cell>
          <cell r="PQ46">
            <v>-732790.9751794925</v>
          </cell>
          <cell r="PR46">
            <v>-708774.66356298188</v>
          </cell>
          <cell r="PS46">
            <v>1675270.0527915028</v>
          </cell>
          <cell r="PT46">
            <v>1809899.7829122669</v>
          </cell>
          <cell r="PU46">
            <v>2043604.1969612967</v>
          </cell>
          <cell r="PV46">
            <v>-209548.15609754529</v>
          </cell>
          <cell r="PW46">
            <v>2520.7568580377847</v>
          </cell>
          <cell r="PX46">
            <v>2022850.8672632999</v>
          </cell>
          <cell r="PY46">
            <v>3095053.5485748807</v>
          </cell>
          <cell r="PZ46">
            <v>4910877.0165986754</v>
          </cell>
          <cell r="QA46">
            <v>-523242.81908194686</v>
          </cell>
          <cell r="QB46">
            <v>-711295.42042101896</v>
          </cell>
          <cell r="QC46">
            <v>-347580.81447179639</v>
          </cell>
          <cell r="QD46">
            <v>-1285153.7656626143</v>
          </cell>
          <cell r="QE46">
            <v>-2867272.8196373768</v>
          </cell>
          <cell r="QF46">
            <v>-732790.9751794925</v>
          </cell>
          <cell r="QG46">
            <v>-708774.66356298188</v>
          </cell>
          <cell r="QH46">
            <v>1675270.0527915028</v>
          </cell>
          <cell r="QI46">
            <v>1809899.7829122669</v>
          </cell>
          <cell r="QJ46">
            <v>2043604.1969612967</v>
          </cell>
          <cell r="QK46">
            <v>-681580.11405055458</v>
          </cell>
          <cell r="QL46">
            <v>-550000.73931690538</v>
          </cell>
          <cell r="QM46">
            <v>-647411.27517552022</v>
          </cell>
          <cell r="QN46">
            <v>1469742.1451112004</v>
          </cell>
          <cell r="QO46">
            <v>-409249.98343177699</v>
          </cell>
          <cell r="QP46">
            <v>-1076208.0779743476</v>
          </cell>
          <cell r="QQ46">
            <v>-809008.6898230873</v>
          </cell>
          <cell r="QR46">
            <v>-364176.65023883269</v>
          </cell>
          <cell r="QS46">
            <v>-792176.56029316131</v>
          </cell>
          <cell r="QT46">
            <v>-3041569.9783294275</v>
          </cell>
          <cell r="QU46">
            <v>-1757788.1920249024</v>
          </cell>
          <cell r="QV46">
            <v>-1359009.4291399932</v>
          </cell>
          <cell r="QW46">
            <v>-1011587.9254143517</v>
          </cell>
          <cell r="QX46">
            <v>677565.58481803816</v>
          </cell>
          <cell r="QY46">
            <v>-3450819.9617612064</v>
          </cell>
          <cell r="QZ46">
            <v>-681580.11405055458</v>
          </cell>
          <cell r="RA46">
            <v>-550000.73931690538</v>
          </cell>
          <cell r="RB46">
            <v>-647411.27517552022</v>
          </cell>
          <cell r="RC46">
            <v>1469742.1451112004</v>
          </cell>
          <cell r="RD46">
            <v>-409249.98343177699</v>
          </cell>
          <cell r="RE46">
            <v>-1076208.0779743476</v>
          </cell>
          <cell r="RF46">
            <v>-809008.6898230873</v>
          </cell>
          <cell r="RG46">
            <v>-364176.65023883269</v>
          </cell>
          <cell r="RH46">
            <v>-792176.56029316131</v>
          </cell>
          <cell r="RI46">
            <v>-3041569.9783294275</v>
          </cell>
          <cell r="RJ46">
            <v>-1757788.1920249024</v>
          </cell>
          <cell r="RK46">
            <v>-1359009.4291399932</v>
          </cell>
          <cell r="RL46">
            <v>-1011587.9254143517</v>
          </cell>
          <cell r="RM46">
            <v>677565.58481803816</v>
          </cell>
          <cell r="RN46">
            <v>-3450819.9617612064</v>
          </cell>
          <cell r="RO46">
            <v>1505847.875777958</v>
          </cell>
          <cell r="RP46">
            <v>-792001.46968935523</v>
          </cell>
          <cell r="RQ46">
            <v>-1146657.3245139159</v>
          </cell>
          <cell r="RR46">
            <v>1197668.0481484956</v>
          </cell>
          <cell r="RS46">
            <v>764857.12972318381</v>
          </cell>
          <cell r="RT46">
            <v>-1119446.8629549362</v>
          </cell>
          <cell r="RU46">
            <v>-769777.41560027492</v>
          </cell>
          <cell r="RV46">
            <v>17728.515686274739</v>
          </cell>
          <cell r="RW46">
            <v>-1087381.8671494564</v>
          </cell>
          <cell r="RX46">
            <v>-2958877.6300183944</v>
          </cell>
          <cell r="RY46">
            <v>386401.01282302197</v>
          </cell>
          <cell r="RZ46">
            <v>-1561778.8852896309</v>
          </cell>
          <cell r="SA46">
            <v>-1128928.8088276424</v>
          </cell>
          <cell r="SB46">
            <v>110286.18099903781</v>
          </cell>
          <cell r="SC46">
            <v>-2194020.5002952144</v>
          </cell>
          <cell r="SD46">
            <v>1505847.875777958</v>
          </cell>
          <cell r="SE46">
            <v>-792001.46968935523</v>
          </cell>
          <cell r="SF46">
            <v>-1146657.3245139159</v>
          </cell>
          <cell r="SG46">
            <v>1197668.0481484956</v>
          </cell>
          <cell r="SH46">
            <v>764857.12972318381</v>
          </cell>
          <cell r="SI46">
            <v>-1119446.8629549362</v>
          </cell>
          <cell r="SJ46">
            <v>-769777.41560027492</v>
          </cell>
          <cell r="SK46">
            <v>17728.515686274739</v>
          </cell>
          <cell r="SL46">
            <v>-1087381.8671494564</v>
          </cell>
          <cell r="SM46">
            <v>-2958877.6300183944</v>
          </cell>
          <cell r="SN46">
            <v>386401.01282302197</v>
          </cell>
          <cell r="SO46">
            <v>-1561778.8852896309</v>
          </cell>
          <cell r="SP46">
            <v>-1128928.8088276424</v>
          </cell>
          <cell r="SQ46">
            <v>110286.18099903781</v>
          </cell>
          <cell r="SR46">
            <v>-2194020.5002952144</v>
          </cell>
          <cell r="SS46">
            <v>940520.88979106816</v>
          </cell>
          <cell r="ST46">
            <v>1336536.860909339</v>
          </cell>
          <cell r="SU46">
            <v>230621.04261823511</v>
          </cell>
          <cell r="SV46">
            <v>2114623.0644151326</v>
          </cell>
          <cell r="SW46">
            <v>4622301.8577337731</v>
          </cell>
          <cell r="SX46">
            <v>-1044197.7973499827</v>
          </cell>
          <cell r="SY46">
            <v>-302327.47492645332</v>
          </cell>
          <cell r="SZ46">
            <v>-251229.83017791528</v>
          </cell>
          <cell r="TA46">
            <v>-2100890.8289594585</v>
          </cell>
          <cell r="TB46">
            <v>-3698645.9314138107</v>
          </cell>
          <cell r="TC46">
            <v>-103676.90755891474</v>
          </cell>
          <cell r="TD46">
            <v>1034209.385982886</v>
          </cell>
          <cell r="TE46">
            <v>-20608.787559679709</v>
          </cell>
          <cell r="TF46">
            <v>13732.235455674119</v>
          </cell>
          <cell r="TG46">
            <v>923655.92631996423</v>
          </cell>
          <cell r="TH46">
            <v>940520.88979106816</v>
          </cell>
          <cell r="TI46">
            <v>1336536.860909339</v>
          </cell>
          <cell r="TJ46">
            <v>230621.04261823511</v>
          </cell>
          <cell r="TK46">
            <v>2114623.0644151326</v>
          </cell>
          <cell r="TL46">
            <v>4622301.8577337731</v>
          </cell>
          <cell r="TM46">
            <v>-1044197.7973499827</v>
          </cell>
          <cell r="TN46">
            <v>-302327.47492645332</v>
          </cell>
          <cell r="TO46">
            <v>-251229.83017791528</v>
          </cell>
          <cell r="TP46">
            <v>-2100890.8289594585</v>
          </cell>
          <cell r="TQ46">
            <v>-3698645.9314138107</v>
          </cell>
          <cell r="TR46">
            <v>-103676.90755891474</v>
          </cell>
          <cell r="TS46">
            <v>1034209.385982886</v>
          </cell>
          <cell r="TT46">
            <v>-20608.787559679709</v>
          </cell>
          <cell r="TU46">
            <v>13732.235455674119</v>
          </cell>
          <cell r="TV46">
            <v>923655.92631996423</v>
          </cell>
          <cell r="TW46">
            <v>-393882.12656004843</v>
          </cell>
          <cell r="TX46">
            <v>-299382.56759762671</v>
          </cell>
          <cell r="TY46">
            <v>-189241.94582534418</v>
          </cell>
          <cell r="TZ46">
            <v>-314.79774906369857</v>
          </cell>
          <cell r="UA46">
            <v>-882821.43773208279</v>
          </cell>
          <cell r="UB46">
            <v>-126635.03125</v>
          </cell>
          <cell r="UC46">
            <v>-168601.77708333335</v>
          </cell>
          <cell r="UD46">
            <v>-178674.19999999998</v>
          </cell>
          <cell r="UE46">
            <v>-178460.5</v>
          </cell>
          <cell r="UF46">
            <v>-652371.5083333333</v>
          </cell>
          <cell r="UG46">
            <v>-520517.15781004843</v>
          </cell>
          <cell r="UH46">
            <v>-467984.34468096006</v>
          </cell>
          <cell r="UI46">
            <v>-367916.14582534414</v>
          </cell>
          <cell r="UJ46">
            <v>-178775.2977490637</v>
          </cell>
          <cell r="UK46">
            <v>-1535192.9460654166</v>
          </cell>
          <cell r="UL46">
            <v>-393882.24531004857</v>
          </cell>
          <cell r="UM46">
            <v>-299383.07051429339</v>
          </cell>
          <cell r="UN46">
            <v>-189241.65582534415</v>
          </cell>
          <cell r="UO46">
            <v>-314.44774906360544</v>
          </cell>
          <cell r="UP46">
            <v>-882821.41939875018</v>
          </cell>
          <cell r="UQ46">
            <v>-126635.03125</v>
          </cell>
          <cell r="UR46">
            <v>-168601.77708333335</v>
          </cell>
          <cell r="US46">
            <v>-178674.19999999998</v>
          </cell>
          <cell r="UT46">
            <v>-178460.5</v>
          </cell>
          <cell r="UU46">
            <v>-652371.5083333333</v>
          </cell>
          <cell r="UV46">
            <v>-520517.27656004834</v>
          </cell>
          <cell r="UW46">
            <v>-467984.84759762674</v>
          </cell>
          <cell r="UX46">
            <v>-367915.8558253441</v>
          </cell>
          <cell r="UY46">
            <v>-178774.94774906361</v>
          </cell>
          <cell r="UZ46">
            <v>-1535192.9277320821</v>
          </cell>
          <cell r="VA46">
            <v>616794.18129363446</v>
          </cell>
          <cell r="VB46">
            <v>-230542.65256506251</v>
          </cell>
          <cell r="VC46">
            <v>-233787.20299984515</v>
          </cell>
          <cell r="VD46">
            <v>-140411.08761397563</v>
          </cell>
          <cell r="VE46">
            <v>12053.238114750944</v>
          </cell>
          <cell r="VF46">
            <v>-42470.252173913046</v>
          </cell>
          <cell r="VG46">
            <v>-150629.33260869567</v>
          </cell>
          <cell r="VH46">
            <v>-170714.90000000002</v>
          </cell>
          <cell r="VI46">
            <v>-170633.92173913046</v>
          </cell>
          <cell r="VJ46">
            <v>-534448.40652173909</v>
          </cell>
          <cell r="VK46">
            <v>574323.92911972152</v>
          </cell>
          <cell r="VL46">
            <v>-381171.98517375812</v>
          </cell>
          <cell r="VM46">
            <v>-404502.10299984505</v>
          </cell>
          <cell r="VN46">
            <v>-311045.00935310614</v>
          </cell>
          <cell r="VO46">
            <v>-522395.16840698756</v>
          </cell>
          <cell r="VP46">
            <v>616794.28734603873</v>
          </cell>
          <cell r="VQ46">
            <v>-230542.36521694856</v>
          </cell>
          <cell r="VR46">
            <v>-233787.40782564436</v>
          </cell>
          <cell r="VS46">
            <v>-140410.39983971673</v>
          </cell>
          <cell r="VT46">
            <v>12054.114463729784</v>
          </cell>
          <cell r="VU46">
            <v>-42470.252173913046</v>
          </cell>
          <cell r="VV46">
            <v>-150629.33260869567</v>
          </cell>
          <cell r="VW46">
            <v>-170714.90000000002</v>
          </cell>
          <cell r="VX46">
            <v>-170633.92173913046</v>
          </cell>
          <cell r="VY46">
            <v>-534448.40652173909</v>
          </cell>
          <cell r="VZ46">
            <v>574324.03517212579</v>
          </cell>
          <cell r="WA46">
            <v>-381171.69782564417</v>
          </cell>
          <cell r="WB46">
            <v>-404502.30782564427</v>
          </cell>
          <cell r="WC46">
            <v>-311044.32157884724</v>
          </cell>
          <cell r="WD46">
            <v>-522394.29205801059</v>
          </cell>
          <cell r="WE46">
            <v>-235406.20336151239</v>
          </cell>
          <cell r="WF46">
            <v>-12877.445475388784</v>
          </cell>
          <cell r="WG46">
            <v>415432.64717318607</v>
          </cell>
          <cell r="WH46">
            <v>765127.22701673</v>
          </cell>
          <cell r="WI46">
            <v>932276.22535301559</v>
          </cell>
          <cell r="WJ46">
            <v>-323867.12330913491</v>
          </cell>
          <cell r="WK46">
            <v>-285137.36767695111</v>
          </cell>
          <cell r="WL46">
            <v>-311093.35754990927</v>
          </cell>
          <cell r="WM46">
            <v>-988713.6602082164</v>
          </cell>
          <cell r="WN46">
            <v>-1908811.5087442119</v>
          </cell>
          <cell r="WO46">
            <v>-559273.32667064713</v>
          </cell>
          <cell r="WP46">
            <v>-298014.81315233978</v>
          </cell>
          <cell r="WQ46">
            <v>104339.2896232768</v>
          </cell>
          <cell r="WR46">
            <v>-223586.4331914871</v>
          </cell>
          <cell r="WS46">
            <v>-976535.28339119628</v>
          </cell>
          <cell r="WT46">
            <v>-235406.20336151239</v>
          </cell>
          <cell r="WU46">
            <v>-12877.445475388784</v>
          </cell>
          <cell r="WV46">
            <v>415432.64717318607</v>
          </cell>
          <cell r="WW46">
            <v>765127.22701673</v>
          </cell>
          <cell r="WX46">
            <v>932276.22535301559</v>
          </cell>
          <cell r="WY46">
            <v>-323867.12330913491</v>
          </cell>
          <cell r="WZ46">
            <v>-285137.36767695111</v>
          </cell>
          <cell r="XA46">
            <v>-311093.35754990927</v>
          </cell>
          <cell r="XB46">
            <v>-988713.6602082164</v>
          </cell>
          <cell r="XC46">
            <v>-1908811.5087442119</v>
          </cell>
          <cell r="XD46">
            <v>-559273.32667064713</v>
          </cell>
          <cell r="XE46">
            <v>-298014.81315233978</v>
          </cell>
          <cell r="XF46">
            <v>104339.2896232768</v>
          </cell>
          <cell r="XG46">
            <v>-223586.4331914871</v>
          </cell>
          <cell r="XH46">
            <v>-976535.28339119628</v>
          </cell>
          <cell r="XI46">
            <v>-158011.21746975509</v>
          </cell>
          <cell r="XJ46">
            <v>-150930.82027128851</v>
          </cell>
          <cell r="XK46">
            <v>309841.65955807432</v>
          </cell>
          <cell r="XL46">
            <v>1187077.7945356048</v>
          </cell>
          <cell r="XM46">
            <v>1187977.4163526352</v>
          </cell>
          <cell r="XN46">
            <v>-319901.73486804555</v>
          </cell>
          <cell r="XO46">
            <v>-502414.09139662888</v>
          </cell>
          <cell r="XP46">
            <v>-436647.19873951655</v>
          </cell>
          <cell r="XQ46">
            <v>-991699.5327163185</v>
          </cell>
          <cell r="XR46">
            <v>-2250662.5577205103</v>
          </cell>
          <cell r="XS46">
            <v>-477912.95233780053</v>
          </cell>
          <cell r="XT46">
            <v>-653344.91166791739</v>
          </cell>
          <cell r="XU46">
            <v>-126805.53918144247</v>
          </cell>
          <cell r="XV46">
            <v>195378.26181928627</v>
          </cell>
          <cell r="XW46">
            <v>-1062685.141367875</v>
          </cell>
          <cell r="XX46">
            <v>-158011.21746975509</v>
          </cell>
          <cell r="XY46">
            <v>-150930.82027128851</v>
          </cell>
          <cell r="XZ46">
            <v>309841.65955807432</v>
          </cell>
          <cell r="YA46">
            <v>1187077.7945356048</v>
          </cell>
          <cell r="YB46">
            <v>1187977.4163526352</v>
          </cell>
          <cell r="YC46">
            <v>-319901.73486804555</v>
          </cell>
          <cell r="YD46">
            <v>-502414.09139662888</v>
          </cell>
          <cell r="YE46">
            <v>-436647.19873951655</v>
          </cell>
          <cell r="YF46">
            <v>-991699.5327163185</v>
          </cell>
          <cell r="YG46">
            <v>-2250662.5577205103</v>
          </cell>
          <cell r="YH46">
            <v>-477912.95233780053</v>
          </cell>
          <cell r="YI46">
            <v>-653344.91166791739</v>
          </cell>
          <cell r="YJ46">
            <v>-126805.53918144247</v>
          </cell>
          <cell r="YK46">
            <v>195378.26181928627</v>
          </cell>
          <cell r="YL46">
            <v>-1062685.141367875</v>
          </cell>
          <cell r="YM46">
            <v>-510706.81127530849</v>
          </cell>
          <cell r="YN46">
            <v>-550261.85824651108</v>
          </cell>
          <cell r="YO46">
            <v>-260652.97986879083</v>
          </cell>
          <cell r="YP46">
            <v>-198564.88490820909</v>
          </cell>
          <cell r="YQ46">
            <v>-1520186.5342988204</v>
          </cell>
          <cell r="YR46">
            <v>-70207.817999999999</v>
          </cell>
          <cell r="YS46">
            <v>-126060.924</v>
          </cell>
          <cell r="YT46">
            <v>-154889.33799999999</v>
          </cell>
          <cell r="YU46">
            <v>-154764.334</v>
          </cell>
          <cell r="YV46">
            <v>-505922.41399999999</v>
          </cell>
          <cell r="YW46">
            <v>-580914.62927530857</v>
          </cell>
          <cell r="YX46">
            <v>-676322.78224651096</v>
          </cell>
          <cell r="YY46">
            <v>-415542.31786879059</v>
          </cell>
          <cell r="YZ46">
            <v>-353329.21890820912</v>
          </cell>
          <cell r="ZA46">
            <v>-2026108.9482988194</v>
          </cell>
          <cell r="ZB46">
            <v>-510706.81127530849</v>
          </cell>
          <cell r="ZC46">
            <v>-550261.85824651108</v>
          </cell>
          <cell r="ZD46">
            <v>-260652.97986879083</v>
          </cell>
          <cell r="ZE46">
            <v>-198564.88490820909</v>
          </cell>
          <cell r="ZF46">
            <v>-1520186.5342988204</v>
          </cell>
          <cell r="ZG46">
            <v>-70207.817999999999</v>
          </cell>
          <cell r="ZH46">
            <v>-126060.924</v>
          </cell>
          <cell r="ZI46">
            <v>-154889.33799999999</v>
          </cell>
          <cell r="ZJ46">
            <v>-154764.334</v>
          </cell>
          <cell r="ZK46">
            <v>-505922.41399999999</v>
          </cell>
          <cell r="ZL46">
            <v>-580914.62927530857</v>
          </cell>
          <cell r="ZM46">
            <v>-676322.78224651096</v>
          </cell>
          <cell r="ZN46">
            <v>-415542.31786879059</v>
          </cell>
          <cell r="ZO46">
            <v>-353329.21890820912</v>
          </cell>
          <cell r="ZP46">
            <v>-2026108.9482988194</v>
          </cell>
          <cell r="ZQ46">
            <v>417460.79493777687</v>
          </cell>
          <cell r="ZR46">
            <v>-21702.827432802878</v>
          </cell>
          <cell r="ZS46">
            <v>-145718.11849738797</v>
          </cell>
          <cell r="ZT46">
            <v>977990.79988850234</v>
          </cell>
          <cell r="ZU46">
            <v>1228030.6488960879</v>
          </cell>
          <cell r="ZV46">
            <v>-195204.45757575758</v>
          </cell>
          <cell r="ZW46">
            <v>-197641.57424242428</v>
          </cell>
          <cell r="ZX46">
            <v>-197522.05909090908</v>
          </cell>
          <cell r="ZY46">
            <v>-197360.63787878788</v>
          </cell>
          <cell r="ZZ46">
            <v>-787728.72878787876</v>
          </cell>
          <cell r="AAA46">
            <v>222256.33736201935</v>
          </cell>
          <cell r="AAB46">
            <v>-219344.4016752271</v>
          </cell>
          <cell r="AAC46">
            <v>-343240.17758829659</v>
          </cell>
          <cell r="AAD46">
            <v>780630.16200971464</v>
          </cell>
          <cell r="AAE46">
            <v>440301.9201082103</v>
          </cell>
          <cell r="AAF46">
            <v>417460.79493777687</v>
          </cell>
          <cell r="AAG46">
            <v>-21702.827432802878</v>
          </cell>
          <cell r="AAH46">
            <v>-145718.11849738797</v>
          </cell>
          <cell r="AAI46">
            <v>977990.79988850234</v>
          </cell>
          <cell r="AAJ46">
            <v>1228030.6488960879</v>
          </cell>
          <cell r="AAK46">
            <v>-195204.45757575758</v>
          </cell>
          <cell r="AAL46">
            <v>-197641.57424242428</v>
          </cell>
          <cell r="AAM46">
            <v>-197522.05909090908</v>
          </cell>
          <cell r="AAN46">
            <v>-197360.63787878788</v>
          </cell>
          <cell r="AAO46">
            <v>-787728.72878787876</v>
          </cell>
          <cell r="AAP46">
            <v>222256.33736201935</v>
          </cell>
          <cell r="AAQ46">
            <v>-219344.4016752271</v>
          </cell>
          <cell r="AAR46">
            <v>-343240.17758829659</v>
          </cell>
          <cell r="AAS46">
            <v>780630.16200971464</v>
          </cell>
          <cell r="AAT46">
            <v>440301.9201082103</v>
          </cell>
          <cell r="AAU46">
            <v>-400262.79048888374</v>
          </cell>
          <cell r="AAV46">
            <v>-503751.18107577576</v>
          </cell>
          <cell r="AAW46">
            <v>-358521.31291225646</v>
          </cell>
          <cell r="AAX46">
            <v>307500.19889685547</v>
          </cell>
          <cell r="AAY46">
            <v>-955035.08558006026</v>
          </cell>
          <cell r="AAZ46">
            <v>-159005.33735145844</v>
          </cell>
          <cell r="ABA46">
            <v>-185033.16483624547</v>
          </cell>
          <cell r="ABB46">
            <v>-251764.86582434794</v>
          </cell>
          <cell r="ABC46">
            <v>-773672.22653834382</v>
          </cell>
          <cell r="ABD46">
            <v>-1369475.5945503959</v>
          </cell>
          <cell r="ABE46">
            <v>-559268.127840342</v>
          </cell>
          <cell r="ABF46">
            <v>-688784.34591202112</v>
          </cell>
          <cell r="ABG46">
            <v>-610286.17873660428</v>
          </cell>
          <cell r="ABH46">
            <v>-466172.02764148801</v>
          </cell>
          <cell r="ABI46">
            <v>-2324510.6801304556</v>
          </cell>
          <cell r="ABJ46">
            <v>-400262.79048888374</v>
          </cell>
          <cell r="ABK46">
            <v>-503751.18107577576</v>
          </cell>
          <cell r="ABL46">
            <v>-358521.31291225646</v>
          </cell>
          <cell r="ABM46">
            <v>307500.19889685547</v>
          </cell>
          <cell r="ABN46">
            <v>-955035.08558006026</v>
          </cell>
          <cell r="ABO46">
            <v>-159005.33735145844</v>
          </cell>
          <cell r="ABP46">
            <v>-185033.16483624547</v>
          </cell>
          <cell r="ABQ46">
            <v>-251764.86582434794</v>
          </cell>
          <cell r="ABR46">
            <v>-773672.22653834382</v>
          </cell>
          <cell r="ABS46">
            <v>-1369475.5945503959</v>
          </cell>
          <cell r="ABT46">
            <v>-559268.127840342</v>
          </cell>
          <cell r="ABU46">
            <v>-688784.34591202112</v>
          </cell>
          <cell r="ABV46">
            <v>-610286.17873660428</v>
          </cell>
          <cell r="ABW46">
            <v>-466172.02764148801</v>
          </cell>
          <cell r="ABX46">
            <v>-2324510.6801304556</v>
          </cell>
          <cell r="ABY46">
            <v>-300343.69359490741</v>
          </cell>
          <cell r="ABZ46">
            <v>739539.33880841918</v>
          </cell>
          <cell r="ACA46">
            <v>1000340.5875686891</v>
          </cell>
          <cell r="ACB46">
            <v>3323559.7411901178</v>
          </cell>
          <cell r="ACC46">
            <v>4763095.9739723206</v>
          </cell>
          <cell r="ACD46">
            <v>-1031306.2535584334</v>
          </cell>
          <cell r="ACE46">
            <v>-718323.52191800252</v>
          </cell>
          <cell r="ACF46">
            <v>-587492.89931030991</v>
          </cell>
          <cell r="ACG46">
            <v>-1741365.4369490836</v>
          </cell>
          <cell r="ACH46">
            <v>-4078488.1117358301</v>
          </cell>
          <cell r="ACI46">
            <v>-1331649.947153341</v>
          </cell>
          <cell r="ACJ46">
            <v>21215.816890415736</v>
          </cell>
          <cell r="ACK46">
            <v>412847.6882583797</v>
          </cell>
          <cell r="ACL46">
            <v>1582194.3042410351</v>
          </cell>
          <cell r="ACM46">
            <v>684607.86223648861</v>
          </cell>
          <cell r="ACN46">
            <v>-300343.69359490741</v>
          </cell>
          <cell r="ACO46">
            <v>739539.33880841918</v>
          </cell>
          <cell r="ACP46">
            <v>1000340.5875686891</v>
          </cell>
          <cell r="ACQ46">
            <v>3323559.7411901178</v>
          </cell>
          <cell r="ACR46">
            <v>4763095.9739723206</v>
          </cell>
          <cell r="ACS46">
            <v>-1031306.2535584334</v>
          </cell>
          <cell r="ACT46">
            <v>-718323.52191800252</v>
          </cell>
          <cell r="ACU46">
            <v>-587492.89931030991</v>
          </cell>
          <cell r="ACV46">
            <v>-1741365.4369490836</v>
          </cell>
          <cell r="ACW46">
            <v>-4078488.1117358301</v>
          </cell>
          <cell r="ACX46">
            <v>-1331649.947153341</v>
          </cell>
          <cell r="ACY46">
            <v>21215.816890415736</v>
          </cell>
          <cell r="ACZ46">
            <v>412847.6882583797</v>
          </cell>
          <cell r="ADA46">
            <v>1582194.3042410351</v>
          </cell>
          <cell r="ADB46">
            <v>684607.86223648861</v>
          </cell>
          <cell r="ADC46">
            <v>-550937.87183837034</v>
          </cell>
          <cell r="ADD46">
            <v>-485038.17543816287</v>
          </cell>
          <cell r="ADE46">
            <v>-156761.73309142748</v>
          </cell>
          <cell r="ADF46">
            <v>-282747.43159445561</v>
          </cell>
          <cell r="ADG46">
            <v>-1475485.2119624168</v>
          </cell>
          <cell r="ADH46">
            <v>-179842.53125</v>
          </cell>
          <cell r="ADI46">
            <v>-180557.58541666667</v>
          </cell>
          <cell r="ADJ46">
            <v>-163616.74374999999</v>
          </cell>
          <cell r="ADK46">
            <v>-163462.15416666665</v>
          </cell>
          <cell r="ADL46">
            <v>-687479.01458333328</v>
          </cell>
          <cell r="ADM46">
            <v>-730780.40308837057</v>
          </cell>
          <cell r="ADN46">
            <v>-665595.76085482957</v>
          </cell>
          <cell r="ADO46">
            <v>-320378.47684142739</v>
          </cell>
          <cell r="ADP46">
            <v>-446209.58576112217</v>
          </cell>
          <cell r="ADQ46">
            <v>-2162964.2265457502</v>
          </cell>
          <cell r="ADR46">
            <v>-550937.87183837034</v>
          </cell>
          <cell r="ADS46">
            <v>-485038.17543816287</v>
          </cell>
          <cell r="ADT46">
            <v>-156761.73309142748</v>
          </cell>
          <cell r="ADU46">
            <v>-282747.43159445561</v>
          </cell>
          <cell r="ADV46">
            <v>-1475485.2119624168</v>
          </cell>
          <cell r="ADW46">
            <v>-179842.53125</v>
          </cell>
          <cell r="ADX46">
            <v>-180557.58541666667</v>
          </cell>
          <cell r="ADY46">
            <v>-163616.74374999999</v>
          </cell>
          <cell r="ADZ46">
            <v>-163462.15416666665</v>
          </cell>
          <cell r="AEA46">
            <v>-687479.01458333328</v>
          </cell>
          <cell r="AEB46">
            <v>-730780.40308837057</v>
          </cell>
          <cell r="AEC46">
            <v>-665595.76085482957</v>
          </cell>
          <cell r="AED46">
            <v>-320378.47684142739</v>
          </cell>
          <cell r="AEE46">
            <v>-446209.58576112217</v>
          </cell>
          <cell r="AEF46">
            <v>-2162964.2265457502</v>
          </cell>
          <cell r="AEG46">
            <v>695499.50631483132</v>
          </cell>
          <cell r="AEH46">
            <v>-1081906.833839268</v>
          </cell>
          <cell r="AEI46">
            <v>-1003937.5697116577</v>
          </cell>
          <cell r="AEJ46">
            <v>941270.78919254988</v>
          </cell>
          <cell r="AEK46">
            <v>-449074.10804354399</v>
          </cell>
          <cell r="AEL46">
            <v>-172132.75681818181</v>
          </cell>
          <cell r="AEM46">
            <v>-176386.82272727272</v>
          </cell>
          <cell r="AEN46">
            <v>-176351.52386363636</v>
          </cell>
          <cell r="AEO46">
            <v>-175191.48295454544</v>
          </cell>
          <cell r="AEP46">
            <v>-700062.58636363642</v>
          </cell>
          <cell r="AEQ46">
            <v>523366.74949664902</v>
          </cell>
          <cell r="AER46">
            <v>-1258293.6565665407</v>
          </cell>
          <cell r="AES46">
            <v>-1180289.0935752941</v>
          </cell>
          <cell r="AET46">
            <v>766079.30623800447</v>
          </cell>
          <cell r="AEU46">
            <v>-1149136.69440718</v>
          </cell>
          <cell r="AEV46">
            <v>695499.50631483132</v>
          </cell>
          <cell r="AEW46">
            <v>-1081906.833839268</v>
          </cell>
          <cell r="AEX46">
            <v>-1003937.5697116577</v>
          </cell>
          <cell r="AEY46">
            <v>941270.78919254988</v>
          </cell>
          <cell r="AEZ46">
            <v>-449074.10804354399</v>
          </cell>
          <cell r="AFA46">
            <v>-172132.75681818181</v>
          </cell>
          <cell r="AFB46">
            <v>-176386.82272727272</v>
          </cell>
          <cell r="AFC46">
            <v>-176351.52386363636</v>
          </cell>
          <cell r="AFD46">
            <v>-175191.48295454544</v>
          </cell>
          <cell r="AFE46">
            <v>-700062.58636363642</v>
          </cell>
          <cell r="AFF46">
            <v>523366.74949664902</v>
          </cell>
          <cell r="AFG46">
            <v>-1258293.6565665407</v>
          </cell>
          <cell r="AFH46">
            <v>-1180289.0935752941</v>
          </cell>
          <cell r="AFI46">
            <v>766079.30623800447</v>
          </cell>
          <cell r="AFJ46">
            <v>-1149136.69440718</v>
          </cell>
          <cell r="AFK46">
            <v>916566.25803642999</v>
          </cell>
          <cell r="AFL46">
            <v>-1040400.9939347431</v>
          </cell>
          <cell r="AFM46">
            <v>-964580.81027734978</v>
          </cell>
          <cell r="AFN46">
            <v>875766.73922228254</v>
          </cell>
          <cell r="AFO46">
            <v>-212648.80695338082</v>
          </cell>
          <cell r="AFP46">
            <v>-165756.52638888889</v>
          </cell>
          <cell r="AFQ46">
            <v>-168185.45138888891</v>
          </cell>
          <cell r="AFR46">
            <v>-169816.95833333334</v>
          </cell>
          <cell r="AFS46">
            <v>-169759.0861111111</v>
          </cell>
          <cell r="AFT46">
            <v>-673518.02222222229</v>
          </cell>
          <cell r="AFU46">
            <v>750809.73164754128</v>
          </cell>
          <cell r="AFV46">
            <v>-1208586.4453236321</v>
          </cell>
          <cell r="AFW46">
            <v>-1134397.7686106833</v>
          </cell>
          <cell r="AFX46">
            <v>706007.65311117098</v>
          </cell>
          <cell r="AFY46">
            <v>-886166.82917560264</v>
          </cell>
          <cell r="AFZ46">
            <v>916566.25803642999</v>
          </cell>
          <cell r="AGA46">
            <v>-1040400.9939347431</v>
          </cell>
          <cell r="AGB46">
            <v>-964580.81027734978</v>
          </cell>
          <cell r="AGC46">
            <v>875766.73922228254</v>
          </cell>
          <cell r="AGD46">
            <v>-212648.80695338082</v>
          </cell>
          <cell r="AGE46">
            <v>-165756.52638888889</v>
          </cell>
          <cell r="AGF46">
            <v>-168185.45138888891</v>
          </cell>
          <cell r="AGG46">
            <v>-169816.95833333334</v>
          </cell>
          <cell r="AGH46">
            <v>-169759.0861111111</v>
          </cell>
          <cell r="AGI46">
            <v>-673518.02222222229</v>
          </cell>
          <cell r="AGJ46">
            <v>750809.73164754128</v>
          </cell>
          <cell r="AGK46">
            <v>-1208586.4453236321</v>
          </cell>
          <cell r="AGL46">
            <v>-1134397.7686106833</v>
          </cell>
          <cell r="AGM46">
            <v>706007.65311117098</v>
          </cell>
          <cell r="AGN46">
            <v>-886166.82917560264</v>
          </cell>
          <cell r="AGO46">
            <v>-672283.6092934967</v>
          </cell>
          <cell r="AGP46">
            <v>-251329.64929823298</v>
          </cell>
          <cell r="AGQ46">
            <v>-147027.15185501985</v>
          </cell>
          <cell r="AGR46">
            <v>2821695.3659685492</v>
          </cell>
          <cell r="AGS46">
            <v>1751054.9555217996</v>
          </cell>
          <cell r="AGT46">
            <v>-452471.03365765815</v>
          </cell>
          <cell r="AGU46">
            <v>-568731.49014662881</v>
          </cell>
          <cell r="AGV46">
            <v>-533010.99971442856</v>
          </cell>
          <cell r="AGW46">
            <v>-1495345.3413320752</v>
          </cell>
          <cell r="AGX46">
            <v>-3049558.8648507912</v>
          </cell>
          <cell r="AGY46">
            <v>-1124754.6429511551</v>
          </cell>
          <cell r="AGZ46">
            <v>-820061.13944486156</v>
          </cell>
          <cell r="AHA46">
            <v>-680038.15156944841</v>
          </cell>
          <cell r="AHB46">
            <v>1326350.0246364735</v>
          </cell>
          <cell r="AHC46">
            <v>-1298503.9093289915</v>
          </cell>
          <cell r="AHD46">
            <v>-672283.6092934967</v>
          </cell>
          <cell r="AHE46">
            <v>-251329.64929823298</v>
          </cell>
          <cell r="AHF46">
            <v>-147027.15185501985</v>
          </cell>
          <cell r="AHG46">
            <v>2821695.3659685492</v>
          </cell>
          <cell r="AHH46">
            <v>1751054.9555217996</v>
          </cell>
          <cell r="AHI46">
            <v>-452471.03365765815</v>
          </cell>
          <cell r="AHJ46">
            <v>-568731.49014662881</v>
          </cell>
          <cell r="AHK46">
            <v>-533010.99971442856</v>
          </cell>
          <cell r="AHL46">
            <v>-1495345.3413320752</v>
          </cell>
          <cell r="AHM46">
            <v>-3049558.8648507912</v>
          </cell>
          <cell r="AHN46">
            <v>-1124754.6429511551</v>
          </cell>
          <cell r="AHO46">
            <v>-820061.13944486156</v>
          </cell>
          <cell r="AHP46">
            <v>-680038.15156944841</v>
          </cell>
          <cell r="AHQ46">
            <v>1326350.0246364735</v>
          </cell>
          <cell r="AHR46">
            <v>-1298503.9093289915</v>
          </cell>
          <cell r="AHS46">
            <v>-511011.22131382127</v>
          </cell>
          <cell r="AHT46">
            <v>-367475.06552722957</v>
          </cell>
          <cell r="AHU46">
            <v>-411107.24016189831</v>
          </cell>
          <cell r="AHV46">
            <v>1192116.9494487047</v>
          </cell>
          <cell r="AHW46">
            <v>-97476.577554244548</v>
          </cell>
          <cell r="AHX46">
            <v>-369140.16124489304</v>
          </cell>
          <cell r="AHY46">
            <v>-534514.57809420803</v>
          </cell>
          <cell r="AHZ46">
            <v>-251482.21460706554</v>
          </cell>
          <cell r="AIA46">
            <v>-734439.81712000305</v>
          </cell>
          <cell r="AIB46">
            <v>-1889576.7710661697</v>
          </cell>
          <cell r="AIC46">
            <v>-880151.38255871413</v>
          </cell>
          <cell r="AID46">
            <v>-901989.64362143725</v>
          </cell>
          <cell r="AIE46">
            <v>-662589.45476896362</v>
          </cell>
          <cell r="AIF46">
            <v>457677.13232870167</v>
          </cell>
          <cell r="AIG46">
            <v>-1987053.3486204138</v>
          </cell>
          <cell r="AIH46">
            <v>-511011.22131382127</v>
          </cell>
          <cell r="AII46">
            <v>-367475.06552722957</v>
          </cell>
          <cell r="AIJ46">
            <v>-411107.24016189831</v>
          </cell>
          <cell r="AIK46">
            <v>1192116.9494487047</v>
          </cell>
          <cell r="AIL46">
            <v>-97476.577554244548</v>
          </cell>
          <cell r="AIM46">
            <v>-369140.16124489304</v>
          </cell>
          <cell r="AIN46">
            <v>-534514.57809420803</v>
          </cell>
          <cell r="AIO46">
            <v>-251482.21460706554</v>
          </cell>
          <cell r="AIP46">
            <v>-734439.81712000305</v>
          </cell>
          <cell r="AIQ46">
            <v>-1889576.7710661697</v>
          </cell>
          <cell r="AIR46">
            <v>-880151.38255871413</v>
          </cell>
          <cell r="AIS46">
            <v>-901989.64362143725</v>
          </cell>
          <cell r="AIT46">
            <v>-662589.45476896362</v>
          </cell>
          <cell r="AIU46">
            <v>457677.13232870167</v>
          </cell>
          <cell r="AIV46">
            <v>-1987053.3486204138</v>
          </cell>
          <cell r="AIW46">
            <v>-389996.77418977232</v>
          </cell>
          <cell r="AIX46">
            <v>-432019.03130121483</v>
          </cell>
          <cell r="AIY46">
            <v>-327464.45634588029</v>
          </cell>
          <cell r="AIZ46">
            <v>-70435.730570433079</v>
          </cell>
          <cell r="AJA46">
            <v>-1219915.9924073005</v>
          </cell>
          <cell r="AJB46">
            <v>-153056.57083333333</v>
          </cell>
          <cell r="AJC46">
            <v>-153037.99374999999</v>
          </cell>
          <cell r="AJD46">
            <v>-153189.35624999998</v>
          </cell>
          <cell r="AJE46">
            <v>-153141.01874999999</v>
          </cell>
          <cell r="AJF46">
            <v>-612424.93958333333</v>
          </cell>
          <cell r="AJG46">
            <v>-543053.34502310574</v>
          </cell>
          <cell r="AJH46">
            <v>-585057.02505121485</v>
          </cell>
          <cell r="AJI46">
            <v>-480653.81259588036</v>
          </cell>
          <cell r="AJJ46">
            <v>-223576.74932043324</v>
          </cell>
          <cell r="AJK46">
            <v>-1832340.9319906337</v>
          </cell>
          <cell r="AJL46">
            <v>-389996.77418977232</v>
          </cell>
          <cell r="AJM46">
            <v>-432019.03130121483</v>
          </cell>
          <cell r="AJN46">
            <v>-327464.45634588029</v>
          </cell>
          <cell r="AJO46">
            <v>-70435.730570433079</v>
          </cell>
          <cell r="AJP46">
            <v>-1219915.9924073005</v>
          </cell>
          <cell r="AJQ46">
            <v>-153056.57083333333</v>
          </cell>
          <cell r="AJR46">
            <v>-153037.99374999999</v>
          </cell>
          <cell r="AJS46">
            <v>-153189.35624999998</v>
          </cell>
          <cell r="AJT46">
            <v>-153141.01874999999</v>
          </cell>
          <cell r="AJU46">
            <v>-612424.93958333333</v>
          </cell>
          <cell r="AJV46">
            <v>-543053.34502310574</v>
          </cell>
          <cell r="AJW46">
            <v>-585057.02505121485</v>
          </cell>
          <cell r="AJX46">
            <v>-480653.81259588036</v>
          </cell>
          <cell r="AJY46">
            <v>-223576.74932043324</v>
          </cell>
          <cell r="AJZ46">
            <v>-1832340.9319906337</v>
          </cell>
          <cell r="AKA46">
            <v>-263169.55516749178</v>
          </cell>
          <cell r="AKB46">
            <v>-85249.712783158408</v>
          </cell>
          <cell r="AKC46">
            <v>-113599.4467157725</v>
          </cell>
          <cell r="AKD46">
            <v>-254178.55979124433</v>
          </cell>
          <cell r="AKE46">
            <v>-716197.27445766749</v>
          </cell>
          <cell r="AKF46">
            <v>-150131.76875000002</v>
          </cell>
          <cell r="AKG46">
            <v>-152819.26875000002</v>
          </cell>
          <cell r="AKH46">
            <v>-152946.32500000001</v>
          </cell>
          <cell r="AKI46">
            <v>-152854.58958333335</v>
          </cell>
          <cell r="AKJ46">
            <v>-608751.95208333328</v>
          </cell>
          <cell r="AKK46">
            <v>-413301.32391749194</v>
          </cell>
          <cell r="AKL46">
            <v>-238068.98153315845</v>
          </cell>
          <cell r="AKM46">
            <v>-266545.77171577234</v>
          </cell>
          <cell r="AKN46">
            <v>-407033.14937457768</v>
          </cell>
          <cell r="AKO46">
            <v>-1324949.2265410009</v>
          </cell>
          <cell r="AKP46">
            <v>-263169.55516749178</v>
          </cell>
          <cell r="AKQ46">
            <v>-85249.712783158408</v>
          </cell>
          <cell r="AKR46">
            <v>-113599.4467157725</v>
          </cell>
          <cell r="AKS46">
            <v>-254178.55979124433</v>
          </cell>
          <cell r="AKT46">
            <v>-716197.27445766749</v>
          </cell>
          <cell r="AKU46">
            <v>-150131.76875000002</v>
          </cell>
          <cell r="AKV46">
            <v>-152819.26875000002</v>
          </cell>
          <cell r="AKW46">
            <v>-152946.32500000001</v>
          </cell>
          <cell r="AKX46">
            <v>-152854.58958333335</v>
          </cell>
          <cell r="AKY46">
            <v>-608751.95208333328</v>
          </cell>
          <cell r="AKZ46">
            <v>-413301.32391749194</v>
          </cell>
          <cell r="ALA46">
            <v>-238068.98153315845</v>
          </cell>
          <cell r="ALB46">
            <v>-266545.77171577234</v>
          </cell>
          <cell r="ALC46">
            <v>-407033.14937457768</v>
          </cell>
          <cell r="ALD46">
            <v>-1324949.2265410009</v>
          </cell>
          <cell r="ALE46">
            <v>-375334.38181818184</v>
          </cell>
          <cell r="ALF46">
            <v>1602874.3090909091</v>
          </cell>
          <cell r="ALG46">
            <v>784874.30909090955</v>
          </cell>
          <cell r="ALH46">
            <v>-397155.69090909045</v>
          </cell>
          <cell r="ALT46">
            <v>-375334.38181818184</v>
          </cell>
          <cell r="ALU46">
            <v>1602874.3090909091</v>
          </cell>
          <cell r="ALV46">
            <v>784874.30909090955</v>
          </cell>
          <cell r="ALW46">
            <v>-397155.69090909045</v>
          </cell>
          <cell r="ALX46">
            <v>1615258.5454545449</v>
          </cell>
          <cell r="ALY46">
            <v>0</v>
          </cell>
          <cell r="ALZ46">
            <v>0</v>
          </cell>
          <cell r="AMA46">
            <v>0</v>
          </cell>
          <cell r="AMB46">
            <v>0</v>
          </cell>
          <cell r="AMC46">
            <v>0</v>
          </cell>
          <cell r="AMD46">
            <v>-375334.38181818184</v>
          </cell>
          <cell r="AME46">
            <v>1602874.3090909091</v>
          </cell>
          <cell r="AMF46">
            <v>784874.30909090955</v>
          </cell>
          <cell r="AMG46">
            <v>-397155.69090909045</v>
          </cell>
          <cell r="AMH46">
            <v>1615258.5454545449</v>
          </cell>
          <cell r="AMX46">
            <v>-6025.5</v>
          </cell>
          <cell r="AMY46">
            <v>-6025.5</v>
          </cell>
          <cell r="AMZ46">
            <v>-6025.5</v>
          </cell>
          <cell r="ANA46">
            <v>-6025.5</v>
          </cell>
          <cell r="ANB46">
            <v>-24102</v>
          </cell>
          <cell r="ANC46">
            <v>0</v>
          </cell>
          <cell r="AND46">
            <v>0</v>
          </cell>
          <cell r="ANE46">
            <v>0</v>
          </cell>
          <cell r="ANF46">
            <v>0</v>
          </cell>
          <cell r="ANG46">
            <v>0</v>
          </cell>
          <cell r="ANH46">
            <v>-6025.5</v>
          </cell>
          <cell r="ANI46">
            <v>-6025.5</v>
          </cell>
          <cell r="ANJ46">
            <v>-6025.5</v>
          </cell>
          <cell r="ANK46">
            <v>-6025.5</v>
          </cell>
          <cell r="ANL46">
            <v>-24102</v>
          </cell>
          <cell r="AOB46">
            <v>-3233.34</v>
          </cell>
          <cell r="AOC46">
            <v>-3233.34</v>
          </cell>
          <cell r="AOD46">
            <v>-3233.34</v>
          </cell>
          <cell r="AOE46">
            <v>-3233.34</v>
          </cell>
          <cell r="AOF46">
            <v>-12933.36</v>
          </cell>
          <cell r="AOG46">
            <v>0</v>
          </cell>
          <cell r="AOH46">
            <v>0</v>
          </cell>
          <cell r="AOI46">
            <v>0</v>
          </cell>
          <cell r="AOJ46">
            <v>0</v>
          </cell>
          <cell r="AOK46">
            <v>0</v>
          </cell>
          <cell r="AOL46">
            <v>-3233.34</v>
          </cell>
          <cell r="AOM46">
            <v>-3233.34</v>
          </cell>
          <cell r="AON46">
            <v>-3233.34</v>
          </cell>
          <cell r="AOO46">
            <v>-3233.34</v>
          </cell>
          <cell r="AOP46">
            <v>-12933.36</v>
          </cell>
          <cell r="APF46">
            <v>-28167.510000000002</v>
          </cell>
          <cell r="APG46">
            <v>-28167.510000000002</v>
          </cell>
          <cell r="APH46">
            <v>-28167.510000000002</v>
          </cell>
          <cell r="API46">
            <v>-9389.17</v>
          </cell>
          <cell r="APJ46">
            <v>-93891.7</v>
          </cell>
          <cell r="APK46">
            <v>0</v>
          </cell>
          <cell r="APL46">
            <v>0</v>
          </cell>
          <cell r="APM46">
            <v>0</v>
          </cell>
          <cell r="APN46">
            <v>0</v>
          </cell>
          <cell r="APO46">
            <v>0</v>
          </cell>
          <cell r="APP46">
            <v>-28167.510000000002</v>
          </cell>
          <cell r="APQ46">
            <v>-28167.510000000002</v>
          </cell>
          <cell r="APR46">
            <v>-28167.510000000002</v>
          </cell>
          <cell r="APS46">
            <v>-9389.17</v>
          </cell>
          <cell r="APT46">
            <v>-93891.7</v>
          </cell>
          <cell r="AQJ46">
            <v>0</v>
          </cell>
          <cell r="AQK46">
            <v>0</v>
          </cell>
          <cell r="AQL46">
            <v>0</v>
          </cell>
          <cell r="AQM46">
            <v>0</v>
          </cell>
          <cell r="AQN46">
            <v>0</v>
          </cell>
          <cell r="AQO46">
            <v>0</v>
          </cell>
          <cell r="AQP46">
            <v>0</v>
          </cell>
          <cell r="AQQ46">
            <v>0</v>
          </cell>
          <cell r="AQR46">
            <v>0</v>
          </cell>
          <cell r="AQS46">
            <v>0</v>
          </cell>
          <cell r="AQT46">
            <v>0</v>
          </cell>
          <cell r="AQU46">
            <v>0</v>
          </cell>
          <cell r="AQV46">
            <v>0</v>
          </cell>
          <cell r="AQW46">
            <v>0</v>
          </cell>
          <cell r="AQX46">
            <v>0</v>
          </cell>
          <cell r="ARN46">
            <v>0</v>
          </cell>
          <cell r="ARO46">
            <v>0</v>
          </cell>
          <cell r="ARP46">
            <v>0</v>
          </cell>
          <cell r="ARQ46">
            <v>0</v>
          </cell>
          <cell r="ARR46">
            <v>0</v>
          </cell>
          <cell r="ARS46">
            <v>0</v>
          </cell>
          <cell r="ART46">
            <v>0</v>
          </cell>
          <cell r="ARU46">
            <v>0</v>
          </cell>
          <cell r="ARV46">
            <v>0</v>
          </cell>
          <cell r="ARW46">
            <v>0</v>
          </cell>
          <cell r="ARX46">
            <v>0</v>
          </cell>
          <cell r="ARY46">
            <v>0</v>
          </cell>
          <cell r="ARZ46">
            <v>0</v>
          </cell>
          <cell r="ASA46">
            <v>0</v>
          </cell>
          <cell r="ASB46">
            <v>0</v>
          </cell>
          <cell r="ASR46">
            <v>0</v>
          </cell>
          <cell r="ASS46">
            <v>0</v>
          </cell>
          <cell r="AST46">
            <v>0</v>
          </cell>
          <cell r="ASU46">
            <v>0</v>
          </cell>
          <cell r="ASV46">
            <v>0</v>
          </cell>
          <cell r="ASW46">
            <v>0</v>
          </cell>
          <cell r="ASX46">
            <v>0</v>
          </cell>
          <cell r="ASY46">
            <v>0</v>
          </cell>
          <cell r="ASZ46">
            <v>0</v>
          </cell>
          <cell r="ATA46">
            <v>0</v>
          </cell>
          <cell r="ATB46">
            <v>0</v>
          </cell>
          <cell r="ATC46">
            <v>0</v>
          </cell>
          <cell r="ATD46">
            <v>0</v>
          </cell>
          <cell r="ATE46">
            <v>0</v>
          </cell>
          <cell r="ATF46">
            <v>0</v>
          </cell>
          <cell r="ATV46">
            <v>0</v>
          </cell>
          <cell r="ATW46">
            <v>0</v>
          </cell>
          <cell r="ATX46">
            <v>0</v>
          </cell>
          <cell r="ATY46">
            <v>0</v>
          </cell>
          <cell r="ATZ46">
            <v>0</v>
          </cell>
          <cell r="AUA46">
            <v>0</v>
          </cell>
          <cell r="AUB46">
            <v>0</v>
          </cell>
          <cell r="AUC46">
            <v>0</v>
          </cell>
          <cell r="AUD46">
            <v>0</v>
          </cell>
          <cell r="AUE46">
            <v>0</v>
          </cell>
          <cell r="AUF46">
            <v>0</v>
          </cell>
          <cell r="AUG46">
            <v>0</v>
          </cell>
          <cell r="AUH46">
            <v>0</v>
          </cell>
          <cell r="AUI46">
            <v>0</v>
          </cell>
          <cell r="AUJ46">
            <v>0</v>
          </cell>
          <cell r="AUZ46">
            <v>0</v>
          </cell>
          <cell r="AVA46">
            <v>0</v>
          </cell>
          <cell r="AVB46">
            <v>0</v>
          </cell>
          <cell r="AVC46">
            <v>0</v>
          </cell>
          <cell r="AVD46">
            <v>0</v>
          </cell>
          <cell r="AVE46">
            <v>0</v>
          </cell>
          <cell r="AVF46">
            <v>0</v>
          </cell>
          <cell r="AVG46">
            <v>0</v>
          </cell>
          <cell r="AVH46">
            <v>0</v>
          </cell>
          <cell r="AVI46">
            <v>0</v>
          </cell>
          <cell r="AVJ46">
            <v>0</v>
          </cell>
          <cell r="AVK46">
            <v>0</v>
          </cell>
          <cell r="AVL46">
            <v>0</v>
          </cell>
          <cell r="AVM46">
            <v>0</v>
          </cell>
          <cell r="AVN46">
            <v>0</v>
          </cell>
          <cell r="AWD46">
            <v>0</v>
          </cell>
          <cell r="AWE46">
            <v>0</v>
          </cell>
          <cell r="AWF46">
            <v>0</v>
          </cell>
          <cell r="AWG46">
            <v>0</v>
          </cell>
          <cell r="AWH46">
            <v>0</v>
          </cell>
          <cell r="AWI46">
            <v>0</v>
          </cell>
          <cell r="AWJ46">
            <v>0</v>
          </cell>
          <cell r="AWK46">
            <v>0</v>
          </cell>
          <cell r="AWL46">
            <v>0</v>
          </cell>
          <cell r="AWM46">
            <v>0</v>
          </cell>
          <cell r="AWN46">
            <v>0</v>
          </cell>
          <cell r="AWO46">
            <v>0</v>
          </cell>
          <cell r="AWP46">
            <v>0</v>
          </cell>
          <cell r="AWQ46">
            <v>0</v>
          </cell>
          <cell r="AWR46">
            <v>0</v>
          </cell>
          <cell r="AXH46">
            <v>0</v>
          </cell>
          <cell r="AXI46">
            <v>0</v>
          </cell>
          <cell r="AXJ46">
            <v>0</v>
          </cell>
          <cell r="AXK46">
            <v>0</v>
          </cell>
          <cell r="AXL46">
            <v>0</v>
          </cell>
          <cell r="AXM46">
            <v>0</v>
          </cell>
          <cell r="AXN46">
            <v>0</v>
          </cell>
          <cell r="AXO46">
            <v>0</v>
          </cell>
          <cell r="AXP46">
            <v>0</v>
          </cell>
          <cell r="AXQ46">
            <v>0</v>
          </cell>
          <cell r="AXR46">
            <v>0</v>
          </cell>
          <cell r="AXS46">
            <v>0</v>
          </cell>
          <cell r="AXT46">
            <v>0</v>
          </cell>
          <cell r="AXU46">
            <v>0</v>
          </cell>
          <cell r="AXV46">
            <v>0</v>
          </cell>
          <cell r="AXW46">
            <v>54733661.044807449</v>
          </cell>
          <cell r="AXX46">
            <v>23499825.483104929</v>
          </cell>
          <cell r="AXY46">
            <v>32416143.75516881</v>
          </cell>
          <cell r="AXZ46">
            <v>93111741.143087953</v>
          </cell>
          <cell r="AYA46">
            <v>203761371.42616916</v>
          </cell>
          <cell r="AYB46">
            <v>-18632603.475106142</v>
          </cell>
          <cell r="AYC46">
            <v>-14098589.352819592</v>
          </cell>
          <cell r="AYD46">
            <v>-10995733.349758998</v>
          </cell>
          <cell r="AYE46">
            <v>-49004246.568589613</v>
          </cell>
          <cell r="AYF46">
            <v>-92731172.746274352</v>
          </cell>
          <cell r="AYG46">
            <v>36138483.919701308</v>
          </cell>
          <cell r="AYH46">
            <v>9438662.4802853465</v>
          </cell>
          <cell r="AYI46">
            <v>21457836.755409807</v>
          </cell>
          <cell r="AYJ46">
            <v>44126142.584498316</v>
          </cell>
          <cell r="AYK46">
            <v>111161125.73989463</v>
          </cell>
          <cell r="AYL46">
            <v>54733661.032109842</v>
          </cell>
          <cell r="AYM46">
            <v>23499825.267536387</v>
          </cell>
          <cell r="AYN46">
            <v>32416143.840343013</v>
          </cell>
          <cell r="AYO46">
            <v>93111742.180862188</v>
          </cell>
          <cell r="AYP46">
            <v>203761372.32085145</v>
          </cell>
          <cell r="AYQ46">
            <v>-18632603.475106142</v>
          </cell>
          <cell r="AYR46">
            <v>-14098589.352819592</v>
          </cell>
          <cell r="AYS46">
            <v>-10995733.349758998</v>
          </cell>
          <cell r="AYT46">
            <v>-49004246.568589613</v>
          </cell>
          <cell r="AYU46">
            <v>-92731172.746274352</v>
          </cell>
          <cell r="AYV46">
            <v>36101057.557003707</v>
          </cell>
          <cell r="AYW46">
            <v>9401235.9147167802</v>
          </cell>
          <cell r="AYX46">
            <v>21420410.490584016</v>
          </cell>
          <cell r="AYY46">
            <v>44107495.612272561</v>
          </cell>
          <cell r="AYZ46">
            <v>111030199.57457709</v>
          </cell>
          <cell r="AZA46">
            <v>1370534.49</v>
          </cell>
          <cell r="AZB46">
            <v>1525741.6800000002</v>
          </cell>
          <cell r="AZC46">
            <v>1524595.6800000002</v>
          </cell>
          <cell r="AZD46">
            <v>1674595.6800000002</v>
          </cell>
          <cell r="AZE46">
            <v>6095467.5299999993</v>
          </cell>
          <cell r="AZF46">
            <v>0</v>
          </cell>
          <cell r="AZG46">
            <v>0</v>
          </cell>
          <cell r="AZH46">
            <v>0</v>
          </cell>
          <cell r="AZI46">
            <v>0</v>
          </cell>
          <cell r="AZJ46">
            <v>0</v>
          </cell>
          <cell r="AZK46">
            <v>1370534.49</v>
          </cell>
          <cell r="AZL46">
            <v>1525741.6800000002</v>
          </cell>
          <cell r="AZM46">
            <v>1524595.6800000002</v>
          </cell>
          <cell r="AZN46">
            <v>1674595.6800000002</v>
          </cell>
          <cell r="AZO46">
            <v>6095467.5299999993</v>
          </cell>
          <cell r="AZP46">
            <v>1370534.49</v>
          </cell>
          <cell r="AZQ46">
            <v>1525741.6800000002</v>
          </cell>
          <cell r="AZR46">
            <v>1524595.6800000002</v>
          </cell>
          <cell r="AZS46">
            <v>1674595.6800000002</v>
          </cell>
          <cell r="AZT46">
            <v>6095467.5299999993</v>
          </cell>
          <cell r="AZU46">
            <v>0</v>
          </cell>
          <cell r="AZV46">
            <v>0</v>
          </cell>
          <cell r="AZW46">
            <v>0</v>
          </cell>
          <cell r="AZX46">
            <v>0</v>
          </cell>
          <cell r="AZY46">
            <v>0</v>
          </cell>
          <cell r="AZZ46">
            <v>1370534.49</v>
          </cell>
          <cell r="BAA46">
            <v>1525741.6800000002</v>
          </cell>
          <cell r="BAB46">
            <v>1524595.6800000002</v>
          </cell>
          <cell r="BAC46">
            <v>1674595.6800000002</v>
          </cell>
          <cell r="BAD46">
            <v>6095467.5299999993</v>
          </cell>
          <cell r="BAE46">
            <v>-5115171.66</v>
          </cell>
          <cell r="BAF46">
            <v>4217031.2699999996</v>
          </cell>
          <cell r="BAG46">
            <v>4017539.2799999993</v>
          </cell>
          <cell r="BAH46">
            <v>4312421.2899999991</v>
          </cell>
          <cell r="BAI46">
            <v>7431820.1799999997</v>
          </cell>
          <cell r="BAJ46">
            <v>0</v>
          </cell>
          <cell r="BAK46">
            <v>0</v>
          </cell>
          <cell r="BAL46">
            <v>0</v>
          </cell>
          <cell r="BAM46">
            <v>0</v>
          </cell>
          <cell r="BAN46">
            <v>0</v>
          </cell>
          <cell r="BAO46">
            <v>-5115171.66</v>
          </cell>
          <cell r="BAP46">
            <v>4217031.2699999996</v>
          </cell>
          <cell r="BAQ46">
            <v>4017539.2799999993</v>
          </cell>
          <cell r="BAR46">
            <v>4312421.2899999991</v>
          </cell>
          <cell r="BAS46">
            <v>7431820.1799999997</v>
          </cell>
          <cell r="BAT46">
            <v>-5115171.66</v>
          </cell>
          <cell r="BAU46">
            <v>4217031.2699999996</v>
          </cell>
          <cell r="BAV46">
            <v>4017539.2799999993</v>
          </cell>
          <cell r="BAW46">
            <v>4312421.2899999991</v>
          </cell>
          <cell r="BAX46">
            <v>7431820.1799999997</v>
          </cell>
          <cell r="BAY46">
            <v>0</v>
          </cell>
          <cell r="BAZ46">
            <v>0</v>
          </cell>
          <cell r="BBA46">
            <v>0</v>
          </cell>
          <cell r="BBB46">
            <v>0</v>
          </cell>
          <cell r="BBC46">
            <v>0</v>
          </cell>
          <cell r="BBD46">
            <v>-5115171.66</v>
          </cell>
          <cell r="BBE46">
            <v>4217031.2699999996</v>
          </cell>
          <cell r="BBF46">
            <v>4017539.2799999993</v>
          </cell>
          <cell r="BBG46">
            <v>4312421.2899999991</v>
          </cell>
          <cell r="BBH46">
            <v>7431820.1799999997</v>
          </cell>
          <cell r="BBI46">
            <v>-41777.159999999996</v>
          </cell>
          <cell r="BBJ46">
            <v>-41777.159999999996</v>
          </cell>
          <cell r="BBK46">
            <v>-41777.159999999996</v>
          </cell>
          <cell r="BBL46">
            <v>-41318.120000000003</v>
          </cell>
          <cell r="BBM46">
            <v>-166649.59999999998</v>
          </cell>
          <cell r="BBN46">
            <v>0</v>
          </cell>
          <cell r="BBO46">
            <v>0</v>
          </cell>
          <cell r="BBP46">
            <v>0</v>
          </cell>
          <cell r="BBQ46">
            <v>0</v>
          </cell>
          <cell r="BBR46">
            <v>0</v>
          </cell>
          <cell r="BBS46">
            <v>-41777.159999999996</v>
          </cell>
          <cell r="BBT46">
            <v>-41777.159999999996</v>
          </cell>
          <cell r="BBU46">
            <v>-41777.159999999996</v>
          </cell>
          <cell r="BBV46">
            <v>-41318.120000000003</v>
          </cell>
          <cell r="BBW46">
            <v>-166649.59999999998</v>
          </cell>
          <cell r="BBX46">
            <v>-41777.159999999996</v>
          </cell>
          <cell r="BBY46">
            <v>-41777.159999999996</v>
          </cell>
          <cell r="BBZ46">
            <v>-41777.159999999996</v>
          </cell>
          <cell r="BCA46">
            <v>-41318.120000000003</v>
          </cell>
          <cell r="BCB46">
            <v>-166649.59999999998</v>
          </cell>
          <cell r="BCC46">
            <v>0</v>
          </cell>
          <cell r="BCD46">
            <v>0</v>
          </cell>
          <cell r="BCE46">
            <v>0</v>
          </cell>
          <cell r="BCF46">
            <v>0</v>
          </cell>
          <cell r="BCG46">
            <v>0</v>
          </cell>
          <cell r="BCH46">
            <v>-41777.159999999996</v>
          </cell>
          <cell r="BCI46">
            <v>-41777.159999999996</v>
          </cell>
          <cell r="BCJ46">
            <v>-41777.159999999996</v>
          </cell>
          <cell r="BCK46">
            <v>-41318.120000000003</v>
          </cell>
          <cell r="BCL46">
            <v>-166649.59999999998</v>
          </cell>
          <cell r="BCM46">
            <v>-16068494.220000001</v>
          </cell>
          <cell r="BCN46">
            <v>-17284683.18</v>
          </cell>
          <cell r="BCO46">
            <v>-22466468.479999997</v>
          </cell>
          <cell r="BCP46">
            <v>-21833555.080000002</v>
          </cell>
          <cell r="BCQ46">
            <v>-77653200.959999993</v>
          </cell>
          <cell r="BCR46">
            <v>0</v>
          </cell>
          <cell r="BCS46">
            <v>0</v>
          </cell>
          <cell r="BCT46">
            <v>0</v>
          </cell>
          <cell r="BCU46">
            <v>0</v>
          </cell>
          <cell r="BCV46">
            <v>0</v>
          </cell>
          <cell r="BCW46">
            <v>-16068494.220000001</v>
          </cell>
          <cell r="BCX46">
            <v>-17284683.18</v>
          </cell>
          <cell r="BCY46">
            <v>-22466468.479999997</v>
          </cell>
          <cell r="BCZ46">
            <v>-21833555.080000002</v>
          </cell>
          <cell r="BDA46">
            <v>-77653200.959999993</v>
          </cell>
          <cell r="BDB46">
            <v>-16068494.220000001</v>
          </cell>
          <cell r="BDC46">
            <v>-17284683.18</v>
          </cell>
          <cell r="BDD46">
            <v>-22466468.479999997</v>
          </cell>
          <cell r="BDE46">
            <v>-21833555.080000002</v>
          </cell>
          <cell r="BDF46">
            <v>-77653200.959999993</v>
          </cell>
          <cell r="BDG46">
            <v>0</v>
          </cell>
          <cell r="BDH46">
            <v>0</v>
          </cell>
          <cell r="BDI46">
            <v>0</v>
          </cell>
          <cell r="BDJ46">
            <v>0</v>
          </cell>
          <cell r="BDK46">
            <v>0</v>
          </cell>
          <cell r="BDL46">
            <v>-16068494.220000001</v>
          </cell>
          <cell r="BDM46">
            <v>-17284683.18</v>
          </cell>
          <cell r="BDN46">
            <v>-22466468.479999997</v>
          </cell>
          <cell r="BDO46">
            <v>-21833555.080000002</v>
          </cell>
          <cell r="BDP46">
            <v>-77653200.959999993</v>
          </cell>
          <cell r="BDQ46">
            <v>-24715064.699999999</v>
          </cell>
          <cell r="BDR46">
            <v>-26082910.046250001</v>
          </cell>
          <cell r="BDS46">
            <v>-27688023.058125</v>
          </cell>
          <cell r="BDT46">
            <v>-100188541.13124999</v>
          </cell>
          <cell r="BDU46">
            <v>-178674538.93562499</v>
          </cell>
          <cell r="BDV46">
            <v>0</v>
          </cell>
          <cell r="BDW46">
            <v>-300</v>
          </cell>
          <cell r="BDX46">
            <v>-300</v>
          </cell>
          <cell r="BDY46">
            <v>-300</v>
          </cell>
          <cell r="BDZ46">
            <v>-900</v>
          </cell>
          <cell r="BEA46">
            <v>-24715064.699999999</v>
          </cell>
          <cell r="BEB46">
            <v>-26083210.046250001</v>
          </cell>
          <cell r="BEC46">
            <v>-27688323.058125</v>
          </cell>
          <cell r="BED46">
            <v>-100188841.13124999</v>
          </cell>
          <cell r="BEE46">
            <v>-178675438.93562499</v>
          </cell>
          <cell r="BEF46">
            <v>-24715064.699999999</v>
          </cell>
          <cell r="BEG46">
            <v>-26082910.046250001</v>
          </cell>
          <cell r="BEH46">
            <v>-27688023.058125</v>
          </cell>
          <cell r="BEI46">
            <v>-100188541.13124999</v>
          </cell>
          <cell r="BEJ46">
            <v>-178674538.93562499</v>
          </cell>
          <cell r="BEK46">
            <v>0</v>
          </cell>
          <cell r="BEL46">
            <v>-300</v>
          </cell>
          <cell r="BEM46">
            <v>-300</v>
          </cell>
          <cell r="BEN46">
            <v>-300</v>
          </cell>
          <cell r="BEO46">
            <v>-900</v>
          </cell>
          <cell r="BEP46">
            <v>-24715064.699999999</v>
          </cell>
          <cell r="BEQ46">
            <v>-26083210.046250001</v>
          </cell>
          <cell r="BER46">
            <v>-27688323.058125</v>
          </cell>
          <cell r="BES46">
            <v>-30188841.131249998</v>
          </cell>
          <cell r="BET46">
            <v>-108675438.93562499</v>
          </cell>
          <cell r="BFE46">
            <v>-8468915.6802986935</v>
          </cell>
          <cell r="BFF46">
            <v>-28265661.305964664</v>
          </cell>
          <cell r="BFG46">
            <v>-23234023.332715183</v>
          </cell>
          <cell r="BFH46">
            <v>-71969202.786751658</v>
          </cell>
          <cell r="BFI46">
            <v>-131937803.1057303</v>
          </cell>
          <cell r="BFJ46">
            <v>10163687.782109857</v>
          </cell>
          <cell r="BFK46">
            <v>-14166772.168713629</v>
          </cell>
          <cell r="BFL46">
            <v>-12237989.897781968</v>
          </cell>
          <cell r="BFM46">
            <v>-22964655.180387795</v>
          </cell>
          <cell r="BFN46">
            <v>-39205729.464773536</v>
          </cell>
          <cell r="BFO46">
            <v>-18632603.475106142</v>
          </cell>
          <cell r="BFP46">
            <v>-14098889.352819592</v>
          </cell>
          <cell r="BFQ46">
            <v>-10996033.349758998</v>
          </cell>
          <cell r="BFR46">
            <v>-49004546.568589613</v>
          </cell>
          <cell r="BFS46">
            <v>-92732072.746274352</v>
          </cell>
          <cell r="BFT46">
            <v>-8468915.6929962859</v>
          </cell>
          <cell r="BFU46">
            <v>-28265661.521533221</v>
          </cell>
          <cell r="BFV46">
            <v>-23234023.247540966</v>
          </cell>
          <cell r="BFW46">
            <v>-71969201.748977408</v>
          </cell>
          <cell r="BFX46">
            <v>-131937802.21104789</v>
          </cell>
        </row>
        <row r="47">
          <cell r="BFI47">
            <v>-61937803.105730295</v>
          </cell>
          <cell r="BFT47">
            <v>-8468915.6929962859</v>
          </cell>
          <cell r="BFU47">
            <v>-28265661.521533221</v>
          </cell>
          <cell r="BFV47">
            <v>-23234023.247540966</v>
          </cell>
          <cell r="BFW47">
            <v>-1969201.7489774078</v>
          </cell>
          <cell r="BFX47">
            <v>-61937802.211047888</v>
          </cell>
        </row>
        <row r="48">
          <cell r="B48" t="str">
            <v>check：</v>
          </cell>
          <cell r="V48">
            <v>-4.0000021457672119E-2</v>
          </cell>
          <cell r="AA48">
            <v>0</v>
          </cell>
          <cell r="AZ48">
            <v>2224037.377295495</v>
          </cell>
          <cell r="BE48">
            <v>-1567517.721848486</v>
          </cell>
          <cell r="CD48">
            <v>-138008694.30341738</v>
          </cell>
          <cell r="CI48">
            <v>14059634.565595366</v>
          </cell>
          <cell r="DH48">
            <v>3951656.5243512355</v>
          </cell>
          <cell r="DM48">
            <v>-3066995.464930784</v>
          </cell>
          <cell r="EL48">
            <v>-3488506.9943016758</v>
          </cell>
          <cell r="EQ48">
            <v>2303917.7881097868</v>
          </cell>
          <cell r="FP48">
            <v>2086143.7288290982</v>
          </cell>
          <cell r="FU48">
            <v>968031.42885979777</v>
          </cell>
          <cell r="GT48">
            <v>-5774169.4236724451</v>
          </cell>
          <cell r="GY48">
            <v>563593.61165318452</v>
          </cell>
          <cell r="HX48">
            <v>2267747.0569557748</v>
          </cell>
          <cell r="IC48">
            <v>-3223496.5362502206</v>
          </cell>
          <cell r="JB48">
            <v>50112.780180407222</v>
          </cell>
          <cell r="JG48">
            <v>-2212420.3751638914</v>
          </cell>
          <cell r="KF48">
            <v>1720986.9737202749</v>
          </cell>
          <cell r="KK48">
            <v>1548591.5204953002</v>
          </cell>
          <cell r="LJ48">
            <v>-570940.49873395264</v>
          </cell>
          <cell r="LO48">
            <v>-595637.95833333337</v>
          </cell>
          <cell r="MN48">
            <v>-2351948.9118712121</v>
          </cell>
          <cell r="MS48">
            <v>5444854.8544596694</v>
          </cell>
          <cell r="NR48">
            <v>3.9999996777623892E-2</v>
          </cell>
          <cell r="NW48">
            <v>0</v>
          </cell>
          <cell r="OV48">
            <v>-3.0000001192092896E-2</v>
          </cell>
          <cell r="PA48">
            <v>0</v>
          </cell>
          <cell r="PZ48">
            <v>2.0000001415610313E-2</v>
          </cell>
          <cell r="QE48">
            <v>0</v>
          </cell>
          <cell r="RD48">
            <v>-3.9999998814892024E-2</v>
          </cell>
          <cell r="RI48">
            <v>0</v>
          </cell>
          <cell r="SH48">
            <v>2.0000000135041773E-2</v>
          </cell>
          <cell r="SM48">
            <v>0</v>
          </cell>
          <cell r="TL48">
            <v>0</v>
          </cell>
          <cell r="TQ48">
            <v>0</v>
          </cell>
          <cell r="UP48">
            <v>2.9999998747371137E-2</v>
          </cell>
          <cell r="UU48">
            <v>0</v>
          </cell>
          <cell r="VT48">
            <v>3.0000000358995749E-2</v>
          </cell>
          <cell r="VY48">
            <v>0</v>
          </cell>
          <cell r="WX48">
            <v>-9.999998495914042E-3</v>
          </cell>
          <cell r="XC48">
            <v>0</v>
          </cell>
          <cell r="YB48">
            <v>2.0000000484287739E-2</v>
          </cell>
          <cell r="YG48">
            <v>0</v>
          </cell>
          <cell r="ZF48">
            <v>9.9999997764825821E-3</v>
          </cell>
          <cell r="ZK48">
            <v>0</v>
          </cell>
          <cell r="AAJ48">
            <v>-2.0000000717118382E-2</v>
          </cell>
          <cell r="AAO48">
            <v>0</v>
          </cell>
          <cell r="ABN48">
            <v>-2.0000000251457095E-2</v>
          </cell>
          <cell r="ABS48">
            <v>0</v>
          </cell>
          <cell r="ACR48">
            <v>0</v>
          </cell>
          <cell r="ACW48">
            <v>0</v>
          </cell>
          <cell r="ADV48">
            <v>3.0000000493600965E-2</v>
          </cell>
          <cell r="AEA48">
            <v>0</v>
          </cell>
          <cell r="AEZ48">
            <v>0</v>
          </cell>
          <cell r="AFE48">
            <v>0</v>
          </cell>
          <cell r="AGD48">
            <v>-2.9999999242136255E-2</v>
          </cell>
          <cell r="AGI48">
            <v>0</v>
          </cell>
          <cell r="AHH48">
            <v>3.9999999804422259E-2</v>
          </cell>
          <cell r="AHM48">
            <v>0</v>
          </cell>
          <cell r="AIL48">
            <v>-6.2573235481977463E-10</v>
          </cell>
          <cell r="AIQ48">
            <v>0</v>
          </cell>
          <cell r="AJP48">
            <v>-2.0000000251457095E-2</v>
          </cell>
          <cell r="AJU48">
            <v>0</v>
          </cell>
          <cell r="AKT48">
            <v>-2.0000000717118382E-2</v>
          </cell>
          <cell r="AKY48">
            <v>0</v>
          </cell>
          <cell r="ALX48">
            <v>0</v>
          </cell>
          <cell r="AMC48">
            <v>0</v>
          </cell>
          <cell r="ANB48">
            <v>0</v>
          </cell>
          <cell r="ANG48">
            <v>0</v>
          </cell>
          <cell r="AOF48">
            <v>0</v>
          </cell>
          <cell r="AOK48">
            <v>0</v>
          </cell>
          <cell r="APJ48">
            <v>0</v>
          </cell>
          <cell r="APO48">
            <v>0</v>
          </cell>
          <cell r="AQN48">
            <v>0</v>
          </cell>
          <cell r="AQS48">
            <v>0</v>
          </cell>
          <cell r="ARR48">
            <v>0</v>
          </cell>
          <cell r="ARW48">
            <v>0</v>
          </cell>
          <cell r="ASV48">
            <v>0</v>
          </cell>
          <cell r="ATA48">
            <v>0</v>
          </cell>
          <cell r="ATZ48">
            <v>0</v>
          </cell>
          <cell r="AUE48">
            <v>0</v>
          </cell>
          <cell r="AVD48">
            <v>0</v>
          </cell>
          <cell r="AVI48">
            <v>0</v>
          </cell>
          <cell r="AXL48">
            <v>0</v>
          </cell>
          <cell r="AXQ48">
            <v>0</v>
          </cell>
          <cell r="AYP48">
            <v>-9.9999904632568359E-3</v>
          </cell>
          <cell r="AYU48">
            <v>0</v>
          </cell>
          <cell r="AZT48">
            <v>-4.0000000037252903E-2</v>
          </cell>
          <cell r="BAX48">
            <v>-0.19000000506639481</v>
          </cell>
          <cell r="BCB48">
            <v>0</v>
          </cell>
          <cell r="BDP48">
            <v>9395.5366118324873</v>
          </cell>
        </row>
        <row r="50">
          <cell r="BFJ50">
            <v>0</v>
          </cell>
          <cell r="BFK50">
            <v>-2.9802322387695313E-8</v>
          </cell>
          <cell r="BFL50">
            <v>0</v>
          </cell>
          <cell r="BFM50">
            <v>0</v>
          </cell>
          <cell r="BFN50">
            <v>0</v>
          </cell>
          <cell r="BFO50">
            <v>0</v>
          </cell>
          <cell r="BFP50">
            <v>0</v>
          </cell>
          <cell r="BFQ50">
            <v>0</v>
          </cell>
          <cell r="BFR50">
            <v>0</v>
          </cell>
          <cell r="BFS50">
            <v>0</v>
          </cell>
          <cell r="BFT50">
            <v>-2.2351741790771484E-8</v>
          </cell>
          <cell r="BFU50">
            <v>-2.9802322387695313E-8</v>
          </cell>
          <cell r="BFV50">
            <v>4.4703483581542969E-8</v>
          </cell>
          <cell r="BFW50">
            <v>0</v>
          </cell>
          <cell r="BFX50">
            <v>0</v>
          </cell>
        </row>
        <row r="51">
          <cell r="G51">
            <v>0</v>
          </cell>
          <cell r="AK51">
            <v>0</v>
          </cell>
          <cell r="BO51">
            <v>0</v>
          </cell>
          <cell r="CS51">
            <v>0</v>
          </cell>
          <cell r="DW51">
            <v>0</v>
          </cell>
          <cell r="FA51">
            <v>0</v>
          </cell>
          <cell r="GE51">
            <v>0</v>
          </cell>
          <cell r="HI51">
            <v>0</v>
          </cell>
          <cell r="IM51">
            <v>0</v>
          </cell>
          <cell r="JQ51">
            <v>0</v>
          </cell>
          <cell r="KU51">
            <v>0</v>
          </cell>
          <cell r="LY51">
            <v>0</v>
          </cell>
          <cell r="NC51">
            <v>0</v>
          </cell>
          <cell r="OG51">
            <v>0</v>
          </cell>
          <cell r="PK51">
            <v>0</v>
          </cell>
          <cell r="QO51">
            <v>0</v>
          </cell>
          <cell r="RS51">
            <v>0</v>
          </cell>
          <cell r="SW51">
            <v>0</v>
          </cell>
          <cell r="UA51">
            <v>0</v>
          </cell>
          <cell r="VE51">
            <v>0</v>
          </cell>
          <cell r="WI51">
            <v>0</v>
          </cell>
          <cell r="XM51">
            <v>0</v>
          </cell>
          <cell r="YQ51">
            <v>0</v>
          </cell>
          <cell r="ZU51">
            <v>0</v>
          </cell>
          <cell r="AAY51">
            <v>0</v>
          </cell>
          <cell r="ACC51">
            <v>0</v>
          </cell>
          <cell r="ADG51">
            <v>0</v>
          </cell>
          <cell r="AEK51">
            <v>0</v>
          </cell>
          <cell r="AFO51">
            <v>0</v>
          </cell>
          <cell r="AGS51">
            <v>0</v>
          </cell>
          <cell r="AHW51">
            <v>0</v>
          </cell>
          <cell r="AJA51">
            <v>0</v>
          </cell>
          <cell r="AKE51">
            <v>0</v>
          </cell>
          <cell r="ALI51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2015 vs 2015 实际情况"/>
      <sheetName val="2015确认 vs 2014 城市站利润表"/>
      <sheetName val="2015指导 vs 2015确认差异"/>
      <sheetName val="差异分析"/>
      <sheetName val="2015 城市站年初利润设定-指导版"/>
      <sheetName val="2015 市场费"/>
      <sheetName val="2015 城市站年初利润设定-大区总监确认版"/>
      <sheetName val="2015 财务状况"/>
      <sheetName val="2015 下单"/>
      <sheetName val="2015 城市站利润调整"/>
      <sheetName val="2015分城市利润"/>
      <sheetName val="2015年A&amp;P-按城市"/>
      <sheetName val="2015年A&amp;P"/>
      <sheetName val="2015 净下单任务"/>
      <sheetName val="2014 净下单"/>
      <sheetName val="2015年差旅应酬费"/>
      <sheetName val="2014年差旅应酬费"/>
      <sheetName val="2015年利润分成"/>
      <sheetName val="流量采购和新视角分摊明细"/>
      <sheetName val="2015 首付贷"/>
      <sheetName val="2015 流量采购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>
        <row r="1">
          <cell r="A1" t="str">
            <v>城市</v>
          </cell>
          <cell r="C1" t="str">
            <v>Q1</v>
          </cell>
          <cell r="D1" t="str">
            <v>Q2</v>
          </cell>
          <cell r="E1" t="str">
            <v>Q3</v>
          </cell>
          <cell r="F1" t="str">
            <v>Q4</v>
          </cell>
          <cell r="H1" t="str">
            <v>Q1</v>
          </cell>
          <cell r="I1" t="str">
            <v>Q2</v>
          </cell>
          <cell r="J1" t="str">
            <v>Q3</v>
          </cell>
          <cell r="K1" t="str">
            <v>Q4</v>
          </cell>
        </row>
        <row r="2">
          <cell r="C2" t="str">
            <v>普通楼盘</v>
          </cell>
          <cell r="D2" t="str">
            <v>普通楼盘</v>
          </cell>
          <cell r="E2" t="str">
            <v>普通楼盘</v>
          </cell>
          <cell r="F2" t="str">
            <v>普通楼盘</v>
          </cell>
          <cell r="H2" t="str">
            <v>重点楼盘</v>
          </cell>
          <cell r="I2" t="str">
            <v>重点楼盘</v>
          </cell>
          <cell r="J2" t="str">
            <v>重点楼盘</v>
          </cell>
          <cell r="K2" t="str">
            <v>重点楼盘</v>
          </cell>
        </row>
        <row r="3">
          <cell r="A3" t="str">
            <v>北京</v>
          </cell>
          <cell r="C3">
            <v>59128.959999999999</v>
          </cell>
          <cell r="D3">
            <v>73190.94</v>
          </cell>
          <cell r="E3">
            <v>97960.549999999988</v>
          </cell>
          <cell r="F3">
            <v>173500.64</v>
          </cell>
          <cell r="H3">
            <v>2924.62</v>
          </cell>
          <cell r="I3">
            <v>6380.0199999999995</v>
          </cell>
          <cell r="J3">
            <v>12472.18</v>
          </cell>
          <cell r="K3">
            <v>9112.48</v>
          </cell>
        </row>
        <row r="4">
          <cell r="A4" t="str">
            <v>广州</v>
          </cell>
          <cell r="C4">
            <v>35545.47</v>
          </cell>
          <cell r="D4">
            <v>50983.960000000006</v>
          </cell>
          <cell r="E4">
            <v>45708.75</v>
          </cell>
          <cell r="F4">
            <v>106802.49</v>
          </cell>
          <cell r="H4">
            <v>0</v>
          </cell>
          <cell r="I4">
            <v>0</v>
          </cell>
          <cell r="J4">
            <v>6030.62</v>
          </cell>
          <cell r="K4">
            <v>11971.95</v>
          </cell>
        </row>
        <row r="5">
          <cell r="A5" t="str">
            <v>佛山</v>
          </cell>
          <cell r="C5">
            <v>806</v>
          </cell>
          <cell r="D5">
            <v>9406.51</v>
          </cell>
          <cell r="E5">
            <v>0</v>
          </cell>
          <cell r="F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</row>
        <row r="6">
          <cell r="A6" t="str">
            <v>珠海</v>
          </cell>
          <cell r="C6">
            <v>24.22</v>
          </cell>
          <cell r="D6">
            <v>442.02</v>
          </cell>
          <cell r="E6">
            <v>131.53</v>
          </cell>
          <cell r="F6">
            <v>4702.32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</row>
        <row r="7">
          <cell r="A7" t="str">
            <v>昆明</v>
          </cell>
          <cell r="C7">
            <v>12433.73</v>
          </cell>
          <cell r="D7">
            <v>27404.46</v>
          </cell>
          <cell r="E7">
            <v>40251.629999999997</v>
          </cell>
          <cell r="F7">
            <v>67803.33</v>
          </cell>
          <cell r="H7">
            <v>0</v>
          </cell>
          <cell r="I7">
            <v>0</v>
          </cell>
          <cell r="J7">
            <v>7611.69</v>
          </cell>
          <cell r="K7">
            <v>35868.379999999997</v>
          </cell>
        </row>
        <row r="8">
          <cell r="A8" t="str">
            <v>大理</v>
          </cell>
          <cell r="C8">
            <v>560.89</v>
          </cell>
          <cell r="D8">
            <v>1146.6699999999998</v>
          </cell>
          <cell r="E8">
            <v>13497.119999999999</v>
          </cell>
          <cell r="F8">
            <v>2995.62</v>
          </cell>
          <cell r="H8">
            <v>1.83</v>
          </cell>
          <cell r="I8">
            <v>0</v>
          </cell>
          <cell r="J8">
            <v>4679.1499999999996</v>
          </cell>
          <cell r="K8">
            <v>0</v>
          </cell>
        </row>
        <row r="9">
          <cell r="A9" t="str">
            <v>南京</v>
          </cell>
          <cell r="C9">
            <v>22727.69</v>
          </cell>
          <cell r="D9">
            <v>31752.590000000004</v>
          </cell>
          <cell r="E9">
            <v>50250.93</v>
          </cell>
          <cell r="F9">
            <v>88044.15</v>
          </cell>
          <cell r="H9">
            <v>0</v>
          </cell>
          <cell r="I9">
            <v>17700.14</v>
          </cell>
          <cell r="J9">
            <v>33599.740000000005</v>
          </cell>
          <cell r="K9">
            <v>111630.82</v>
          </cell>
        </row>
        <row r="10">
          <cell r="A10" t="str">
            <v>苏州</v>
          </cell>
          <cell r="C10">
            <v>14875.72</v>
          </cell>
          <cell r="D10">
            <v>36689.33</v>
          </cell>
          <cell r="E10">
            <v>56723.54</v>
          </cell>
          <cell r="F10">
            <v>124953.04</v>
          </cell>
          <cell r="H10">
            <v>0</v>
          </cell>
          <cell r="I10">
            <v>0</v>
          </cell>
          <cell r="J10">
            <v>0</v>
          </cell>
          <cell r="K10">
            <v>622.45000000000005</v>
          </cell>
        </row>
        <row r="11">
          <cell r="A11" t="str">
            <v>石家庄</v>
          </cell>
          <cell r="C11">
            <v>18358.02</v>
          </cell>
          <cell r="D11">
            <v>62899.200000000004</v>
          </cell>
          <cell r="E11">
            <v>88416.13</v>
          </cell>
          <cell r="F11">
            <v>156038.07999999999</v>
          </cell>
          <cell r="H11">
            <v>0</v>
          </cell>
          <cell r="I11">
            <v>0</v>
          </cell>
          <cell r="J11">
            <v>13386.54</v>
          </cell>
          <cell r="K11">
            <v>18273.990000000002</v>
          </cell>
        </row>
        <row r="12">
          <cell r="A12" t="str">
            <v>长沙</v>
          </cell>
          <cell r="C12">
            <v>5422.88</v>
          </cell>
          <cell r="D12">
            <v>2685.66</v>
          </cell>
          <cell r="E12">
            <v>0</v>
          </cell>
          <cell r="F12">
            <v>106.85</v>
          </cell>
          <cell r="H12">
            <v>0</v>
          </cell>
          <cell r="I12">
            <v>0</v>
          </cell>
          <cell r="J12">
            <v>0</v>
          </cell>
          <cell r="K12">
            <v>120.72</v>
          </cell>
        </row>
        <row r="13">
          <cell r="A13" t="str">
            <v>天津</v>
          </cell>
          <cell r="C13">
            <v>20189.53</v>
          </cell>
          <cell r="D13">
            <v>44581.2</v>
          </cell>
          <cell r="E13">
            <v>57888.74</v>
          </cell>
          <cell r="F13">
            <v>116036.79000000001</v>
          </cell>
          <cell r="H13">
            <v>0</v>
          </cell>
          <cell r="I13">
            <v>3273.63</v>
          </cell>
          <cell r="J13">
            <v>18390.66</v>
          </cell>
          <cell r="K13">
            <v>28021.760000000002</v>
          </cell>
        </row>
        <row r="14">
          <cell r="A14" t="str">
            <v>大连</v>
          </cell>
          <cell r="C14">
            <v>7990.47</v>
          </cell>
          <cell r="D14">
            <v>22751.489999999998</v>
          </cell>
          <cell r="E14">
            <v>23745.75</v>
          </cell>
          <cell r="F14">
            <v>42497.71</v>
          </cell>
          <cell r="H14">
            <v>0</v>
          </cell>
          <cell r="I14">
            <v>767.51</v>
          </cell>
          <cell r="J14">
            <v>7532.64</v>
          </cell>
          <cell r="K14">
            <v>2114.25</v>
          </cell>
        </row>
        <row r="15">
          <cell r="A15" t="str">
            <v>沈阳</v>
          </cell>
          <cell r="C15">
            <v>15675.05</v>
          </cell>
          <cell r="D15">
            <v>40390.570000000007</v>
          </cell>
          <cell r="E15">
            <v>71297.279999999999</v>
          </cell>
          <cell r="F15">
            <v>122558.59</v>
          </cell>
          <cell r="H15">
            <v>0</v>
          </cell>
          <cell r="I15">
            <v>0</v>
          </cell>
          <cell r="J15">
            <v>1780.43</v>
          </cell>
          <cell r="K15">
            <v>0</v>
          </cell>
        </row>
        <row r="16">
          <cell r="A16" t="str">
            <v>秦皇岛</v>
          </cell>
          <cell r="C16">
            <v>3657.73</v>
          </cell>
          <cell r="D16">
            <v>11477.08</v>
          </cell>
          <cell r="E16">
            <v>36833.370000000003</v>
          </cell>
          <cell r="F16">
            <v>26782.400000000001</v>
          </cell>
          <cell r="H16">
            <v>0</v>
          </cell>
          <cell r="I16">
            <v>0</v>
          </cell>
          <cell r="J16">
            <v>19817.96</v>
          </cell>
          <cell r="K16">
            <v>241.64</v>
          </cell>
        </row>
        <row r="17">
          <cell r="A17" t="str">
            <v>小计1（14个站）</v>
          </cell>
          <cell r="C17">
            <v>217396.36</v>
          </cell>
          <cell r="D17">
            <v>415801.68</v>
          </cell>
          <cell r="E17">
            <v>582705.31999999995</v>
          </cell>
          <cell r="F17">
            <v>1032822.01</v>
          </cell>
          <cell r="H17">
            <v>2926.45</v>
          </cell>
          <cell r="I17">
            <v>28121.3</v>
          </cell>
          <cell r="J17">
            <v>125301.61000000002</v>
          </cell>
          <cell r="K17">
            <v>217978.44000000003</v>
          </cell>
        </row>
        <row r="19">
          <cell r="A19" t="str">
            <v>上海</v>
          </cell>
          <cell r="C19">
            <v>45527.8</v>
          </cell>
          <cell r="D19">
            <v>67264</v>
          </cell>
          <cell r="E19">
            <v>48139.240000000005</v>
          </cell>
          <cell r="F19">
            <v>99414.43</v>
          </cell>
          <cell r="H19">
            <v>0</v>
          </cell>
          <cell r="I19">
            <v>7202.0899999999992</v>
          </cell>
          <cell r="J19">
            <v>36891.83</v>
          </cell>
          <cell r="K19">
            <v>57836.709999999992</v>
          </cell>
        </row>
        <row r="20">
          <cell r="A20" t="str">
            <v>重庆</v>
          </cell>
          <cell r="C20">
            <v>29299.01</v>
          </cell>
          <cell r="D20">
            <v>39717.460000000006</v>
          </cell>
          <cell r="E20">
            <v>32501.200000000001</v>
          </cell>
          <cell r="F20">
            <v>58327.56</v>
          </cell>
          <cell r="H20">
            <v>0</v>
          </cell>
          <cell r="I20">
            <v>37527.629999999997</v>
          </cell>
          <cell r="J20">
            <v>166088.88</v>
          </cell>
          <cell r="K20">
            <v>217268.55</v>
          </cell>
        </row>
        <row r="21">
          <cell r="A21" t="str">
            <v>乔戈里</v>
          </cell>
        </row>
        <row r="22">
          <cell r="A22" t="str">
            <v>成都</v>
          </cell>
          <cell r="C22">
            <v>21994.95</v>
          </cell>
          <cell r="D22">
            <v>41840.17</v>
          </cell>
          <cell r="E22">
            <v>56638.16</v>
          </cell>
          <cell r="F22">
            <v>90672.85</v>
          </cell>
          <cell r="H22">
            <v>2249.75</v>
          </cell>
          <cell r="I22">
            <v>29475.360000000001</v>
          </cell>
          <cell r="J22">
            <v>141202.85999999999</v>
          </cell>
          <cell r="K22">
            <v>140506.26</v>
          </cell>
        </row>
        <row r="23">
          <cell r="A23" t="str">
            <v>西安</v>
          </cell>
          <cell r="C23">
            <v>16372.85</v>
          </cell>
          <cell r="D23">
            <v>49594.520000000004</v>
          </cell>
          <cell r="E23">
            <v>69937.569999999992</v>
          </cell>
          <cell r="F23">
            <v>94815.23</v>
          </cell>
          <cell r="H23">
            <v>88.5</v>
          </cell>
          <cell r="I23">
            <v>17343.04</v>
          </cell>
          <cell r="J23">
            <v>138506.1</v>
          </cell>
          <cell r="K23">
            <v>153984.72</v>
          </cell>
        </row>
        <row r="24">
          <cell r="A24" t="str">
            <v>济南</v>
          </cell>
          <cell r="C24">
            <v>17531.39</v>
          </cell>
          <cell r="D24">
            <v>50633.34</v>
          </cell>
          <cell r="E24">
            <v>70795.5</v>
          </cell>
          <cell r="F24">
            <v>126928.76999999999</v>
          </cell>
          <cell r="H24">
            <v>0</v>
          </cell>
          <cell r="I24">
            <v>0</v>
          </cell>
          <cell r="J24">
            <v>3221.14</v>
          </cell>
          <cell r="K24">
            <v>725.1</v>
          </cell>
        </row>
        <row r="25">
          <cell r="A25" t="str">
            <v>青岛</v>
          </cell>
          <cell r="C25">
            <v>13594.98</v>
          </cell>
          <cell r="D25">
            <v>37203.25</v>
          </cell>
          <cell r="E25">
            <v>43130.11</v>
          </cell>
          <cell r="F25">
            <v>74852.25</v>
          </cell>
          <cell r="H25">
            <v>0</v>
          </cell>
          <cell r="I25">
            <v>0</v>
          </cell>
          <cell r="J25">
            <v>1553.48</v>
          </cell>
          <cell r="K25">
            <v>33863.15</v>
          </cell>
        </row>
        <row r="26">
          <cell r="A26" t="str">
            <v>哈尔滨</v>
          </cell>
          <cell r="C26">
            <v>7672.47</v>
          </cell>
          <cell r="D26">
            <v>28643.370000000003</v>
          </cell>
          <cell r="E26">
            <v>25163.68</v>
          </cell>
          <cell r="F26">
            <v>72976.26999999999</v>
          </cell>
          <cell r="H26">
            <v>192.43</v>
          </cell>
          <cell r="I26">
            <v>7794.6299999999992</v>
          </cell>
          <cell r="J26">
            <v>12654.32</v>
          </cell>
          <cell r="K26">
            <v>29203.53</v>
          </cell>
        </row>
        <row r="27">
          <cell r="A27" t="str">
            <v>长春</v>
          </cell>
          <cell r="C27">
            <v>7588.41</v>
          </cell>
          <cell r="D27">
            <v>27413.47</v>
          </cell>
          <cell r="E27">
            <v>48978.32</v>
          </cell>
          <cell r="F27">
            <v>73827.709999999992</v>
          </cell>
          <cell r="H27">
            <v>0</v>
          </cell>
          <cell r="I27">
            <v>0</v>
          </cell>
          <cell r="J27">
            <v>12066.89</v>
          </cell>
          <cell r="K27">
            <v>134.49</v>
          </cell>
        </row>
        <row r="28">
          <cell r="A28" t="str">
            <v>海口</v>
          </cell>
          <cell r="C28">
            <v>5799.82</v>
          </cell>
          <cell r="D28">
            <v>9403.98</v>
          </cell>
          <cell r="E28">
            <v>15274.830000000002</v>
          </cell>
          <cell r="F28">
            <v>51753.630000000005</v>
          </cell>
          <cell r="H28">
            <v>643.59</v>
          </cell>
          <cell r="I28">
            <v>2311.1799999999998</v>
          </cell>
          <cell r="J28">
            <v>11502.26</v>
          </cell>
          <cell r="K28">
            <v>18148.349999999999</v>
          </cell>
        </row>
        <row r="29">
          <cell r="A29" t="str">
            <v>三亚</v>
          </cell>
          <cell r="C29">
            <v>7914.96</v>
          </cell>
          <cell r="D29">
            <v>4905.55</v>
          </cell>
          <cell r="E29">
            <v>8060.83</v>
          </cell>
          <cell r="F29">
            <v>24944.25</v>
          </cell>
          <cell r="H29">
            <v>79.989999999999995</v>
          </cell>
          <cell r="I29">
            <v>2116.44</v>
          </cell>
          <cell r="J29">
            <v>12688.990000000002</v>
          </cell>
          <cell r="K29">
            <v>17759.349999999999</v>
          </cell>
        </row>
        <row r="30">
          <cell r="A30" t="str">
            <v>小计2（10个站）</v>
          </cell>
          <cell r="C30">
            <v>173296.64000000001</v>
          </cell>
          <cell r="D30">
            <v>356619.10999999993</v>
          </cell>
          <cell r="E30">
            <v>418619.44</v>
          </cell>
          <cell r="F30">
            <v>768512.95</v>
          </cell>
          <cell r="H30">
            <v>3254.2599999999998</v>
          </cell>
          <cell r="I30">
            <v>103770.37</v>
          </cell>
          <cell r="J30">
            <v>536376.75000000012</v>
          </cell>
          <cell r="K30">
            <v>669430.21</v>
          </cell>
        </row>
        <row r="32">
          <cell r="A32" t="str">
            <v>深圳</v>
          </cell>
          <cell r="C32">
            <v>18633.3</v>
          </cell>
          <cell r="D32">
            <v>51166.44</v>
          </cell>
          <cell r="E32">
            <v>29665.599999999999</v>
          </cell>
          <cell r="F32">
            <v>45399.199999999997</v>
          </cell>
          <cell r="H32">
            <v>1072.8399999999999</v>
          </cell>
          <cell r="I32">
            <v>8700.7799999999988</v>
          </cell>
          <cell r="J32">
            <v>78073.53</v>
          </cell>
          <cell r="K32">
            <v>200342.85</v>
          </cell>
        </row>
        <row r="33">
          <cell r="A33" t="str">
            <v>东莞</v>
          </cell>
          <cell r="C33">
            <v>3000.54</v>
          </cell>
          <cell r="D33">
            <v>12324.67</v>
          </cell>
          <cell r="E33">
            <v>26989.599999999999</v>
          </cell>
          <cell r="F33">
            <v>65665.040000000008</v>
          </cell>
          <cell r="H33">
            <v>0</v>
          </cell>
          <cell r="I33">
            <v>0</v>
          </cell>
          <cell r="J33">
            <v>2201.34</v>
          </cell>
          <cell r="K33">
            <v>5327.8899999999994</v>
          </cell>
        </row>
        <row r="34">
          <cell r="A34" t="str">
            <v>武汉</v>
          </cell>
          <cell r="C34">
            <v>33461.800000000003</v>
          </cell>
          <cell r="D34">
            <v>59145.71</v>
          </cell>
          <cell r="E34">
            <v>75523.33</v>
          </cell>
          <cell r="F34">
            <v>126348.43000000001</v>
          </cell>
          <cell r="H34">
            <v>0</v>
          </cell>
          <cell r="I34">
            <v>3417.34</v>
          </cell>
          <cell r="J34">
            <v>21606.99</v>
          </cell>
          <cell r="K34">
            <v>21011.55</v>
          </cell>
        </row>
        <row r="35">
          <cell r="A35" t="str">
            <v>杭州</v>
          </cell>
          <cell r="C35">
            <v>22981.96</v>
          </cell>
          <cell r="D35">
            <v>40029.65</v>
          </cell>
          <cell r="E35">
            <v>46559.22</v>
          </cell>
          <cell r="F35">
            <v>77683.350000000006</v>
          </cell>
          <cell r="H35">
            <v>0</v>
          </cell>
          <cell r="I35">
            <v>10789.33</v>
          </cell>
          <cell r="J35">
            <v>86414.459999999992</v>
          </cell>
          <cell r="K35">
            <v>93644.29</v>
          </cell>
        </row>
        <row r="36">
          <cell r="A36" t="str">
            <v>小计3（4个站）</v>
          </cell>
          <cell r="C36">
            <v>78077.600000000006</v>
          </cell>
          <cell r="D36">
            <v>162666.47</v>
          </cell>
          <cell r="E36">
            <v>178737.75</v>
          </cell>
          <cell r="F36">
            <v>315096.02</v>
          </cell>
          <cell r="H36">
            <v>1072.8399999999999</v>
          </cell>
          <cell r="I36">
            <v>22907.449999999997</v>
          </cell>
          <cell r="J36">
            <v>188296.32000000001</v>
          </cell>
          <cell r="K36">
            <v>320326.57999999996</v>
          </cell>
        </row>
        <row r="38">
          <cell r="A38" t="str">
            <v>无锡</v>
          </cell>
          <cell r="C38">
            <v>7161.03</v>
          </cell>
          <cell r="D38">
            <v>15140.61</v>
          </cell>
          <cell r="E38">
            <v>29880.94</v>
          </cell>
          <cell r="F38">
            <v>0</v>
          </cell>
          <cell r="H38">
            <v>0</v>
          </cell>
          <cell r="I38">
            <v>518.92999999999995</v>
          </cell>
          <cell r="J38">
            <v>12312.43</v>
          </cell>
          <cell r="K38">
            <v>0</v>
          </cell>
        </row>
        <row r="39">
          <cell r="A39" t="str">
            <v>常州</v>
          </cell>
          <cell r="C39">
            <v>6513.14</v>
          </cell>
          <cell r="D39">
            <v>15481.97</v>
          </cell>
          <cell r="E39">
            <v>58622.05</v>
          </cell>
          <cell r="F39">
            <v>34840.31</v>
          </cell>
          <cell r="H39">
            <v>0</v>
          </cell>
          <cell r="I39">
            <v>194.91</v>
          </cell>
          <cell r="J39">
            <v>8521.75</v>
          </cell>
          <cell r="K39">
            <v>41664.53</v>
          </cell>
        </row>
        <row r="40">
          <cell r="A40" t="str">
            <v>产业</v>
          </cell>
          <cell r="C40">
            <v>10596.82</v>
          </cell>
          <cell r="D40">
            <v>10288.960000000001</v>
          </cell>
          <cell r="E40">
            <v>34315.130000000005</v>
          </cell>
          <cell r="F40">
            <v>50771.18</v>
          </cell>
          <cell r="I40">
            <v>121.7</v>
          </cell>
          <cell r="J40">
            <v>15350.37</v>
          </cell>
          <cell r="K40">
            <v>205.79</v>
          </cell>
        </row>
        <row r="41">
          <cell r="A41" t="str">
            <v>太原</v>
          </cell>
          <cell r="C41">
            <v>5721.07</v>
          </cell>
          <cell r="D41">
            <v>19490.509999999998</v>
          </cell>
          <cell r="E41">
            <v>30278.47</v>
          </cell>
          <cell r="F41">
            <v>78622.09</v>
          </cell>
          <cell r="H41">
            <v>0</v>
          </cell>
          <cell r="I41">
            <v>9041.93</v>
          </cell>
          <cell r="J41">
            <v>17959.370000000003</v>
          </cell>
          <cell r="K41">
            <v>36549.320000000007</v>
          </cell>
        </row>
        <row r="42">
          <cell r="A42" t="str">
            <v>郑州</v>
          </cell>
          <cell r="C42">
            <v>17194.45</v>
          </cell>
          <cell r="D42">
            <v>33732.44</v>
          </cell>
          <cell r="E42">
            <v>56563.86</v>
          </cell>
          <cell r="F42">
            <v>107480.95000000001</v>
          </cell>
          <cell r="H42">
            <v>31.8</v>
          </cell>
          <cell r="I42">
            <v>10580.2</v>
          </cell>
          <cell r="J42">
            <v>2172.92</v>
          </cell>
          <cell r="K42">
            <v>11615.460000000001</v>
          </cell>
        </row>
        <row r="43">
          <cell r="A43" t="str">
            <v>合肥</v>
          </cell>
          <cell r="C43">
            <v>14787.86</v>
          </cell>
          <cell r="D43">
            <v>15190.630000000001</v>
          </cell>
          <cell r="E43">
            <v>22389.059999999998</v>
          </cell>
          <cell r="F43">
            <v>87156.56</v>
          </cell>
          <cell r="H43">
            <v>0</v>
          </cell>
          <cell r="I43">
            <v>4019.13</v>
          </cell>
          <cell r="J43">
            <v>32366.559999999998</v>
          </cell>
          <cell r="K43">
            <v>134.34</v>
          </cell>
        </row>
        <row r="44">
          <cell r="A44" t="str">
            <v>烟台</v>
          </cell>
          <cell r="C44">
            <v>5856.13</v>
          </cell>
          <cell r="D44">
            <v>12115.880000000001</v>
          </cell>
          <cell r="E44">
            <v>10678.84</v>
          </cell>
          <cell r="F44">
            <v>31649.579999999998</v>
          </cell>
          <cell r="H44">
            <v>0</v>
          </cell>
          <cell r="I44">
            <v>0</v>
          </cell>
          <cell r="J44">
            <v>2990.2700000000004</v>
          </cell>
          <cell r="K44">
            <v>13690.8</v>
          </cell>
        </row>
        <row r="45">
          <cell r="A45" t="str">
            <v>威海</v>
          </cell>
          <cell r="C45">
            <v>1914.59</v>
          </cell>
          <cell r="D45">
            <v>5166.24</v>
          </cell>
          <cell r="E45">
            <v>3561.78</v>
          </cell>
          <cell r="F45">
            <v>20606.440000000002</v>
          </cell>
          <cell r="H45">
            <v>0</v>
          </cell>
          <cell r="I45">
            <v>52.73</v>
          </cell>
          <cell r="J45">
            <v>580.34</v>
          </cell>
          <cell r="K45">
            <v>1933.3600000000001</v>
          </cell>
        </row>
        <row r="46">
          <cell r="A46" t="str">
            <v>南宁</v>
          </cell>
          <cell r="C46">
            <v>5631.06</v>
          </cell>
          <cell r="D46">
            <v>12537.7</v>
          </cell>
          <cell r="E46">
            <v>9877.75</v>
          </cell>
          <cell r="F46">
            <v>61405.06</v>
          </cell>
          <cell r="H46">
            <v>0</v>
          </cell>
          <cell r="I46">
            <v>9170.380000000001</v>
          </cell>
          <cell r="J46">
            <v>25729.05</v>
          </cell>
          <cell r="K46">
            <v>48623.979999999996</v>
          </cell>
        </row>
        <row r="47">
          <cell r="A47" t="str">
            <v>小计4（9个站）</v>
          </cell>
          <cell r="C47">
            <v>75376.149999999994</v>
          </cell>
          <cell r="D47">
            <v>139144.94000000003</v>
          </cell>
          <cell r="E47">
            <v>256167.88</v>
          </cell>
          <cell r="F47">
            <v>472532.17000000004</v>
          </cell>
          <cell r="H47">
            <v>31.8</v>
          </cell>
          <cell r="I47">
            <v>33699.910000000003</v>
          </cell>
          <cell r="J47">
            <v>117983.06</v>
          </cell>
          <cell r="K47">
            <v>154417.58000000002</v>
          </cell>
        </row>
        <row r="49">
          <cell r="A49" t="str">
            <v>新房37站小计</v>
          </cell>
          <cell r="C49">
            <v>544146.75</v>
          </cell>
          <cell r="D49">
            <v>1074232.2</v>
          </cell>
          <cell r="E49">
            <v>1436230.3900000001</v>
          </cell>
          <cell r="F49">
            <v>2588963.15</v>
          </cell>
          <cell r="H49">
            <v>7285.3499999999995</v>
          </cell>
          <cell r="I49">
            <v>188499.03</v>
          </cell>
          <cell r="J49">
            <v>967957.74000000022</v>
          </cell>
          <cell r="K49">
            <v>1362152.81</v>
          </cell>
        </row>
        <row r="51">
          <cell r="A51" t="str">
            <v>加盟站-新房</v>
          </cell>
        </row>
        <row r="53">
          <cell r="A53" t="str">
            <v>家居销售中心</v>
          </cell>
        </row>
        <row r="54">
          <cell r="A54" t="str">
            <v>家居城市站</v>
          </cell>
        </row>
        <row r="55">
          <cell r="A55" t="str">
            <v>家居小计</v>
          </cell>
          <cell r="C55">
            <v>0</v>
          </cell>
          <cell r="H55">
            <v>0</v>
          </cell>
        </row>
        <row r="57">
          <cell r="A57" t="str">
            <v>二手房-北京</v>
          </cell>
        </row>
        <row r="58">
          <cell r="A58" t="str">
            <v>二手房-天津</v>
          </cell>
        </row>
        <row r="59">
          <cell r="A59" t="str">
            <v>二手房-上海</v>
          </cell>
        </row>
        <row r="60">
          <cell r="A60" t="str">
            <v>二手房-深圳</v>
          </cell>
        </row>
        <row r="61">
          <cell r="A61" t="str">
            <v>二手房小计（4个站）</v>
          </cell>
          <cell r="C61">
            <v>0</v>
          </cell>
          <cell r="H61">
            <v>0</v>
          </cell>
        </row>
        <row r="63">
          <cell r="A63" t="str">
            <v>焦点合计</v>
          </cell>
          <cell r="C63">
            <v>544146.75</v>
          </cell>
          <cell r="D63">
            <v>1074232.2</v>
          </cell>
          <cell r="E63">
            <v>1436230.3900000001</v>
          </cell>
          <cell r="F63">
            <v>2588963.15</v>
          </cell>
          <cell r="H63">
            <v>7285.3499999999995</v>
          </cell>
          <cell r="I63">
            <v>188499.03</v>
          </cell>
          <cell r="J63">
            <v>967957.74000000022</v>
          </cell>
          <cell r="K63">
            <v>1362152.81</v>
          </cell>
        </row>
        <row r="64">
          <cell r="F64">
            <v>5643572.4900000002</v>
          </cell>
          <cell r="K64">
            <v>2525894.9300000002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C000"/>
  </sheetPr>
  <dimension ref="A1:DB58"/>
  <sheetViews>
    <sheetView showGridLines="0" tabSelected="1" workbookViewId="0">
      <pane xSplit="3" ySplit="6" topLeftCell="G43" activePane="bottomRight" state="frozen"/>
      <selection pane="topRight" activeCell="D1" sqref="D1"/>
      <selection pane="bottomLeft" activeCell="A6" sqref="A6"/>
      <selection pane="bottomRight" activeCell="W56" sqref="W56"/>
    </sheetView>
  </sheetViews>
  <sheetFormatPr defaultRowHeight="14.25" outlineLevelCol="1"/>
  <cols>
    <col min="1" max="1" width="2.75" style="31" customWidth="1"/>
    <col min="2" max="2" width="9" style="31" bestFit="1" customWidth="1"/>
    <col min="3" max="3" width="12.625" style="31" customWidth="1"/>
    <col min="4" max="5" width="8.125" style="31" hidden="1" customWidth="1" outlineLevel="1"/>
    <col min="6" max="6" width="4.875" style="31" hidden="1" customWidth="1" outlineLevel="1"/>
    <col min="7" max="7" width="11.5" style="31" customWidth="1" collapsed="1"/>
    <col min="8" max="8" width="4.875" style="31" hidden="1" customWidth="1" outlineLevel="1"/>
    <col min="9" max="9" width="7.25" style="31" hidden="1" customWidth="1" outlineLevel="1"/>
    <col min="10" max="10" width="4.875" style="31" hidden="1" customWidth="1" outlineLevel="1"/>
    <col min="11" max="11" width="11.5" style="31" customWidth="1" collapsed="1"/>
    <col min="12" max="14" width="4.875" style="31" hidden="1" customWidth="1" outlineLevel="1"/>
    <col min="15" max="15" width="11.5" style="31" customWidth="1" collapsed="1"/>
    <col min="16" max="18" width="4.875" style="31" hidden="1" customWidth="1" outlineLevel="1"/>
    <col min="19" max="19" width="11.5" style="31" customWidth="1" collapsed="1"/>
    <col min="20" max="22" width="11.5" style="31" customWidth="1"/>
    <col min="23" max="23" width="10.5" style="31" customWidth="1"/>
    <col min="24" max="24" width="11.25" style="31" customWidth="1"/>
    <col min="25" max="25" width="1.25" style="31" customWidth="1"/>
    <col min="26" max="27" width="4.875" style="31" hidden="1" customWidth="1" outlineLevel="1"/>
    <col min="28" max="28" width="5.375" style="31" hidden="1" customWidth="1" outlineLevel="1"/>
    <col min="29" max="29" width="10.875" style="31" bestFit="1" customWidth="1" collapsed="1"/>
    <col min="30" max="30" width="4.875" style="31" hidden="1" customWidth="1" outlineLevel="1"/>
    <col min="31" max="31" width="6" style="31" hidden="1" customWidth="1" outlineLevel="1"/>
    <col min="32" max="32" width="5" style="31" hidden="1" customWidth="1" outlineLevel="1"/>
    <col min="33" max="33" width="10.875" style="31" bestFit="1" customWidth="1" collapsed="1"/>
    <col min="34" max="36" width="4.875" style="31" hidden="1" customWidth="1" outlineLevel="1"/>
    <col min="37" max="37" width="11.5" style="31" customWidth="1" collapsed="1"/>
    <col min="38" max="40" width="4.875" style="31" hidden="1" customWidth="1" outlineLevel="1"/>
    <col min="41" max="41" width="11.5" style="31" customWidth="1" collapsed="1"/>
    <col min="42" max="43" width="10.5" style="31" customWidth="1"/>
    <col min="44" max="44" width="9.625" style="31" customWidth="1"/>
    <col min="45" max="45" width="10.5" style="31" customWidth="1"/>
    <col min="46" max="46" width="13.75" style="31" customWidth="1"/>
    <col min="47" max="47" width="1.25" style="31" customWidth="1"/>
    <col min="48" max="48" width="8.125" style="31" hidden="1" customWidth="1" outlineLevel="1"/>
    <col min="49" max="50" width="4.875" style="31" hidden="1" customWidth="1" outlineLevel="1"/>
    <col min="51" max="51" width="10.625" style="31" customWidth="1" collapsed="1"/>
    <col min="52" max="54" width="4.875" style="31" hidden="1" customWidth="1" outlineLevel="1"/>
    <col min="55" max="55" width="11.625" style="31" customWidth="1" collapsed="1"/>
    <col min="56" max="58" width="4.875" style="31" hidden="1" customWidth="1" outlineLevel="1"/>
    <col min="59" max="59" width="11.5" style="31" customWidth="1" collapsed="1"/>
    <col min="60" max="62" width="4.875" style="31" hidden="1" customWidth="1" outlineLevel="1"/>
    <col min="63" max="63" width="11.5" style="31" customWidth="1" collapsed="1"/>
    <col min="64" max="64" width="11.375" style="31" customWidth="1"/>
    <col min="65" max="65" width="11.875" style="31" customWidth="1"/>
    <col min="66" max="66" width="7.625" style="31" customWidth="1"/>
    <col min="67" max="67" width="11.5" style="31" customWidth="1"/>
    <col min="68" max="68" width="13.75" style="31" customWidth="1"/>
    <col min="69" max="69" width="1.25" style="31" customWidth="1"/>
    <col min="70" max="70" width="8.125" style="31" hidden="1" customWidth="1" outlineLevel="1"/>
    <col min="71" max="72" width="4.875" style="31" hidden="1" customWidth="1" outlineLevel="1"/>
    <col min="73" max="73" width="10.625" style="31" customWidth="1" collapsed="1"/>
    <col min="74" max="76" width="4.875" style="31" hidden="1" customWidth="1" outlineLevel="1"/>
    <col min="77" max="77" width="10.625" style="31" customWidth="1" collapsed="1"/>
    <col min="78" max="80" width="4.875" style="31" hidden="1" customWidth="1" outlineLevel="1"/>
    <col min="81" max="81" width="11.5" style="31" customWidth="1" collapsed="1"/>
    <col min="82" max="84" width="4.875" style="31" hidden="1" customWidth="1" outlineLevel="1"/>
    <col min="85" max="85" width="11.5" style="31" customWidth="1" collapsed="1"/>
    <col min="86" max="86" width="10.625" style="31" customWidth="1"/>
    <col min="87" max="87" width="10.75" style="31" customWidth="1"/>
    <col min="88" max="88" width="9.375" style="31" customWidth="1"/>
    <col min="89" max="89" width="10.375" style="31" customWidth="1"/>
    <col min="90" max="90" width="12.125" style="31" customWidth="1"/>
    <col min="91" max="91" width="1.75" style="31" customWidth="1"/>
    <col min="92" max="93" width="12.125" style="31" customWidth="1"/>
    <col min="94" max="94" width="9.125" style="31" customWidth="1"/>
    <col min="95" max="95" width="8.375" style="31" customWidth="1"/>
    <col min="96" max="97" width="12.125" style="31" customWidth="1"/>
    <col min="98" max="98" width="10.5" style="31" bestFit="1" customWidth="1"/>
    <col min="99" max="99" width="10.5" style="31" customWidth="1"/>
    <col min="100" max="100" width="12.125" style="31" customWidth="1"/>
    <col min="101" max="101" width="1.25" style="31" customWidth="1"/>
    <col min="102" max="106" width="12.125" style="31" customWidth="1"/>
    <col min="107" max="16384" width="9" style="31"/>
  </cols>
  <sheetData>
    <row r="1" spans="1:106">
      <c r="A1" s="1" t="s">
        <v>8</v>
      </c>
    </row>
    <row r="2" spans="1:106" ht="15" thickBot="1">
      <c r="A2" s="1" t="s">
        <v>55</v>
      </c>
    </row>
    <row r="3" spans="1:106">
      <c r="A3" s="1" t="s">
        <v>0</v>
      </c>
      <c r="V3" s="88"/>
      <c r="W3" s="89"/>
      <c r="X3" s="90"/>
      <c r="AR3" s="88"/>
      <c r="AS3" s="89"/>
      <c r="AT3" s="90"/>
      <c r="BN3" s="88"/>
      <c r="BO3" s="89"/>
      <c r="BP3" s="90"/>
      <c r="CJ3" s="88"/>
      <c r="CK3" s="89"/>
      <c r="CL3" s="90"/>
      <c r="CT3" s="88"/>
      <c r="CU3" s="89"/>
      <c r="CV3" s="90"/>
    </row>
    <row r="4" spans="1:106" ht="27.75" customHeight="1">
      <c r="B4" s="32" t="s">
        <v>45</v>
      </c>
      <c r="C4" s="33" t="s">
        <v>46</v>
      </c>
      <c r="D4" s="44" t="s">
        <v>56</v>
      </c>
      <c r="E4" s="44" t="s">
        <v>57</v>
      </c>
      <c r="F4" s="44" t="s">
        <v>58</v>
      </c>
      <c r="G4" s="44" t="s">
        <v>100</v>
      </c>
      <c r="H4" s="44" t="s">
        <v>56</v>
      </c>
      <c r="I4" s="44" t="s">
        <v>57</v>
      </c>
      <c r="J4" s="44" t="s">
        <v>67</v>
      </c>
      <c r="K4" s="44" t="s">
        <v>100</v>
      </c>
      <c r="L4" s="82" t="s">
        <v>56</v>
      </c>
      <c r="M4" s="82" t="s">
        <v>57</v>
      </c>
      <c r="N4" s="82" t="s">
        <v>58</v>
      </c>
      <c r="O4" s="82" t="s">
        <v>130</v>
      </c>
      <c r="P4" s="82" t="s">
        <v>56</v>
      </c>
      <c r="Q4" s="82" t="s">
        <v>57</v>
      </c>
      <c r="R4" s="82" t="s">
        <v>58</v>
      </c>
      <c r="S4" s="82" t="s">
        <v>130</v>
      </c>
      <c r="T4" s="44" t="s">
        <v>102</v>
      </c>
      <c r="U4" s="44" t="s">
        <v>102</v>
      </c>
      <c r="V4" s="91" t="s">
        <v>69</v>
      </c>
      <c r="W4" s="84" t="s">
        <v>122</v>
      </c>
      <c r="X4" s="92" t="s">
        <v>77</v>
      </c>
      <c r="Y4" s="85"/>
      <c r="Z4" s="44" t="s">
        <v>82</v>
      </c>
      <c r="AA4" s="44" t="s">
        <v>84</v>
      </c>
      <c r="AB4" s="44" t="s">
        <v>86</v>
      </c>
      <c r="AC4" s="44" t="s">
        <v>103</v>
      </c>
      <c r="AD4" s="44" t="s">
        <v>81</v>
      </c>
      <c r="AE4" s="44" t="s">
        <v>83</v>
      </c>
      <c r="AF4" s="44" t="s">
        <v>85</v>
      </c>
      <c r="AG4" s="44" t="s">
        <v>103</v>
      </c>
      <c r="AH4" s="83" t="s">
        <v>82</v>
      </c>
      <c r="AI4" s="83" t="s">
        <v>84</v>
      </c>
      <c r="AJ4" s="83" t="s">
        <v>86</v>
      </c>
      <c r="AK4" s="83" t="s">
        <v>130</v>
      </c>
      <c r="AL4" s="83" t="s">
        <v>81</v>
      </c>
      <c r="AM4" s="83" t="s">
        <v>83</v>
      </c>
      <c r="AN4" s="83" t="s">
        <v>85</v>
      </c>
      <c r="AO4" s="83" t="s">
        <v>130</v>
      </c>
      <c r="AP4" s="44" t="s">
        <v>104</v>
      </c>
      <c r="AQ4" s="44" t="s">
        <v>104</v>
      </c>
      <c r="AR4" s="91" t="s">
        <v>68</v>
      </c>
      <c r="AS4" s="84" t="s">
        <v>122</v>
      </c>
      <c r="AT4" s="92" t="s">
        <v>76</v>
      </c>
      <c r="AU4" s="85"/>
      <c r="AV4" s="46" t="s">
        <v>88</v>
      </c>
      <c r="AW4" s="44" t="s">
        <v>90</v>
      </c>
      <c r="AX4" s="44" t="s">
        <v>92</v>
      </c>
      <c r="AY4" s="44" t="s">
        <v>103</v>
      </c>
      <c r="AZ4" s="44" t="s">
        <v>87</v>
      </c>
      <c r="BA4" s="44" t="s">
        <v>89</v>
      </c>
      <c r="BB4" s="44" t="s">
        <v>91</v>
      </c>
      <c r="BC4" s="44" t="s">
        <v>103</v>
      </c>
      <c r="BD4" s="83" t="s">
        <v>87</v>
      </c>
      <c r="BE4" s="83" t="s">
        <v>89</v>
      </c>
      <c r="BF4" s="83" t="s">
        <v>91</v>
      </c>
      <c r="BG4" s="83" t="s">
        <v>130</v>
      </c>
      <c r="BH4" s="83" t="s">
        <v>87</v>
      </c>
      <c r="BI4" s="83" t="s">
        <v>89</v>
      </c>
      <c r="BJ4" s="83" t="s">
        <v>91</v>
      </c>
      <c r="BK4" s="83" t="s">
        <v>130</v>
      </c>
      <c r="BL4" s="44" t="s">
        <v>104</v>
      </c>
      <c r="BM4" s="44" t="s">
        <v>104</v>
      </c>
      <c r="BN4" s="91" t="s">
        <v>69</v>
      </c>
      <c r="BO4" s="84" t="s">
        <v>122</v>
      </c>
      <c r="BP4" s="92" t="s">
        <v>76</v>
      </c>
      <c r="BQ4" s="85"/>
      <c r="BR4" s="46" t="s">
        <v>96</v>
      </c>
      <c r="BS4" s="44" t="s">
        <v>94</v>
      </c>
      <c r="BT4" s="44" t="s">
        <v>98</v>
      </c>
      <c r="BU4" s="44" t="s">
        <v>103</v>
      </c>
      <c r="BV4" s="44" t="s">
        <v>95</v>
      </c>
      <c r="BW4" s="44" t="s">
        <v>93</v>
      </c>
      <c r="BX4" s="44" t="s">
        <v>97</v>
      </c>
      <c r="BY4" s="44" t="s">
        <v>103</v>
      </c>
      <c r="BZ4" s="83" t="s">
        <v>95</v>
      </c>
      <c r="CA4" s="83" t="s">
        <v>93</v>
      </c>
      <c r="CB4" s="83" t="s">
        <v>97</v>
      </c>
      <c r="CC4" s="83" t="s">
        <v>130</v>
      </c>
      <c r="CD4" s="83" t="s">
        <v>95</v>
      </c>
      <c r="CE4" s="83" t="s">
        <v>93</v>
      </c>
      <c r="CF4" s="83" t="s">
        <v>97</v>
      </c>
      <c r="CG4" s="83" t="s">
        <v>130</v>
      </c>
      <c r="CH4" s="44" t="s">
        <v>104</v>
      </c>
      <c r="CI4" s="44" t="s">
        <v>104</v>
      </c>
      <c r="CJ4" s="91" t="s">
        <v>68</v>
      </c>
      <c r="CK4" s="84" t="s">
        <v>122</v>
      </c>
      <c r="CL4" s="92" t="s">
        <v>76</v>
      </c>
      <c r="CM4" s="2"/>
      <c r="CN4" s="46" t="s">
        <v>99</v>
      </c>
      <c r="CO4" s="44" t="s">
        <v>99</v>
      </c>
      <c r="CP4" s="83" t="s">
        <v>130</v>
      </c>
      <c r="CQ4" s="83" t="s">
        <v>130</v>
      </c>
      <c r="CR4" s="44" t="s">
        <v>101</v>
      </c>
      <c r="CS4" s="44" t="s">
        <v>101</v>
      </c>
      <c r="CT4" s="91" t="s">
        <v>68</v>
      </c>
      <c r="CU4" s="84" t="s">
        <v>122</v>
      </c>
      <c r="CV4" s="92" t="s">
        <v>76</v>
      </c>
      <c r="CX4" s="110" t="s">
        <v>129</v>
      </c>
      <c r="CY4" s="111"/>
      <c r="CZ4" s="111"/>
      <c r="DA4" s="111"/>
      <c r="DB4" s="112"/>
    </row>
    <row r="5" spans="1:106">
      <c r="B5" s="60"/>
      <c r="C5" s="61"/>
      <c r="D5" s="62"/>
      <c r="E5" s="62"/>
      <c r="F5" s="62"/>
      <c r="G5" s="62" t="s">
        <v>73</v>
      </c>
      <c r="H5" s="62"/>
      <c r="I5" s="62"/>
      <c r="J5" s="62"/>
      <c r="K5" s="62" t="s">
        <v>75</v>
      </c>
      <c r="L5" s="62"/>
      <c r="M5" s="62"/>
      <c r="N5" s="62"/>
      <c r="O5" s="62" t="s">
        <v>73</v>
      </c>
      <c r="P5" s="62"/>
      <c r="Q5" s="62"/>
      <c r="R5" s="62"/>
      <c r="S5" s="62" t="s">
        <v>75</v>
      </c>
      <c r="T5" s="62" t="s">
        <v>73</v>
      </c>
      <c r="U5" s="62" t="s">
        <v>75</v>
      </c>
      <c r="V5" s="93" t="s">
        <v>80</v>
      </c>
      <c r="W5" s="62"/>
      <c r="X5" s="94" t="s">
        <v>79</v>
      </c>
      <c r="Y5" s="63"/>
      <c r="Z5" s="62"/>
      <c r="AA5" s="62"/>
      <c r="AB5" s="62"/>
      <c r="AC5" s="62" t="s">
        <v>72</v>
      </c>
      <c r="AD5" s="62"/>
      <c r="AE5" s="62"/>
      <c r="AF5" s="62"/>
      <c r="AG5" s="62" t="s">
        <v>74</v>
      </c>
      <c r="AH5" s="62"/>
      <c r="AI5" s="62"/>
      <c r="AJ5" s="62"/>
      <c r="AK5" s="62" t="s">
        <v>73</v>
      </c>
      <c r="AL5" s="62"/>
      <c r="AM5" s="62"/>
      <c r="AN5" s="62"/>
      <c r="AO5" s="62" t="s">
        <v>75</v>
      </c>
      <c r="AP5" s="62" t="s">
        <v>72</v>
      </c>
      <c r="AQ5" s="62" t="s">
        <v>74</v>
      </c>
      <c r="AR5" s="93" t="s">
        <v>80</v>
      </c>
      <c r="AS5" s="62"/>
      <c r="AT5" s="94" t="s">
        <v>78</v>
      </c>
      <c r="AU5" s="63"/>
      <c r="AV5" s="64"/>
      <c r="AW5" s="62"/>
      <c r="AX5" s="62"/>
      <c r="AY5" s="62" t="s">
        <v>72</v>
      </c>
      <c r="AZ5" s="62"/>
      <c r="BA5" s="62"/>
      <c r="BB5" s="62"/>
      <c r="BC5" s="62" t="s">
        <v>74</v>
      </c>
      <c r="BD5" s="62"/>
      <c r="BE5" s="62"/>
      <c r="BF5" s="62"/>
      <c r="BG5" s="62" t="s">
        <v>73</v>
      </c>
      <c r="BH5" s="62"/>
      <c r="BI5" s="62"/>
      <c r="BJ5" s="62"/>
      <c r="BK5" s="62" t="s">
        <v>75</v>
      </c>
      <c r="BL5" s="62" t="s">
        <v>72</v>
      </c>
      <c r="BM5" s="62" t="s">
        <v>74</v>
      </c>
      <c r="BN5" s="93" t="s">
        <v>80</v>
      </c>
      <c r="BO5" s="62"/>
      <c r="BP5" s="94" t="s">
        <v>78</v>
      </c>
      <c r="BQ5" s="63"/>
      <c r="BR5" s="64"/>
      <c r="BS5" s="62"/>
      <c r="BT5" s="62"/>
      <c r="BU5" s="62" t="s">
        <v>72</v>
      </c>
      <c r="BV5" s="62"/>
      <c r="BW5" s="62"/>
      <c r="BX5" s="62"/>
      <c r="BY5" s="62" t="s">
        <v>74</v>
      </c>
      <c r="BZ5" s="62"/>
      <c r="CA5" s="62"/>
      <c r="CB5" s="62"/>
      <c r="CC5" s="62" t="s">
        <v>73</v>
      </c>
      <c r="CD5" s="62"/>
      <c r="CE5" s="62"/>
      <c r="CF5" s="62"/>
      <c r="CG5" s="62" t="s">
        <v>75</v>
      </c>
      <c r="CH5" s="62" t="s">
        <v>72</v>
      </c>
      <c r="CI5" s="62" t="s">
        <v>74</v>
      </c>
      <c r="CJ5" s="93" t="s">
        <v>80</v>
      </c>
      <c r="CK5" s="62"/>
      <c r="CL5" s="94" t="s">
        <v>78</v>
      </c>
      <c r="CM5" s="65"/>
      <c r="CN5" s="64" t="s">
        <v>72</v>
      </c>
      <c r="CO5" s="62" t="s">
        <v>74</v>
      </c>
      <c r="CP5" s="62" t="s">
        <v>73</v>
      </c>
      <c r="CQ5" s="62" t="s">
        <v>75</v>
      </c>
      <c r="CR5" s="62" t="s">
        <v>72</v>
      </c>
      <c r="CS5" s="62" t="s">
        <v>74</v>
      </c>
      <c r="CT5" s="93" t="s">
        <v>80</v>
      </c>
      <c r="CU5" s="62"/>
      <c r="CV5" s="94" t="s">
        <v>78</v>
      </c>
      <c r="CX5" s="64"/>
      <c r="CY5" s="62"/>
      <c r="CZ5" s="62"/>
      <c r="DA5" s="62"/>
      <c r="DB5" s="63"/>
    </row>
    <row r="6" spans="1:106" s="3" customFormat="1">
      <c r="B6" s="34"/>
      <c r="C6" s="35"/>
      <c r="D6" s="45"/>
      <c r="E6" s="45"/>
      <c r="F6" s="45"/>
      <c r="G6" s="45" t="s">
        <v>10</v>
      </c>
      <c r="H6" s="45"/>
      <c r="I6" s="45"/>
      <c r="J6" s="45"/>
      <c r="K6" s="45" t="s">
        <v>10</v>
      </c>
      <c r="L6" s="45"/>
      <c r="M6" s="45"/>
      <c r="N6" s="45"/>
      <c r="O6" s="45" t="s">
        <v>10</v>
      </c>
      <c r="P6" s="45"/>
      <c r="Q6" s="45"/>
      <c r="R6" s="45"/>
      <c r="S6" s="45" t="s">
        <v>10</v>
      </c>
      <c r="T6" s="45" t="s">
        <v>10</v>
      </c>
      <c r="U6" s="45" t="s">
        <v>10</v>
      </c>
      <c r="V6" s="95" t="s">
        <v>10</v>
      </c>
      <c r="W6" s="45" t="s">
        <v>10</v>
      </c>
      <c r="X6" s="96" t="s">
        <v>10</v>
      </c>
      <c r="Y6" s="48"/>
      <c r="Z6" s="45"/>
      <c r="AA6" s="45"/>
      <c r="AB6" s="45"/>
      <c r="AC6" s="45" t="s">
        <v>70</v>
      </c>
      <c r="AD6" s="45"/>
      <c r="AE6" s="45"/>
      <c r="AF6" s="45"/>
      <c r="AG6" s="45" t="s">
        <v>60</v>
      </c>
      <c r="AH6" s="45"/>
      <c r="AI6" s="45"/>
      <c r="AJ6" s="45"/>
      <c r="AK6" s="45" t="s">
        <v>131</v>
      </c>
      <c r="AL6" s="45"/>
      <c r="AM6" s="45"/>
      <c r="AN6" s="45"/>
      <c r="AO6" s="45" t="s">
        <v>131</v>
      </c>
      <c r="AP6" s="45" t="s">
        <v>59</v>
      </c>
      <c r="AQ6" s="45" t="s">
        <v>59</v>
      </c>
      <c r="AR6" s="95" t="s">
        <v>59</v>
      </c>
      <c r="AS6" s="45" t="s">
        <v>59</v>
      </c>
      <c r="AT6" s="96" t="s">
        <v>59</v>
      </c>
      <c r="AU6" s="48"/>
      <c r="AV6" s="47"/>
      <c r="AW6" s="45"/>
      <c r="AX6" s="45"/>
      <c r="AY6" s="45" t="s">
        <v>61</v>
      </c>
      <c r="AZ6" s="45"/>
      <c r="BA6" s="45"/>
      <c r="BB6" s="45"/>
      <c r="BC6" s="45" t="s">
        <v>62</v>
      </c>
      <c r="BD6" s="45"/>
      <c r="BE6" s="45"/>
      <c r="BF6" s="45"/>
      <c r="BG6" s="45" t="s">
        <v>62</v>
      </c>
      <c r="BH6" s="45"/>
      <c r="BI6" s="45"/>
      <c r="BJ6" s="45"/>
      <c r="BK6" s="45" t="s">
        <v>62</v>
      </c>
      <c r="BL6" s="45" t="s">
        <v>61</v>
      </c>
      <c r="BM6" s="45" t="s">
        <v>61</v>
      </c>
      <c r="BN6" s="95" t="s">
        <v>61</v>
      </c>
      <c r="BO6" s="45" t="s">
        <v>61</v>
      </c>
      <c r="BP6" s="96" t="s">
        <v>61</v>
      </c>
      <c r="BQ6" s="48"/>
      <c r="BR6" s="47"/>
      <c r="BS6" s="45"/>
      <c r="BT6" s="45"/>
      <c r="BU6" s="45" t="s">
        <v>63</v>
      </c>
      <c r="BV6" s="45"/>
      <c r="BW6" s="45"/>
      <c r="BX6" s="45"/>
      <c r="BY6" s="45" t="s">
        <v>63</v>
      </c>
      <c r="BZ6" s="45"/>
      <c r="CA6" s="45"/>
      <c r="CB6" s="45"/>
      <c r="CC6" s="45" t="s">
        <v>63</v>
      </c>
      <c r="CD6" s="45"/>
      <c r="CE6" s="45"/>
      <c r="CF6" s="45"/>
      <c r="CG6" s="45" t="s">
        <v>63</v>
      </c>
      <c r="CH6" s="45" t="s">
        <v>63</v>
      </c>
      <c r="CI6" s="45" t="s">
        <v>63</v>
      </c>
      <c r="CJ6" s="95" t="s">
        <v>63</v>
      </c>
      <c r="CK6" s="45" t="s">
        <v>63</v>
      </c>
      <c r="CL6" s="96" t="s">
        <v>63</v>
      </c>
      <c r="CM6" s="4"/>
      <c r="CN6" s="47" t="s">
        <v>65</v>
      </c>
      <c r="CO6" s="45" t="s">
        <v>64</v>
      </c>
      <c r="CP6" s="45" t="s">
        <v>64</v>
      </c>
      <c r="CQ6" s="45" t="s">
        <v>64</v>
      </c>
      <c r="CR6" s="45" t="s">
        <v>64</v>
      </c>
      <c r="CS6" s="45" t="s">
        <v>64</v>
      </c>
      <c r="CT6" s="95" t="s">
        <v>64</v>
      </c>
      <c r="CU6" s="45" t="s">
        <v>64</v>
      </c>
      <c r="CV6" s="96" t="s">
        <v>64</v>
      </c>
      <c r="CX6" s="47" t="s">
        <v>124</v>
      </c>
      <c r="CY6" s="45" t="s">
        <v>126</v>
      </c>
      <c r="CZ6" s="45" t="s">
        <v>127</v>
      </c>
      <c r="DA6" s="45" t="s">
        <v>128</v>
      </c>
      <c r="DB6" s="79" t="s">
        <v>125</v>
      </c>
    </row>
    <row r="7" spans="1:106">
      <c r="B7" s="36" t="s">
        <v>47</v>
      </c>
      <c r="C7" s="37" t="s">
        <v>11</v>
      </c>
      <c r="D7" s="38">
        <f>VLOOKUP($C7,'SEM使用（总账填写）'!$B:$E,2,0)</f>
        <v>476.36</v>
      </c>
      <c r="E7" s="38">
        <f>VLOOKUP($C7,'SEM使用（总账填写）'!$B:$E,4,0)</f>
        <v>7.38</v>
      </c>
      <c r="F7" s="38">
        <f>VLOOKUP($C7,'SEM使用（总账填写）'!$B:$AB,6,0)</f>
        <v>46.71</v>
      </c>
      <c r="G7" s="18">
        <f>SUM(D7:F7)</f>
        <v>530.45000000000005</v>
      </c>
      <c r="H7" s="38">
        <f>VLOOKUP($C7,'SEM使用（总账填写）'!$B:$E,3,0)</f>
        <v>0</v>
      </c>
      <c r="I7" s="38">
        <f>VLOOKUP(C7,'SEM使用（总账填写）'!B:F,5,0)</f>
        <v>136.97999999999999</v>
      </c>
      <c r="J7" s="18">
        <f>VLOOKUP($C7,'SEM使用（总账填写）'!$B:$AB,7,0)</f>
        <v>0</v>
      </c>
      <c r="K7" s="18">
        <f>SUM(H7:J7)</f>
        <v>136.97999999999999</v>
      </c>
      <c r="L7" s="38">
        <f>VLOOKUP($C7,'SEM充值（总账填写）'!$B:$Z,2,0)</f>
        <v>0</v>
      </c>
      <c r="M7" s="38">
        <f>VLOOKUP($C7,'SEM充值（总账填写）'!$B:$Z,4,0)</f>
        <v>0</v>
      </c>
      <c r="N7" s="38">
        <f>VLOOKUP($C7,'SEM充值（总账填写）'!$B:$Z,6,0)</f>
        <v>0</v>
      </c>
      <c r="O7" s="18">
        <f>SUM(L7:N7)</f>
        <v>0</v>
      </c>
      <c r="P7" s="38">
        <f>VLOOKUP($C7,'SEM充值（总账填写）'!$B:$Z,3,0)</f>
        <v>0</v>
      </c>
      <c r="Q7" s="38">
        <f>VLOOKUP($C7,'SEM充值（总账填写）'!$B:$Z,5,0)</f>
        <v>0</v>
      </c>
      <c r="R7" s="38">
        <f>VLOOKUP($C7,'SEM充值（总账填写）'!$B:$Z,7,0)</f>
        <v>0</v>
      </c>
      <c r="S7" s="18">
        <f>SUM(P7:R7)</f>
        <v>0</v>
      </c>
      <c r="T7" s="18">
        <f>SUMIFS('流量采购PR单明细（地方站填写）'!$E:$E,'流量采购PR单明细（地方站填写）'!$C:$C,流量采购费用统计!$C7,'流量采购PR单明细（地方站填写）'!$I:$I,流量采购费用统计!T$6,'流量采购PR单明细（地方站填写）'!$J:$J,流量采购费用统计!T$5)</f>
        <v>0</v>
      </c>
      <c r="U7" s="18">
        <f>SUMIFS('流量采购PR单明细（地方站填写）'!$E:$E,'流量采购PR单明细（地方站填写）'!$C:$C,流量采购费用统计!$C7,'流量采购PR单明细（地方站填写）'!$I:$I,流量采购费用统计!U$6,'流量采购PR单明细（地方站填写）'!$J:$J,流量采购费用统计!U$5)</f>
        <v>0</v>
      </c>
      <c r="V7" s="97">
        <f>G7+K7+O7+S7+T7+U7</f>
        <v>667.43000000000006</v>
      </c>
      <c r="W7" s="38">
        <f>INDEX('[1]2016 确认版 vs 财务版'!$1:$1048576,16,MATCH($C7,'[1]2016 确认版 vs 财务版'!$3:$3,0)+25)</f>
        <v>278176.67789783515</v>
      </c>
      <c r="X7" s="98">
        <f>V7-W7</f>
        <v>-277509.24789783516</v>
      </c>
      <c r="Y7" s="49"/>
      <c r="Z7" s="38">
        <f>VLOOKUP($C7,'SEM使用（总账填写）'!$B:$AB,8,0)</f>
        <v>0</v>
      </c>
      <c r="AA7" s="38">
        <f>VLOOKUP($C7,'SEM使用（总账填写）'!$B:$AB,10,0)</f>
        <v>0</v>
      </c>
      <c r="AB7" s="38">
        <f>VLOOKUP($C7,'SEM使用（总账填写）'!$B:$AB,12,0)</f>
        <v>0</v>
      </c>
      <c r="AC7" s="18">
        <f>SUM(Z7:AB7)</f>
        <v>0</v>
      </c>
      <c r="AD7" s="38">
        <f>VLOOKUP($C7,'SEM使用（总账填写）'!$B:$AB,9,0)</f>
        <v>0</v>
      </c>
      <c r="AE7" s="38">
        <f>VLOOKUP($C7,'SEM使用（总账填写）'!$B:$AB,11,0)</f>
        <v>0</v>
      </c>
      <c r="AF7" s="18">
        <f>VLOOKUP($C7,'SEM使用（总账填写）'!$B:$AB,13,0)</f>
        <v>0</v>
      </c>
      <c r="AG7" s="18">
        <f>SUM(AD7:AF7)</f>
        <v>0</v>
      </c>
      <c r="AH7" s="38">
        <f>VLOOKUP($C7,'SEM充值（总账填写）'!$B:$Z,8,0)</f>
        <v>0</v>
      </c>
      <c r="AI7" s="38">
        <f>VLOOKUP($C7,'SEM充值（总账填写）'!$B:$Z,10,0)</f>
        <v>0</v>
      </c>
      <c r="AJ7" s="38">
        <f>VLOOKUP($C7,'SEM充值（总账填写）'!$B:$Z,12,0)</f>
        <v>0</v>
      </c>
      <c r="AK7" s="18">
        <f>SUM(AH7:AJ7)</f>
        <v>0</v>
      </c>
      <c r="AL7" s="38">
        <f>VLOOKUP($C7,'SEM充值（总账填写）'!$B:$Z,9,0)</f>
        <v>0</v>
      </c>
      <c r="AM7" s="38">
        <f>VLOOKUP($C7,'SEM充值（总账填写）'!$B:$Z,11,0)</f>
        <v>0</v>
      </c>
      <c r="AN7" s="38">
        <f>VLOOKUP($C7,'SEM充值（总账填写）'!$B:$Z,13,0)</f>
        <v>0</v>
      </c>
      <c r="AO7" s="18">
        <f>SUM(AL7:AN7)</f>
        <v>0</v>
      </c>
      <c r="AP7" s="18">
        <f>SUMIFS('流量采购PR单明细（地方站填写）'!$E:$E,'流量采购PR单明细（地方站填写）'!$C:$C,流量采购费用统计!$C7,'流量采购PR单明细（地方站填写）'!$I:$I,流量采购费用统计!AP$6,'流量采购PR单明细（地方站填写）'!$J:$J,流量采购费用统计!AP$5)</f>
        <v>0</v>
      </c>
      <c r="AQ7" s="18">
        <f>SUMIFS('流量采购PR单明细（地方站填写）'!$E:$E,'流量采购PR单明细（地方站填写）'!$C:$C,流量采购费用统计!$C7,'流量采购PR单明细（地方站填写）'!$I:$I,流量采购费用统计!AQ$6,'流量采购PR单明细（地方站填写）'!$J:$J,流量采购费用统计!AQ$5)</f>
        <v>0</v>
      </c>
      <c r="AR7" s="97">
        <f>AC7+AG7+AP7+AQ7+AK7+AO7</f>
        <v>0</v>
      </c>
      <c r="AS7" s="38">
        <f>INDEX('[1]2016 确认版 vs 财务版'!$1:$1048576,16,MATCH($C7,'[1]2016 确认版 vs 财务版'!$3:$3,0)+26)</f>
        <v>337779.32690445764</v>
      </c>
      <c r="AT7" s="98">
        <f>AR7-AS7</f>
        <v>-337779.32690445764</v>
      </c>
      <c r="AU7" s="49"/>
      <c r="AV7" s="38">
        <f>VLOOKUP($C7,'SEM使用（总账填写）'!$B:$AB,14,0)</f>
        <v>0</v>
      </c>
      <c r="AW7" s="38">
        <f>VLOOKUP($C7,'SEM使用（总账填写）'!$B:$AB,16,0)</f>
        <v>0</v>
      </c>
      <c r="AX7" s="38">
        <f>VLOOKUP($C7,'SEM使用（总账填写）'!$B:$AB,18,0)</f>
        <v>0</v>
      </c>
      <c r="AY7" s="18">
        <f>SUM(AV7:AX7)</f>
        <v>0</v>
      </c>
      <c r="AZ7" s="38">
        <f>VLOOKUP($C7,'SEM使用（总账填写）'!$B:$AB,15,0)</f>
        <v>0</v>
      </c>
      <c r="BA7" s="38">
        <f>VLOOKUP($C7,'SEM使用（总账填写）'!$B:$AB,17,0)</f>
        <v>0</v>
      </c>
      <c r="BB7" s="18">
        <f>VLOOKUP($C7,'SEM使用（总账填写）'!$B:$AB,19,0)</f>
        <v>0</v>
      </c>
      <c r="BC7" s="18">
        <f>SUM(AZ7:BB7)</f>
        <v>0</v>
      </c>
      <c r="BD7" s="38">
        <f>VLOOKUP($C7,'SEM充值（总账填写）'!$B:$Z,14,0)</f>
        <v>0</v>
      </c>
      <c r="BE7" s="38">
        <f>VLOOKUP($C7,'SEM充值（总账填写）'!$B:$Z,16,0)</f>
        <v>0</v>
      </c>
      <c r="BF7" s="38">
        <f>VLOOKUP($C7,'SEM充值（总账填写）'!$B:$Z,18,0)</f>
        <v>0</v>
      </c>
      <c r="BG7" s="18">
        <f>SUM(BD7:BF7)</f>
        <v>0</v>
      </c>
      <c r="BH7" s="38">
        <f>VLOOKUP($C7,'SEM充值（总账填写）'!$B:$Z,15,0)</f>
        <v>0</v>
      </c>
      <c r="BI7" s="38">
        <f>VLOOKUP($C7,'SEM充值（总账填写）'!$B:$Z,17,0)</f>
        <v>0</v>
      </c>
      <c r="BJ7" s="38">
        <f>VLOOKUP($C7,'SEM充值（总账填写）'!$B:$Z,19,0)</f>
        <v>0</v>
      </c>
      <c r="BK7" s="18">
        <f>SUM(BH7:BJ7)</f>
        <v>0</v>
      </c>
      <c r="BL7" s="18">
        <f>SUMIFS('流量采购PR单明细（地方站填写）'!$E:$E,'流量采购PR单明细（地方站填写）'!$C:$C,流量采购费用统计!$C7,'流量采购PR单明细（地方站填写）'!$I:$I,流量采购费用统计!BL$6,'流量采购PR单明细（地方站填写）'!$J:$J,流量采购费用统计!BL$5)</f>
        <v>0</v>
      </c>
      <c r="BM7" s="18">
        <f>SUMIFS('流量采购PR单明细（地方站填写）'!$E:$E,'流量采购PR单明细（地方站填写）'!$C:$C,流量采购费用统计!$C7,'流量采购PR单明细（地方站填写）'!$I:$I,流量采购费用统计!BM$6,'流量采购PR单明细（地方站填写）'!$J:$J,流量采购费用统计!BM$5)</f>
        <v>0</v>
      </c>
      <c r="BN7" s="97">
        <f>AY7+BC7+BL7+BM7+BG7+BK7</f>
        <v>0</v>
      </c>
      <c r="BO7" s="38">
        <f>INDEX('[1]2016 确认版 vs 财务版'!$1:$1048576,16,MATCH($C7,'[1]2016 确认版 vs 财务版'!$3:$3,0)+27)</f>
        <v>357662.36784013011</v>
      </c>
      <c r="BP7" s="98">
        <f>BN7-BO7</f>
        <v>-357662.36784013011</v>
      </c>
      <c r="BQ7" s="49"/>
      <c r="BR7" s="38">
        <f>VLOOKUP($C7,'SEM使用（总账填写）'!$B:$AB,20,0)</f>
        <v>0</v>
      </c>
      <c r="BS7" s="38">
        <f>VLOOKUP($C7,'SEM使用（总账填写）'!$B:$AB,22,0)</f>
        <v>0</v>
      </c>
      <c r="BT7" s="38">
        <f>VLOOKUP($C7,'SEM使用（总账填写）'!$B:$AB,24,0)</f>
        <v>0</v>
      </c>
      <c r="BU7" s="18">
        <f>SUM(BR7:BT7)</f>
        <v>0</v>
      </c>
      <c r="BV7" s="38">
        <f>VLOOKUP($C7,'SEM使用（总账填写）'!$B:$AB,21,0)</f>
        <v>0</v>
      </c>
      <c r="BW7" s="38">
        <f>VLOOKUP($C7,'SEM使用（总账填写）'!$B:$AB,23,0)</f>
        <v>0</v>
      </c>
      <c r="BX7" s="18">
        <f>VLOOKUP($C7,'SEM使用（总账填写）'!$B:$AB,25,0)</f>
        <v>0</v>
      </c>
      <c r="BY7" s="18">
        <f>SUM(BV7:BX7)</f>
        <v>0</v>
      </c>
      <c r="BZ7" s="38">
        <f>VLOOKUP($C7,'SEM充值（总账填写）'!$B:$Z,20,0)</f>
        <v>0</v>
      </c>
      <c r="CA7" s="38">
        <f>VLOOKUP($C7,'SEM充值（总账填写）'!$B:$Z,22,0)</f>
        <v>0</v>
      </c>
      <c r="CB7" s="38">
        <f>VLOOKUP($C7,'SEM充值（总账填写）'!$B:$Z,24,0)</f>
        <v>0</v>
      </c>
      <c r="CC7" s="18">
        <f>SUM(BZ7:CB7)</f>
        <v>0</v>
      </c>
      <c r="CD7" s="38">
        <f>VLOOKUP($C7,'SEM充值（总账填写）'!$B:$Z,21,0)</f>
        <v>0</v>
      </c>
      <c r="CE7" s="38">
        <f>VLOOKUP($C7,'SEM充值（总账填写）'!$B:$Z,23,0)</f>
        <v>0</v>
      </c>
      <c r="CF7" s="38">
        <f>VLOOKUP($C7,'SEM充值（总账填写）'!$B:$Z,25,0)</f>
        <v>0</v>
      </c>
      <c r="CG7" s="18">
        <f>SUM(CD7:CF7)</f>
        <v>0</v>
      </c>
      <c r="CH7" s="18">
        <f>SUMIFS('流量采购PR单明细（地方站填写）'!$E:$E,'流量采购PR单明细（地方站填写）'!$C:$C,流量采购费用统计!$C7,'流量采购PR单明细（地方站填写）'!$I:$I,流量采购费用统计!CH$6,'流量采购PR单明细（地方站填写）'!$J:$J,流量采购费用统计!CH$5)</f>
        <v>0</v>
      </c>
      <c r="CI7" s="18">
        <f>SUMIFS('流量采购PR单明细（地方站填写）'!$E:$E,'流量采购PR单明细（地方站填写）'!$C:$C,流量采购费用统计!$C7,'流量采购PR单明细（地方站填写）'!$I:$I,流量采购费用统计!CI$6,'流量采购PR单明细（地方站填写）'!$J:$J,流量采购费用统计!CI$5)</f>
        <v>0</v>
      </c>
      <c r="CJ7" s="97">
        <f>BU7+BY7+CH7+CI7+CC7+CG7</f>
        <v>0</v>
      </c>
      <c r="CK7" s="38">
        <f>INDEX('[1]2016 确认版 vs 财务版'!$1:$1048576,16,MATCH($C7,'[1]2016 确认版 vs 财务版'!$3:$3,0)+28)</f>
        <v>417265.01684675267</v>
      </c>
      <c r="CL7" s="98">
        <f>CJ7-CK7</f>
        <v>-417265.01684675267</v>
      </c>
      <c r="CM7" s="18"/>
      <c r="CN7" s="56">
        <f>G7+AC7+AY7+BU7</f>
        <v>530.45000000000005</v>
      </c>
      <c r="CO7" s="18">
        <f>K7+AG7+BC7+BY7</f>
        <v>136.97999999999999</v>
      </c>
      <c r="CP7" s="18">
        <f>O7+AK7+BG7+CC7</f>
        <v>0</v>
      </c>
      <c r="CQ7" s="18">
        <f>S7+AO7+BK7+CG7</f>
        <v>0</v>
      </c>
      <c r="CR7" s="18">
        <f>T7+AP7+BL7+CH7</f>
        <v>0</v>
      </c>
      <c r="CS7" s="18">
        <f>U7+AQ7+BM7+CI7</f>
        <v>0</v>
      </c>
      <c r="CT7" s="97">
        <f>SUM(CN7:CS7)</f>
        <v>667.43000000000006</v>
      </c>
      <c r="CU7" s="18">
        <f>W7+AS7+BO7+CK7</f>
        <v>1390883.3894891755</v>
      </c>
      <c r="CV7" s="98">
        <f>CT7-CU7</f>
        <v>-1390215.9594891756</v>
      </c>
      <c r="CX7" s="56">
        <f>VLOOKUP(C7,'[2]2015 流量采购'!$A:$K,8,FALSE)+'[2]2015 流量采购'!$H$40</f>
        <v>2924.62</v>
      </c>
      <c r="CY7" s="18">
        <f>VLOOKUP(C7,'[2]2015 流量采购'!$A:$K,9,FALSE)+'[2]2015 流量采购'!$I$40</f>
        <v>6501.7199999999993</v>
      </c>
      <c r="CZ7" s="18">
        <f>VLOOKUP(C7,'[2]2015 流量采购'!$A:$K,10,FALSE)+'[2]2015 流量采购'!$J$40</f>
        <v>27822.550000000003</v>
      </c>
      <c r="DA7" s="18">
        <f>VLOOKUP(C7,'[2]2015 流量采购'!$A:$K,11,FALSE)+'[2]2015 流量采购'!$K$40</f>
        <v>9318.27</v>
      </c>
      <c r="DB7" s="49">
        <f>SUM(CX7:DA7)</f>
        <v>46567.16</v>
      </c>
    </row>
    <row r="8" spans="1:106" ht="6.75" customHeight="1">
      <c r="B8" s="36"/>
      <c r="C8" s="37"/>
      <c r="D8" s="53"/>
      <c r="E8" s="53"/>
      <c r="F8" s="53"/>
      <c r="G8" s="54"/>
      <c r="H8" s="53"/>
      <c r="I8" s="53"/>
      <c r="J8" s="54"/>
      <c r="K8" s="54"/>
      <c r="L8" s="53"/>
      <c r="M8" s="53"/>
      <c r="N8" s="53"/>
      <c r="O8" s="54"/>
      <c r="P8" s="53"/>
      <c r="Q8" s="53"/>
      <c r="R8" s="53"/>
      <c r="S8" s="54"/>
      <c r="T8" s="54"/>
      <c r="U8" s="54"/>
      <c r="V8" s="105"/>
      <c r="W8" s="53"/>
      <c r="X8" s="106"/>
      <c r="Y8" s="81"/>
      <c r="Z8" s="53"/>
      <c r="AA8" s="53"/>
      <c r="AB8" s="53"/>
      <c r="AC8" s="54"/>
      <c r="AD8" s="53"/>
      <c r="AE8" s="53"/>
      <c r="AF8" s="54"/>
      <c r="AG8" s="54"/>
      <c r="AH8" s="53"/>
      <c r="AI8" s="53"/>
      <c r="AJ8" s="53"/>
      <c r="AK8" s="54"/>
      <c r="AL8" s="53"/>
      <c r="AM8" s="53"/>
      <c r="AN8" s="53"/>
      <c r="AO8" s="54"/>
      <c r="AP8" s="54"/>
      <c r="AQ8" s="54"/>
      <c r="AR8" s="105"/>
      <c r="AS8" s="53"/>
      <c r="AT8" s="106"/>
      <c r="AU8" s="81"/>
      <c r="AV8" s="53"/>
      <c r="AW8" s="53"/>
      <c r="AX8" s="53"/>
      <c r="AY8" s="54"/>
      <c r="AZ8" s="53"/>
      <c r="BA8" s="53"/>
      <c r="BB8" s="54"/>
      <c r="BC8" s="54"/>
      <c r="BD8" s="53"/>
      <c r="BE8" s="53"/>
      <c r="BF8" s="53"/>
      <c r="BG8" s="54"/>
      <c r="BH8" s="53"/>
      <c r="BI8" s="53"/>
      <c r="BJ8" s="53"/>
      <c r="BK8" s="54"/>
      <c r="BL8" s="54"/>
      <c r="BM8" s="54"/>
      <c r="BN8" s="105"/>
      <c r="BO8" s="53"/>
      <c r="BP8" s="106"/>
      <c r="BQ8" s="81"/>
      <c r="BR8" s="53"/>
      <c r="BS8" s="53"/>
      <c r="BT8" s="53"/>
      <c r="BU8" s="54"/>
      <c r="BV8" s="53"/>
      <c r="BW8" s="53"/>
      <c r="BX8" s="54"/>
      <c r="BY8" s="54"/>
      <c r="BZ8" s="53"/>
      <c r="CA8" s="53"/>
      <c r="CB8" s="53"/>
      <c r="CC8" s="54"/>
      <c r="CD8" s="53"/>
      <c r="CE8" s="53"/>
      <c r="CF8" s="53"/>
      <c r="CG8" s="54"/>
      <c r="CH8" s="54"/>
      <c r="CI8" s="54"/>
      <c r="CJ8" s="105"/>
      <c r="CK8" s="53"/>
      <c r="CL8" s="106"/>
      <c r="CM8" s="54"/>
      <c r="CN8" s="80"/>
      <c r="CO8" s="54"/>
      <c r="CP8" s="54"/>
      <c r="CQ8" s="54"/>
      <c r="CR8" s="54"/>
      <c r="CS8" s="54"/>
      <c r="CT8" s="105"/>
      <c r="CU8" s="54"/>
      <c r="CV8" s="106"/>
      <c r="CX8" s="80"/>
      <c r="CY8" s="54"/>
      <c r="CZ8" s="54"/>
      <c r="DA8" s="54"/>
      <c r="DB8" s="81"/>
    </row>
    <row r="9" spans="1:106">
      <c r="B9" s="39" t="s">
        <v>49</v>
      </c>
      <c r="C9" s="40" t="s">
        <v>20</v>
      </c>
      <c r="D9" s="43">
        <f>VLOOKUP($C9,'SEM使用（总账填写）'!$B:$E,2,0)</f>
        <v>1769.33</v>
      </c>
      <c r="E9" s="43">
        <f>VLOOKUP(C9,'SEM使用（总账填写）'!B:E,4,0)</f>
        <v>1732.12</v>
      </c>
      <c r="F9" s="43">
        <f>VLOOKUP($C9,'SEM使用（总账填写）'!$B:$AB,6,0)</f>
        <v>1745.41</v>
      </c>
      <c r="G9" s="21">
        <f>SUM(D9:F9)</f>
        <v>5246.86</v>
      </c>
      <c r="H9" s="43">
        <f>VLOOKUP($C9,'SEM使用（总账填写）'!$B:$E,3,0)</f>
        <v>0</v>
      </c>
      <c r="I9" s="43">
        <f>VLOOKUP(C9,'SEM使用（总账填写）'!B:F,5,0)</f>
        <v>3743.73</v>
      </c>
      <c r="J9" s="21">
        <f>VLOOKUP($C9,'SEM使用（总账填写）'!$B:$AB,7,0)</f>
        <v>7651.32</v>
      </c>
      <c r="K9" s="21">
        <f>SUM(H9:J9)</f>
        <v>11395.05</v>
      </c>
      <c r="L9" s="43">
        <f>VLOOKUP($C9,'SEM充值（总账填写）'!$B:$Z,2,0)</f>
        <v>0</v>
      </c>
      <c r="M9" s="43">
        <f>VLOOKUP($C9,'SEM充值（总账填写）'!$B:$Z,4,0)</f>
        <v>0</v>
      </c>
      <c r="N9" s="43">
        <f>VLOOKUP($C9,'SEM充值（总账填写）'!$B:$Z,6,0)</f>
        <v>0</v>
      </c>
      <c r="O9" s="21">
        <f>SUM(L9:N9)</f>
        <v>0</v>
      </c>
      <c r="P9" s="43">
        <f>VLOOKUP($C9,'SEM充值（总账填写）'!$B:$Z,3,0)</f>
        <v>0</v>
      </c>
      <c r="Q9" s="43">
        <f>VLOOKUP($C9,'SEM充值（总账填写）'!$B:$Z,5,0)</f>
        <v>0</v>
      </c>
      <c r="R9" s="21">
        <f>VLOOKUP($C9,'SEM充值（总账填写）'!$B:$Z,7,0)</f>
        <v>0</v>
      </c>
      <c r="S9" s="21">
        <f>SUM(P9:R9)</f>
        <v>0</v>
      </c>
      <c r="T9" s="21">
        <f>SUMIFS('流量采购PR单明细（地方站填写）'!$E:$E,'流量采购PR单明细（地方站填写）'!$C:$C,流量采购费用统计!$C9,'流量采购PR单明细（地方站填写）'!$I:$I,流量采购费用统计!T$6,'流量采购PR单明细（地方站填写）'!$J:$J,流量采购费用统计!T$5)</f>
        <v>0</v>
      </c>
      <c r="U9" s="21">
        <f>SUMIFS('流量采购PR单明细（地方站填写）'!$E:$E,'流量采购PR单明细（地方站填写）'!$C:$C,流量采购费用统计!$C9,'流量采购PR单明细（地方站填写）'!$I:$I,流量采购费用统计!U$6,'流量采购PR单明细（地方站填写）'!$J:$J,流量采购费用统计!U$5)</f>
        <v>0</v>
      </c>
      <c r="V9" s="103">
        <f>G9+K9+O9+S9+T9+U9</f>
        <v>16641.91</v>
      </c>
      <c r="W9" s="43">
        <f>INDEX('[1]2016 确认版 vs 财务版'!$1:$1048576,16,MATCH($C9,'[1]2016 确认版 vs 财务版'!$3:$3,0)+25)</f>
        <v>36311.529375314669</v>
      </c>
      <c r="X9" s="104">
        <f>V9-W9</f>
        <v>-19669.619375314669</v>
      </c>
      <c r="Y9" s="52"/>
      <c r="Z9" s="43">
        <f>VLOOKUP($C9,'SEM使用（总账填写）'!$B:$AB,8,0)</f>
        <v>0</v>
      </c>
      <c r="AA9" s="43">
        <f>VLOOKUP($C9,'SEM使用（总账填写）'!$B:$AB,10,0)</f>
        <v>0</v>
      </c>
      <c r="AB9" s="43">
        <f>VLOOKUP($C9,'SEM使用（总账填写）'!$B:$AB,12,0)</f>
        <v>0</v>
      </c>
      <c r="AC9" s="21">
        <f>SUM(Z9:AB9)</f>
        <v>0</v>
      </c>
      <c r="AD9" s="43">
        <f>VLOOKUP($C9,'SEM使用（总账填写）'!$B:$AB,9,0)</f>
        <v>0</v>
      </c>
      <c r="AE9" s="43">
        <f>VLOOKUP($C9,'SEM使用（总账填写）'!$B:$AB,11,0)</f>
        <v>0</v>
      </c>
      <c r="AF9" s="21">
        <f>VLOOKUP($C9,'SEM使用（总账填写）'!$B:$AB,13,0)</f>
        <v>0</v>
      </c>
      <c r="AG9" s="21">
        <f>SUM(AD9:AF9)</f>
        <v>0</v>
      </c>
      <c r="AH9" s="43">
        <f>VLOOKUP($C9,'SEM充值（总账填写）'!$B:$Z,8,0)</f>
        <v>0</v>
      </c>
      <c r="AI9" s="43">
        <f>VLOOKUP($C9,'SEM充值（总账填写）'!$B:$Z,10,0)</f>
        <v>0</v>
      </c>
      <c r="AJ9" s="43">
        <f>VLOOKUP($C9,'SEM充值（总账填写）'!$B:$Z,12,0)</f>
        <v>0</v>
      </c>
      <c r="AK9" s="21">
        <f>SUM(AH9:AJ9)</f>
        <v>0</v>
      </c>
      <c r="AL9" s="43">
        <f>VLOOKUP($C9,'SEM充值（总账填写）'!$B:$Z,9,0)</f>
        <v>0</v>
      </c>
      <c r="AM9" s="43">
        <f>VLOOKUP($C9,'SEM充值（总账填写）'!$B:$Z,11,0)</f>
        <v>0</v>
      </c>
      <c r="AN9" s="21">
        <f>VLOOKUP($C9,'SEM充值（总账填写）'!$B:$Z,13,0)</f>
        <v>0</v>
      </c>
      <c r="AO9" s="21">
        <f>SUM(AL9:AN9)</f>
        <v>0</v>
      </c>
      <c r="AP9" s="21">
        <f>SUMIFS('流量采购PR单明细（地方站填写）'!$E:$E,'流量采购PR单明细（地方站填写）'!$C:$C,流量采购费用统计!$C9,'流量采购PR单明细（地方站填写）'!$I:$I,流量采购费用统计!AP$6,'流量采购PR单明细（地方站填写）'!$J:$J,流量采购费用统计!AP$5)</f>
        <v>0</v>
      </c>
      <c r="AQ9" s="21">
        <f>SUMIFS('流量采购PR单明细（地方站填写）'!$E:$E,'流量采购PR单明细（地方站填写）'!$C:$C,流量采购费用统计!$C9,'流量采购PR单明细（地方站填写）'!$I:$I,流量采购费用统计!AQ$6,'流量采购PR单明细（地方站填写）'!$J:$J,流量采购费用统计!AQ$5)</f>
        <v>0</v>
      </c>
      <c r="AR9" s="103">
        <f>AC9+AG9+AP9+AQ9+AK9+AO9</f>
        <v>0</v>
      </c>
      <c r="AS9" s="43">
        <f>INDEX('[1]2016 确认版 vs 财务版'!$1:$1048576,16,MATCH($C9,'[1]2016 确认版 vs 财务版'!$3:$3,0)+26)</f>
        <v>43927.423415049765</v>
      </c>
      <c r="AT9" s="104">
        <f>AR9-AS9</f>
        <v>-43927.423415049765</v>
      </c>
      <c r="AU9" s="52"/>
      <c r="AV9" s="43">
        <f>VLOOKUP($C9,'SEM使用（总账填写）'!$B:$AB,14,0)</f>
        <v>0</v>
      </c>
      <c r="AW9" s="43">
        <f>VLOOKUP($C9,'SEM使用（总账填写）'!$B:$AB,16,0)</f>
        <v>0</v>
      </c>
      <c r="AX9" s="43">
        <f>VLOOKUP($C9,'SEM使用（总账填写）'!$B:$AB,18,0)</f>
        <v>0</v>
      </c>
      <c r="AY9" s="21">
        <f>SUM(AV9:AX9)</f>
        <v>0</v>
      </c>
      <c r="AZ9" s="43">
        <f>VLOOKUP($C9,'SEM使用（总账填写）'!$B:$AB,15,0)</f>
        <v>0</v>
      </c>
      <c r="BA9" s="43">
        <f>VLOOKUP($C9,'SEM使用（总账填写）'!$B:$AB,17,0)</f>
        <v>0</v>
      </c>
      <c r="BB9" s="21">
        <f>VLOOKUP($C9,'SEM使用（总账填写）'!$B:$AB,19,0)</f>
        <v>0</v>
      </c>
      <c r="BC9" s="21">
        <f>SUM(AZ9:BB9)</f>
        <v>0</v>
      </c>
      <c r="BD9" s="43">
        <f>VLOOKUP($C9,'SEM充值（总账填写）'!$B:$Z,14,0)</f>
        <v>0</v>
      </c>
      <c r="BE9" s="43">
        <f>VLOOKUP($C9,'SEM充值（总账填写）'!$B:$Z,16,0)</f>
        <v>0</v>
      </c>
      <c r="BF9" s="43">
        <f>VLOOKUP($C9,'SEM充值（总账填写）'!$B:$Z,18,0)</f>
        <v>0</v>
      </c>
      <c r="BG9" s="21">
        <f>SUM(BD9:BF9)</f>
        <v>0</v>
      </c>
      <c r="BH9" s="43">
        <f>VLOOKUP($C9,'SEM充值（总账填写）'!$B:$Z,15,0)</f>
        <v>0</v>
      </c>
      <c r="BI9" s="43">
        <f>VLOOKUP($C9,'SEM充值（总账填写）'!$B:$Z,17,0)</f>
        <v>0</v>
      </c>
      <c r="BJ9" s="21">
        <f>VLOOKUP($C9,'SEM充值（总账填写）'!$B:$Z,19,0)</f>
        <v>0</v>
      </c>
      <c r="BK9" s="21">
        <f>SUM(BH9:BJ9)</f>
        <v>0</v>
      </c>
      <c r="BL9" s="21">
        <f>SUMIFS('流量采购PR单明细（地方站填写）'!$E:$E,'流量采购PR单明细（地方站填写）'!$C:$C,流量采购费用统计!$C9,'流量采购PR单明细（地方站填写）'!$I:$I,流量采购费用统计!BL$6,'流量采购PR单明细（地方站填写）'!$J:$J,流量采购费用统计!BL$5)</f>
        <v>0</v>
      </c>
      <c r="BM9" s="21">
        <f>SUMIFS('流量采购PR单明细（地方站填写）'!$E:$E,'流量采购PR单明细（地方站填写）'!$C:$C,流量采购费用统计!$C9,'流量采购PR单明细（地方站填写）'!$I:$I,流量采购费用统计!BM$6,'流量采购PR单明细（地方站填写）'!$J:$J,流量采购费用统计!BM$5)</f>
        <v>0</v>
      </c>
      <c r="BN9" s="103">
        <f>AY9+BC9+BL9+BM9+BG9+BK9</f>
        <v>0</v>
      </c>
      <c r="BO9" s="43">
        <f>INDEX('[1]2016 确认版 vs 财务版'!$1:$1048576,16,MATCH($C9,'[1]2016 确认版 vs 财务版'!$3:$3,0)+27)</f>
        <v>46851.4000232369</v>
      </c>
      <c r="BP9" s="104">
        <f>BN9-BO9</f>
        <v>-46851.4000232369</v>
      </c>
      <c r="BQ9" s="52"/>
      <c r="BR9" s="43">
        <f>VLOOKUP($C9,'SEM使用（总账填写）'!$B:$AB,20,0)</f>
        <v>0</v>
      </c>
      <c r="BS9" s="43">
        <f>VLOOKUP($C9,'SEM使用（总账填写）'!$B:$AB,22,0)</f>
        <v>0</v>
      </c>
      <c r="BT9" s="43">
        <f>VLOOKUP($C9,'SEM使用（总账填写）'!$B:$AB,24,0)</f>
        <v>0</v>
      </c>
      <c r="BU9" s="21">
        <f>SUM(BR9:BT9)</f>
        <v>0</v>
      </c>
      <c r="BV9" s="43">
        <f>VLOOKUP($C9,'SEM使用（总账填写）'!$B:$AB,21,0)</f>
        <v>0</v>
      </c>
      <c r="BW9" s="43">
        <f>VLOOKUP($C9,'SEM使用（总账填写）'!$B:$AB,23,0)</f>
        <v>0</v>
      </c>
      <c r="BX9" s="21">
        <f>VLOOKUP($C9,'SEM使用（总账填写）'!$B:$AB,25,0)</f>
        <v>0</v>
      </c>
      <c r="BY9" s="21">
        <f>SUM(BV9:BX9)</f>
        <v>0</v>
      </c>
      <c r="BZ9" s="43">
        <f>VLOOKUP($C9,'SEM充值（总账填写）'!$B:$Z,20,0)</f>
        <v>0</v>
      </c>
      <c r="CA9" s="43">
        <f>VLOOKUP($C9,'SEM充值（总账填写）'!$B:$Z,22,0)</f>
        <v>0</v>
      </c>
      <c r="CB9" s="43">
        <f>VLOOKUP($C9,'SEM充值（总账填写）'!$B:$Z,24,0)</f>
        <v>0</v>
      </c>
      <c r="CC9" s="21">
        <f>SUM(BZ9:CB9)</f>
        <v>0</v>
      </c>
      <c r="CD9" s="43">
        <f>VLOOKUP($C9,'SEM充值（总账填写）'!$B:$Z,21,0)</f>
        <v>0</v>
      </c>
      <c r="CE9" s="43">
        <f>VLOOKUP($C9,'SEM充值（总账填写）'!$B:$Z,23,0)</f>
        <v>0</v>
      </c>
      <c r="CF9" s="21">
        <f>VLOOKUP($C9,'SEM充值（总账填写）'!$B:$Z,25,0)</f>
        <v>0</v>
      </c>
      <c r="CG9" s="21">
        <f>SUM(CD9:CF9)</f>
        <v>0</v>
      </c>
      <c r="CH9" s="21">
        <f>SUMIFS('流量采购PR单明细（地方站填写）'!$E:$E,'流量采购PR单明细（地方站填写）'!$C:$C,流量采购费用统计!$C9,'流量采购PR单明细（地方站填写）'!$I:$I,流量采购费用统计!CH$6,'流量采购PR单明细（地方站填写）'!$J:$J,流量采购费用统计!CH$5)</f>
        <v>0</v>
      </c>
      <c r="CI9" s="21">
        <f>SUMIFS('流量采购PR单明细（地方站填写）'!$E:$E,'流量采购PR单明细（地方站填写）'!$C:$C,流量采购费用统计!$C9,'流量采购PR单明细（地方站填写）'!$I:$I,流量采购费用统计!CI$6,'流量采购PR单明细（地方站填写）'!$J:$J,流量采购费用统计!CI$5)</f>
        <v>0</v>
      </c>
      <c r="CJ9" s="103">
        <f>BU9+BY9+CH9+CI9+CC9+CG9</f>
        <v>0</v>
      </c>
      <c r="CK9" s="43">
        <f>INDEX('[1]2016 确认版 vs 财务版'!$1:$1048576,16,MATCH($C9,'[1]2016 确认版 vs 财务版'!$3:$3,0)+28)</f>
        <v>54467.294062972003</v>
      </c>
      <c r="CL9" s="104">
        <f>CJ9-CK9</f>
        <v>-54467.294062972003</v>
      </c>
      <c r="CM9" s="21"/>
      <c r="CN9" s="59">
        <f>G9+AC9+AY9+BU9</f>
        <v>5246.86</v>
      </c>
      <c r="CO9" s="21">
        <f>K9+AG9+BC9+BY9</f>
        <v>11395.05</v>
      </c>
      <c r="CP9" s="21">
        <f>O9+AK9+BG9+CC9</f>
        <v>0</v>
      </c>
      <c r="CQ9" s="21">
        <f>S9+AO9+BK9+CG9</f>
        <v>0</v>
      </c>
      <c r="CR9" s="21">
        <f>T9+AP9+BL9+CH9</f>
        <v>0</v>
      </c>
      <c r="CS9" s="21">
        <f>U9+AQ9+BM9+CI9</f>
        <v>0</v>
      </c>
      <c r="CT9" s="103">
        <f>SUM(CN9:CS9)</f>
        <v>16641.91</v>
      </c>
      <c r="CU9" s="21">
        <f>W9+AS9+BO9+CK9</f>
        <v>181557.64687657333</v>
      </c>
      <c r="CV9" s="104">
        <f>CT9-CU9</f>
        <v>-164915.73687657333</v>
      </c>
      <c r="CX9" s="59">
        <f>VLOOKUP(C9,'[2]2015 流量采购'!$A:$K,8,FALSE)</f>
        <v>0</v>
      </c>
      <c r="CY9" s="21">
        <f>VLOOKUP(C9,'[2]2015 流量采购'!$A:$K,9,FALSE)</f>
        <v>0</v>
      </c>
      <c r="CZ9" s="21">
        <f>VLOOKUP(C9,'[2]2015 流量采购'!$A:$K,10,FALSE)</f>
        <v>13386.54</v>
      </c>
      <c r="DA9" s="21">
        <f>VLOOKUP(C9,'[2]2015 流量采购'!$A:$K,11,FALSE)</f>
        <v>18273.990000000002</v>
      </c>
      <c r="DB9" s="52">
        <f>SUM(CX9:DA9)</f>
        <v>31660.530000000002</v>
      </c>
    </row>
    <row r="10" spans="1:106" s="114" customFormat="1" ht="6.75" customHeight="1">
      <c r="B10" s="115"/>
      <c r="C10" s="116"/>
      <c r="D10" s="117"/>
      <c r="E10" s="117"/>
      <c r="F10" s="117"/>
      <c r="G10" s="118"/>
      <c r="H10" s="117"/>
      <c r="I10" s="117"/>
      <c r="J10" s="118"/>
      <c r="K10" s="118"/>
      <c r="L10" s="117"/>
      <c r="M10" s="117"/>
      <c r="N10" s="117"/>
      <c r="O10" s="118"/>
      <c r="P10" s="117"/>
      <c r="Q10" s="117"/>
      <c r="R10" s="118"/>
      <c r="S10" s="118"/>
      <c r="T10" s="118"/>
      <c r="U10" s="118"/>
      <c r="V10" s="119"/>
      <c r="W10" s="117"/>
      <c r="X10" s="120"/>
      <c r="Y10" s="121"/>
      <c r="Z10" s="117"/>
      <c r="AA10" s="117"/>
      <c r="AB10" s="117"/>
      <c r="AC10" s="118"/>
      <c r="AD10" s="117"/>
      <c r="AE10" s="117"/>
      <c r="AF10" s="118"/>
      <c r="AG10" s="118"/>
      <c r="AH10" s="117"/>
      <c r="AI10" s="117"/>
      <c r="AJ10" s="117"/>
      <c r="AK10" s="118"/>
      <c r="AL10" s="117"/>
      <c r="AM10" s="117"/>
      <c r="AN10" s="118"/>
      <c r="AO10" s="118"/>
      <c r="AP10" s="118"/>
      <c r="AQ10" s="118"/>
      <c r="AR10" s="119"/>
      <c r="AS10" s="117"/>
      <c r="AT10" s="120"/>
      <c r="AU10" s="121"/>
      <c r="AV10" s="117"/>
      <c r="AW10" s="117"/>
      <c r="AX10" s="117"/>
      <c r="AY10" s="118"/>
      <c r="AZ10" s="117"/>
      <c r="BA10" s="117"/>
      <c r="BB10" s="118"/>
      <c r="BC10" s="118"/>
      <c r="BD10" s="117"/>
      <c r="BE10" s="117"/>
      <c r="BF10" s="117"/>
      <c r="BG10" s="118"/>
      <c r="BH10" s="117"/>
      <c r="BI10" s="117"/>
      <c r="BJ10" s="118"/>
      <c r="BK10" s="118"/>
      <c r="BL10" s="118"/>
      <c r="BM10" s="118"/>
      <c r="BN10" s="119"/>
      <c r="BO10" s="117"/>
      <c r="BP10" s="120"/>
      <c r="BQ10" s="121"/>
      <c r="BR10" s="117"/>
      <c r="BS10" s="117"/>
      <c r="BT10" s="117"/>
      <c r="BU10" s="118"/>
      <c r="BV10" s="117"/>
      <c r="BW10" s="117"/>
      <c r="BX10" s="118"/>
      <c r="BY10" s="118"/>
      <c r="BZ10" s="117"/>
      <c r="CA10" s="117"/>
      <c r="CB10" s="117"/>
      <c r="CC10" s="118"/>
      <c r="CD10" s="117"/>
      <c r="CE10" s="117"/>
      <c r="CF10" s="118"/>
      <c r="CG10" s="118"/>
      <c r="CH10" s="118"/>
      <c r="CI10" s="118"/>
      <c r="CJ10" s="119"/>
      <c r="CK10" s="117"/>
      <c r="CL10" s="120"/>
      <c r="CM10" s="118"/>
      <c r="CN10" s="122"/>
      <c r="CO10" s="118"/>
      <c r="CP10" s="118"/>
      <c r="CQ10" s="118"/>
      <c r="CR10" s="118"/>
      <c r="CS10" s="118"/>
      <c r="CT10" s="119"/>
      <c r="CU10" s="118"/>
      <c r="CV10" s="120"/>
      <c r="CX10" s="122"/>
      <c r="CY10" s="118"/>
      <c r="CZ10" s="118"/>
      <c r="DA10" s="118"/>
      <c r="DB10" s="121"/>
    </row>
    <row r="11" spans="1:106" s="114" customFormat="1">
      <c r="B11" s="115" t="s">
        <v>49</v>
      </c>
      <c r="C11" s="116" t="s">
        <v>18</v>
      </c>
      <c r="D11" s="117">
        <f>VLOOKUP($C11,'SEM使用（总账填写）'!$B:$E,2,0)</f>
        <v>70589.91</v>
      </c>
      <c r="E11" s="117">
        <f>VLOOKUP(C11,'SEM使用（总账填写）'!B:E,4,0)</f>
        <v>48709.33</v>
      </c>
      <c r="F11" s="117">
        <f>VLOOKUP($C11,'SEM使用（总账填写）'!$B:$AB,6,0)</f>
        <v>47167.75</v>
      </c>
      <c r="G11" s="118">
        <f>SUM(D11:F11)</f>
        <v>166466.99</v>
      </c>
      <c r="H11" s="117">
        <f>VLOOKUP($C11,'SEM使用（总账填写）'!$B:$E,3,0)</f>
        <v>0</v>
      </c>
      <c r="I11" s="117">
        <f>VLOOKUP(C11,'SEM使用（总账填写）'!B:F,5,0)</f>
        <v>24938.35</v>
      </c>
      <c r="J11" s="118">
        <f>VLOOKUP($C11,'SEM使用（总账填写）'!$B:$AB,7,0)</f>
        <v>24642.39</v>
      </c>
      <c r="K11" s="118">
        <f>SUM(H11:J11)</f>
        <v>49580.74</v>
      </c>
      <c r="L11" s="117">
        <f>VLOOKUP($C11,'SEM充值（总账填写）'!$B:$Z,2,0)</f>
        <v>0</v>
      </c>
      <c r="M11" s="117">
        <f>VLOOKUP($C11,'SEM充值（总账填写）'!$B:$Z,4,0)</f>
        <v>0</v>
      </c>
      <c r="N11" s="117">
        <f>VLOOKUP($C11,'SEM充值（总账填写）'!$B:$Z,6,0)</f>
        <v>0</v>
      </c>
      <c r="O11" s="118">
        <f>SUM(L11:N11)</f>
        <v>0</v>
      </c>
      <c r="P11" s="117">
        <f>VLOOKUP($C11,'SEM充值（总账填写）'!$B:$Z,3,0)</f>
        <v>0</v>
      </c>
      <c r="Q11" s="117">
        <f>VLOOKUP($C11,'SEM充值（总账填写）'!$B:$Z,5,0)</f>
        <v>0</v>
      </c>
      <c r="R11" s="118">
        <f>VLOOKUP($C11,'SEM充值（总账填写）'!$B:$Z,7,0)</f>
        <v>0</v>
      </c>
      <c r="S11" s="118">
        <f>SUM(P11:R11)</f>
        <v>0</v>
      </c>
      <c r="T11" s="118">
        <f>SUMIFS('流量采购PR单明细（地方站填写）'!$E:$E,'流量采购PR单明细（地方站填写）'!$C:$C,流量采购费用统计!$C11,'流量采购PR单明细（地方站填写）'!$I:$I,流量采购费用统计!T$6,'流量采购PR单明细（地方站填写）'!$J:$J,流量采购费用统计!T$5)</f>
        <v>0</v>
      </c>
      <c r="U11" s="118">
        <f>SUMIFS('流量采购PR单明细（地方站填写）'!$E:$E,'流量采购PR单明细（地方站填写）'!$C:$C,流量采购费用统计!$C11,'流量采购PR单明细（地方站填写）'!$I:$I,流量采购费用统计!U$6,'流量采购PR单明细（地方站填写）'!$J:$J,流量采购费用统计!U$5)</f>
        <v>0</v>
      </c>
      <c r="V11" s="119">
        <f>G11+K11+O11+S11+T11+U11</f>
        <v>216047.72999999998</v>
      </c>
      <c r="W11" s="117">
        <f>INDEX('[1]2016 确认版 vs 财务版'!$1:$1048576,16,MATCH($C11,'[1]2016 确认版 vs 财务版'!$3:$3,0)+25)+200000</f>
        <v>239665.38863715582</v>
      </c>
      <c r="X11" s="120">
        <f>V11-W11</f>
        <v>-23617.658637155837</v>
      </c>
      <c r="Y11" s="121"/>
      <c r="Z11" s="117">
        <f>VLOOKUP($C11,'SEM使用（总账填写）'!$B:$AB,8,0)</f>
        <v>0</v>
      </c>
      <c r="AA11" s="117">
        <f>VLOOKUP($C11,'SEM使用（总账填写）'!$B:$AB,10,0)</f>
        <v>0</v>
      </c>
      <c r="AB11" s="117">
        <f>VLOOKUP($C11,'SEM使用（总账填写）'!$B:$AB,12,0)</f>
        <v>0</v>
      </c>
      <c r="AC11" s="118">
        <f>SUM(Z11:AB11)</f>
        <v>0</v>
      </c>
      <c r="AD11" s="117">
        <f>VLOOKUP($C11,'SEM使用（总账填写）'!$B:$AB,9,0)</f>
        <v>0</v>
      </c>
      <c r="AE11" s="117">
        <f>VLOOKUP($C11,'SEM使用（总账填写）'!$B:$AB,11,0)</f>
        <v>0</v>
      </c>
      <c r="AF11" s="118">
        <f>VLOOKUP($C11,'SEM使用（总账填写）'!$B:$AB,13,0)</f>
        <v>0</v>
      </c>
      <c r="AG11" s="118">
        <f>SUM(AD11:AF11)</f>
        <v>0</v>
      </c>
      <c r="AH11" s="117">
        <f>VLOOKUP($C11,'SEM充值（总账填写）'!$B:$Z,8,0)</f>
        <v>0</v>
      </c>
      <c r="AI11" s="117">
        <f>VLOOKUP($C11,'SEM充值（总账填写）'!$B:$Z,10,0)</f>
        <v>0</v>
      </c>
      <c r="AJ11" s="117">
        <f>VLOOKUP($C11,'SEM充值（总账填写）'!$B:$Z,12,0)</f>
        <v>0</v>
      </c>
      <c r="AK11" s="118">
        <f>SUM(AH11:AJ11)</f>
        <v>0</v>
      </c>
      <c r="AL11" s="117">
        <f>VLOOKUP($C11,'SEM充值（总账填写）'!$B:$Z,9,0)</f>
        <v>0</v>
      </c>
      <c r="AM11" s="117">
        <f>VLOOKUP($C11,'SEM充值（总账填写）'!$B:$Z,11,0)</f>
        <v>0</v>
      </c>
      <c r="AN11" s="118">
        <f>VLOOKUP($C11,'SEM充值（总账填写）'!$B:$Z,13,0)</f>
        <v>0</v>
      </c>
      <c r="AO11" s="118">
        <f>SUM(AL11:AN11)</f>
        <v>0</v>
      </c>
      <c r="AP11" s="118">
        <f>SUMIFS('流量采购PR单明细（地方站填写）'!$E:$E,'流量采购PR单明细（地方站填写）'!$C:$C,流量采购费用统计!$C11,'流量采购PR单明细（地方站填写）'!$I:$I,流量采购费用统计!AP$6,'流量采购PR单明细（地方站填写）'!$J:$J,流量采购费用统计!AP$5)</f>
        <v>0</v>
      </c>
      <c r="AQ11" s="118">
        <f>SUMIFS('流量采购PR单明细（地方站填写）'!$E:$E,'流量采购PR单明细（地方站填写）'!$C:$C,流量采购费用统计!$C11,'流量采购PR单明细（地方站填写）'!$I:$I,流量采购费用统计!AQ$6,'流量采购PR单明细（地方站填写）'!$J:$J,流量采购费用统计!AQ$5)</f>
        <v>0</v>
      </c>
      <c r="AR11" s="119">
        <f>AC11+AG11+AP11+AQ11+AK11+AO11</f>
        <v>0</v>
      </c>
      <c r="AS11" s="117">
        <f>INDEX('[1]2016 确认版 vs 财务版'!$1:$1048576,16,MATCH($C11,'[1]2016 确认版 vs 财务版'!$3:$3,0)+26)</f>
        <v>46950.156849076331</v>
      </c>
      <c r="AT11" s="120">
        <f>AR11-AS11</f>
        <v>-46950.156849076331</v>
      </c>
      <c r="AU11" s="121"/>
      <c r="AV11" s="117">
        <f>VLOOKUP($C11,'SEM使用（总账填写）'!$B:$AB,14,0)</f>
        <v>0</v>
      </c>
      <c r="AW11" s="117">
        <f>VLOOKUP($C11,'SEM使用（总账填写）'!$B:$AB,16,0)</f>
        <v>0</v>
      </c>
      <c r="AX11" s="117">
        <f>VLOOKUP($C11,'SEM使用（总账填写）'!$B:$AB,18,0)</f>
        <v>0</v>
      </c>
      <c r="AY11" s="118">
        <f>SUM(AV11:AX11)</f>
        <v>0</v>
      </c>
      <c r="AZ11" s="117">
        <f>VLOOKUP($C11,'SEM使用（总账填写）'!$B:$AB,15,0)</f>
        <v>0</v>
      </c>
      <c r="BA11" s="117">
        <f>VLOOKUP($C11,'SEM使用（总账填写）'!$B:$AB,17,0)</f>
        <v>0</v>
      </c>
      <c r="BB11" s="118">
        <f>VLOOKUP($C11,'SEM使用（总账填写）'!$B:$AB,19,0)</f>
        <v>0</v>
      </c>
      <c r="BC11" s="118">
        <f>SUM(AZ11:BB11)</f>
        <v>0</v>
      </c>
      <c r="BD11" s="117">
        <f>VLOOKUP($C11,'SEM充值（总账填写）'!$B:$Z,14,0)</f>
        <v>0</v>
      </c>
      <c r="BE11" s="117">
        <f>VLOOKUP($C11,'SEM充值（总账填写）'!$B:$Z,16,0)</f>
        <v>0</v>
      </c>
      <c r="BF11" s="117">
        <f>VLOOKUP($C11,'SEM充值（总账填写）'!$B:$Z,18,0)</f>
        <v>0</v>
      </c>
      <c r="BG11" s="118">
        <f>SUM(BD11:BF11)</f>
        <v>0</v>
      </c>
      <c r="BH11" s="117">
        <f>VLOOKUP($C11,'SEM充值（总账填写）'!$B:$Z,15,0)</f>
        <v>0</v>
      </c>
      <c r="BI11" s="117">
        <f>VLOOKUP($C11,'SEM充值（总账填写）'!$B:$Z,17,0)</f>
        <v>0</v>
      </c>
      <c r="BJ11" s="118">
        <f>VLOOKUP($C11,'SEM充值（总账填写）'!$B:$Z,19,0)</f>
        <v>0</v>
      </c>
      <c r="BK11" s="118">
        <f>SUM(BH11:BJ11)</f>
        <v>0</v>
      </c>
      <c r="BL11" s="118">
        <f>SUMIFS('流量采购PR单明细（地方站填写）'!$E:$E,'流量采购PR单明细（地方站填写）'!$C:$C,流量采购费用统计!$C11,'流量采购PR单明细（地方站填写）'!$I:$I,流量采购费用统计!BL$6,'流量采购PR单明细（地方站填写）'!$J:$J,流量采购费用统计!BL$5)</f>
        <v>0</v>
      </c>
      <c r="BM11" s="118">
        <f>SUMIFS('流量采购PR单明细（地方站填写）'!$E:$E,'流量采购PR单明细（地方站填写）'!$C:$C,流量采购费用统计!$C11,'流量采购PR单明细（地方站填写）'!$I:$I,流量采购费用统计!BM$6,'流量采购PR单明细（地方站填写）'!$J:$J,流量采购费用统计!BM$5)</f>
        <v>0</v>
      </c>
      <c r="BN11" s="119">
        <f>AY11+BC11+BL11+BM11+BG11+BK11</f>
        <v>0</v>
      </c>
      <c r="BO11" s="117">
        <f>INDEX('[1]2016 确认版 vs 财务版'!$1:$1048576,16,MATCH($C11,'[1]2016 确认版 vs 财务版'!$3:$3,0)+27)</f>
        <v>52213.314743813171</v>
      </c>
      <c r="BP11" s="120">
        <f>BN11-BO11</f>
        <v>-52213.314743813171</v>
      </c>
      <c r="BQ11" s="121"/>
      <c r="BR11" s="117">
        <f>VLOOKUP($C11,'SEM使用（总账填写）'!$B:$AB,20,0)</f>
        <v>0</v>
      </c>
      <c r="BS11" s="117">
        <f>VLOOKUP($C11,'SEM使用（总账填写）'!$B:$AB,22,0)</f>
        <v>0</v>
      </c>
      <c r="BT11" s="117">
        <f>VLOOKUP($C11,'SEM使用（总账填写）'!$B:$AB,24,0)</f>
        <v>0</v>
      </c>
      <c r="BU11" s="118">
        <f>SUM(BR11:BT11)</f>
        <v>0</v>
      </c>
      <c r="BV11" s="117">
        <f>VLOOKUP($C11,'SEM使用（总账填写）'!$B:$AB,21,0)</f>
        <v>0</v>
      </c>
      <c r="BW11" s="117">
        <f>VLOOKUP($C11,'SEM使用（总账填写）'!$B:$AB,23,0)</f>
        <v>0</v>
      </c>
      <c r="BX11" s="118">
        <f>VLOOKUP($C11,'SEM使用（总账填写）'!$B:$AB,25,0)</f>
        <v>0</v>
      </c>
      <c r="BY11" s="118">
        <f>SUM(BV11:BX11)</f>
        <v>0</v>
      </c>
      <c r="BZ11" s="117">
        <f>VLOOKUP($C11,'SEM充值（总账填写）'!$B:$Z,20,0)</f>
        <v>0</v>
      </c>
      <c r="CA11" s="117">
        <f>VLOOKUP($C11,'SEM充值（总账填写）'!$B:$Z,22,0)</f>
        <v>0</v>
      </c>
      <c r="CB11" s="117">
        <f>VLOOKUP($C11,'SEM充值（总账填写）'!$B:$Z,24,0)</f>
        <v>0</v>
      </c>
      <c r="CC11" s="118">
        <f>SUM(BZ11:CB11)</f>
        <v>0</v>
      </c>
      <c r="CD11" s="117">
        <f>VLOOKUP($C11,'SEM充值（总账填写）'!$B:$Z,21,0)</f>
        <v>0</v>
      </c>
      <c r="CE11" s="117">
        <f>VLOOKUP($C11,'SEM充值（总账填写）'!$B:$Z,23,0)</f>
        <v>0</v>
      </c>
      <c r="CF11" s="118">
        <f>VLOOKUP($C11,'SEM充值（总账填写）'!$B:$Z,25,0)</f>
        <v>0</v>
      </c>
      <c r="CG11" s="118">
        <f>SUM(CD11:CF11)</f>
        <v>0</v>
      </c>
      <c r="CH11" s="118">
        <f>SUMIFS('流量采购PR单明细（地方站填写）'!$E:$E,'流量采购PR单明细（地方站填写）'!$C:$C,流量采购费用统计!$C11,'流量采购PR单明细（地方站填写）'!$I:$I,流量采购费用统计!CH$6,'流量采购PR单明细（地方站填写）'!$J:$J,流量采购费用统计!CH$5)</f>
        <v>0</v>
      </c>
      <c r="CI11" s="118">
        <f>SUMIFS('流量采购PR单明细（地方站填写）'!$E:$E,'流量采购PR单明细（地方站填写）'!$C:$C,流量采购费用统计!$C11,'流量采购PR单明细（地方站填写）'!$I:$I,流量采购费用统计!CI$6,'流量采购PR单明细（地方站填写）'!$J:$J,流量采购费用统计!CI$5)</f>
        <v>0</v>
      </c>
      <c r="CJ11" s="119">
        <f>BU11+BY11+CH11+CI11+CC11+CG11</f>
        <v>0</v>
      </c>
      <c r="CK11" s="117">
        <f>INDEX('[1]2016 确认版 vs 财务版'!$1:$1048576,16,MATCH($C11,'[1]2016 确认版 vs 财务版'!$3:$3,0)+28)</f>
        <v>59498.082955733706</v>
      </c>
      <c r="CL11" s="120">
        <f>CJ11-CK11</f>
        <v>-59498.082955733706</v>
      </c>
      <c r="CM11" s="118"/>
      <c r="CN11" s="122">
        <f>G11+AC11+AY11+BU11</f>
        <v>166466.99</v>
      </c>
      <c r="CO11" s="118">
        <f>K11+AG11+BC11+BY11</f>
        <v>49580.74</v>
      </c>
      <c r="CP11" s="118">
        <f>O11+AK11+BG11+CC11</f>
        <v>0</v>
      </c>
      <c r="CQ11" s="118">
        <f>S11+AO11+BK11+CG11</f>
        <v>0</v>
      </c>
      <c r="CR11" s="118">
        <f>T11+AP11+BL11+CH11</f>
        <v>0</v>
      </c>
      <c r="CS11" s="118">
        <f>U11+AQ11+BM11+CI11</f>
        <v>0</v>
      </c>
      <c r="CT11" s="119">
        <f>SUM(CN11:CS11)</f>
        <v>216047.72999999998</v>
      </c>
      <c r="CU11" s="118">
        <f>W11+AS11+BO11+CK11</f>
        <v>398326.94318577903</v>
      </c>
      <c r="CV11" s="120">
        <f>CT11-CU11</f>
        <v>-182279.21318577905</v>
      </c>
      <c r="CX11" s="122">
        <f>VLOOKUP(C11,'[2]2015 流量采购'!$A:$K,8,FALSE)</f>
        <v>0</v>
      </c>
      <c r="CY11" s="118">
        <f>VLOOKUP(C11,'[2]2015 流量采购'!$A:$K,9,FALSE)</f>
        <v>37527.629999999997</v>
      </c>
      <c r="CZ11" s="118">
        <f>VLOOKUP(C11,'[2]2015 流量采购'!$A:$K,10,FALSE)</f>
        <v>166088.88</v>
      </c>
      <c r="DA11" s="118">
        <f>VLOOKUP(C11,'[2]2015 流量采购'!$A:$K,11,FALSE)</f>
        <v>217268.55</v>
      </c>
      <c r="DB11" s="121">
        <f>SUM(CX11:DA11)</f>
        <v>420885.06</v>
      </c>
    </row>
    <row r="12" spans="1:106">
      <c r="B12" s="39" t="s">
        <v>49</v>
      </c>
      <c r="C12" s="40" t="s">
        <v>19</v>
      </c>
      <c r="D12" s="43">
        <f>VLOOKUP($C12,'SEM使用（总账填写）'!$B:$E,2,0)</f>
        <v>30873.66</v>
      </c>
      <c r="E12" s="43">
        <f>VLOOKUP(C12,'SEM使用（总账填写）'!B:E,4,0)</f>
        <v>23037.64</v>
      </c>
      <c r="F12" s="43">
        <f>VLOOKUP($C12,'SEM使用（总账填写）'!$B:$AB,6,0)</f>
        <v>50885.31</v>
      </c>
      <c r="G12" s="21">
        <f>SUM(D12:F12)</f>
        <v>104796.61</v>
      </c>
      <c r="H12" s="43">
        <f>VLOOKUP($C12,'SEM使用（总账填写）'!$B:$E,3,0)</f>
        <v>0</v>
      </c>
      <c r="I12" s="43">
        <f>VLOOKUP(C12,'SEM使用（总账填写）'!B:F,5,0)</f>
        <v>13853.98</v>
      </c>
      <c r="J12" s="21">
        <f>VLOOKUP($C12,'SEM使用（总账填写）'!$B:$AB,7,0)</f>
        <v>26655.97</v>
      </c>
      <c r="K12" s="21">
        <f>SUM(H12:J12)</f>
        <v>40509.949999999997</v>
      </c>
      <c r="L12" s="43">
        <f>VLOOKUP($C12,'SEM充值（总账填写）'!$B:$Z,2,0)</f>
        <v>0</v>
      </c>
      <c r="M12" s="43">
        <f>VLOOKUP($C12,'SEM充值（总账填写）'!$B:$Z,4,0)</f>
        <v>0</v>
      </c>
      <c r="N12" s="43">
        <f>VLOOKUP($C12,'SEM充值（总账填写）'!$B:$Z,6,0)</f>
        <v>0</v>
      </c>
      <c r="O12" s="21">
        <f t="shared" ref="O12" si="0">SUM(L12:N12)</f>
        <v>0</v>
      </c>
      <c r="P12" s="43">
        <f>VLOOKUP($C12,'SEM充值（总账填写）'!$B:$Z,3,0)</f>
        <v>0</v>
      </c>
      <c r="Q12" s="43">
        <f>VLOOKUP($C12,'SEM充值（总账填写）'!$B:$Z,5,0)</f>
        <v>0</v>
      </c>
      <c r="R12" s="21">
        <f>VLOOKUP($C12,'SEM充值（总账填写）'!$B:$Z,7,0)</f>
        <v>0</v>
      </c>
      <c r="S12" s="21">
        <f t="shared" ref="S12" si="1">SUM(P12:R12)</f>
        <v>0</v>
      </c>
      <c r="T12" s="21">
        <f>SUMIFS('流量采购PR单明细（地方站填写）'!$E:$E,'流量采购PR单明细（地方站填写）'!$C:$C,流量采购费用统计!$C12,'流量采购PR单明细（地方站填写）'!$I:$I,流量采购费用统计!T$6,'流量采购PR单明细（地方站填写）'!$J:$J,流量采购费用统计!T$5)</f>
        <v>0</v>
      </c>
      <c r="U12" s="21">
        <f>SUMIFS('流量采购PR单明细（地方站填写）'!$E:$E,'流量采购PR单明细（地方站填写）'!$C:$C,流量采购费用统计!$C12,'流量采购PR单明细（地方站填写）'!$I:$I,流量采购费用统计!U$6,'流量采购PR单明细（地方站填写）'!$J:$J,流量采购费用统计!U$5)</f>
        <v>0</v>
      </c>
      <c r="V12" s="103">
        <f t="shared" ref="V12" si="2">G12+K12+O12+S12+T12+U12</f>
        <v>145306.56</v>
      </c>
      <c r="W12" s="43">
        <f>INDEX('[1]2016 确认版 vs 财务版'!$1:$1048576,16,MATCH($C12,'[1]2016 确认版 vs 财务版'!$3:$3,0)+25)+150000</f>
        <v>175715.50288524845</v>
      </c>
      <c r="X12" s="104">
        <f>V12-W12</f>
        <v>-30408.942885248456</v>
      </c>
      <c r="Y12" s="52"/>
      <c r="Z12" s="43">
        <f>VLOOKUP($C12,'SEM使用（总账填写）'!$B:$AB,8,0)</f>
        <v>0</v>
      </c>
      <c r="AA12" s="43">
        <f>VLOOKUP($C12,'SEM使用（总账填写）'!$B:$AB,10,0)</f>
        <v>0</v>
      </c>
      <c r="AB12" s="43">
        <f>VLOOKUP($C12,'SEM使用（总账填写）'!$B:$AB,12,0)</f>
        <v>0</v>
      </c>
      <c r="AC12" s="21">
        <f t="shared" ref="AC12" si="3">SUM(Z12:AB12)</f>
        <v>0</v>
      </c>
      <c r="AD12" s="43">
        <f>VLOOKUP($C12,'SEM使用（总账填写）'!$B:$AB,9,0)</f>
        <v>0</v>
      </c>
      <c r="AE12" s="43">
        <f>VLOOKUP($C12,'SEM使用（总账填写）'!$B:$AB,11,0)</f>
        <v>0</v>
      </c>
      <c r="AF12" s="21">
        <f>VLOOKUP($C12,'SEM使用（总账填写）'!$B:$AB,13,0)</f>
        <v>0</v>
      </c>
      <c r="AG12" s="21">
        <f t="shared" ref="AG12" si="4">SUM(AD12:AF12)</f>
        <v>0</v>
      </c>
      <c r="AH12" s="43">
        <f>VLOOKUP($C12,'SEM充值（总账填写）'!$B:$Z,8,0)</f>
        <v>0</v>
      </c>
      <c r="AI12" s="43">
        <f>VLOOKUP($C12,'SEM充值（总账填写）'!$B:$Z,10,0)</f>
        <v>0</v>
      </c>
      <c r="AJ12" s="43">
        <f>VLOOKUP($C12,'SEM充值（总账填写）'!$B:$Z,12,0)</f>
        <v>0</v>
      </c>
      <c r="AK12" s="21">
        <f t="shared" ref="AK12" si="5">SUM(AH12:AJ12)</f>
        <v>0</v>
      </c>
      <c r="AL12" s="43">
        <f>VLOOKUP($C12,'SEM充值（总账填写）'!$B:$Z,9,0)</f>
        <v>0</v>
      </c>
      <c r="AM12" s="43">
        <f>VLOOKUP($C12,'SEM充值（总账填写）'!$B:$Z,11,0)</f>
        <v>0</v>
      </c>
      <c r="AN12" s="21">
        <f>VLOOKUP($C12,'SEM充值（总账填写）'!$B:$Z,13,0)</f>
        <v>0</v>
      </c>
      <c r="AO12" s="21">
        <f t="shared" ref="AO12" si="6">SUM(AL12:AN12)</f>
        <v>0</v>
      </c>
      <c r="AP12" s="21">
        <f>SUMIFS('流量采购PR单明细（地方站填写）'!$E:$E,'流量采购PR单明细（地方站填写）'!$C:$C,流量采购费用统计!$C12,'流量采购PR单明细（地方站填写）'!$I:$I,流量采购费用统计!AP$6,'流量采购PR单明细（地方站填写）'!$J:$J,流量采购费用统计!AP$5)</f>
        <v>0</v>
      </c>
      <c r="AQ12" s="21">
        <f>SUMIFS('流量采购PR单明细（地方站填写）'!$E:$E,'流量采购PR单明细（地方站填写）'!$C:$C,流量采购费用统计!$C12,'流量采购PR单明细（地方站填写）'!$I:$I,流量采购费用统计!AQ$6,'流量采购PR单明细（地方站填写）'!$J:$J,流量采购费用统计!AQ$5)</f>
        <v>0</v>
      </c>
      <c r="AR12" s="103">
        <f t="shared" ref="AR12" si="7">AC12+AG12+AP12+AQ12+AK12+AO12</f>
        <v>0</v>
      </c>
      <c r="AS12" s="43">
        <f>INDEX('[1]2016 确认版 vs 财务版'!$1:$1048576,16,MATCH($C12,'[1]2016 确认版 vs 财务版'!$3:$3,0)+26)</f>
        <v>30682.390302466982</v>
      </c>
      <c r="AT12" s="104">
        <f t="shared" ref="AT12" si="8">AR12-AS12</f>
        <v>-30682.390302466982</v>
      </c>
      <c r="AU12" s="52"/>
      <c r="AV12" s="43">
        <f>VLOOKUP($C12,'SEM使用（总账填写）'!$B:$AB,14,0)</f>
        <v>0</v>
      </c>
      <c r="AW12" s="43">
        <f>VLOOKUP($C12,'SEM使用（总账填写）'!$B:$AB,16,0)</f>
        <v>0</v>
      </c>
      <c r="AX12" s="43">
        <f>VLOOKUP($C12,'SEM使用（总账填写）'!$B:$AB,18,0)</f>
        <v>0</v>
      </c>
      <c r="AY12" s="21">
        <f t="shared" ref="AY12" si="9">SUM(AV12:AX12)</f>
        <v>0</v>
      </c>
      <c r="AZ12" s="43">
        <f>VLOOKUP($C12,'SEM使用（总账填写）'!$B:$AB,15,0)</f>
        <v>0</v>
      </c>
      <c r="BA12" s="43">
        <f>VLOOKUP($C12,'SEM使用（总账填写）'!$B:$AB,17,0)</f>
        <v>0</v>
      </c>
      <c r="BB12" s="21">
        <f>VLOOKUP($C12,'SEM使用（总账填写）'!$B:$AB,19,0)</f>
        <v>0</v>
      </c>
      <c r="BC12" s="21">
        <f t="shared" ref="BC12" si="10">SUM(AZ12:BB12)</f>
        <v>0</v>
      </c>
      <c r="BD12" s="43">
        <f>VLOOKUP($C12,'SEM充值（总账填写）'!$B:$Z,14,0)</f>
        <v>0</v>
      </c>
      <c r="BE12" s="43">
        <f>VLOOKUP($C12,'SEM充值（总账填写）'!$B:$Z,16,0)</f>
        <v>0</v>
      </c>
      <c r="BF12" s="43">
        <f>VLOOKUP($C12,'SEM充值（总账填写）'!$B:$Z,18,0)</f>
        <v>0</v>
      </c>
      <c r="BG12" s="21">
        <f t="shared" ref="BG12" si="11">SUM(BD12:BF12)</f>
        <v>0</v>
      </c>
      <c r="BH12" s="43">
        <f>VLOOKUP($C12,'SEM充值（总账填写）'!$B:$Z,15,0)</f>
        <v>0</v>
      </c>
      <c r="BI12" s="43">
        <f>VLOOKUP($C12,'SEM充值（总账填写）'!$B:$Z,17,0)</f>
        <v>0</v>
      </c>
      <c r="BJ12" s="21">
        <f>VLOOKUP($C12,'SEM充值（总账填写）'!$B:$Z,19,0)</f>
        <v>0</v>
      </c>
      <c r="BK12" s="21">
        <f t="shared" ref="BK12" si="12">SUM(BH12:BJ12)</f>
        <v>0</v>
      </c>
      <c r="BL12" s="21">
        <f>SUMIFS('流量采购PR单明细（地方站填写）'!$E:$E,'流量采购PR单明细（地方站填写）'!$C:$C,流量采购费用统计!$C12,'流量采购PR单明细（地方站填写）'!$I:$I,流量采购费用统计!BL$6,'流量采购PR单明细（地方站填写）'!$J:$J,流量采购费用统计!BL$5)</f>
        <v>0</v>
      </c>
      <c r="BM12" s="21">
        <f>SUMIFS('流量采购PR单明细（地方站填写）'!$E:$E,'流量采购PR单明细（地方站填写）'!$C:$C,流量采购费用统计!$C12,'流量采购PR单明细（地方站填写）'!$I:$I,流量采购费用统计!BM$6,'流量采购PR单明细（地方站填写）'!$J:$J,流量采购费用统计!BM$5)</f>
        <v>0</v>
      </c>
      <c r="BN12" s="103">
        <f t="shared" ref="BN12" si="13">AY12+BC12+BL12+BM12+BG12+BK12</f>
        <v>0</v>
      </c>
      <c r="BO12" s="43">
        <f>INDEX('[1]2016 确认版 vs 财务版'!$1:$1048576,16,MATCH($C12,'[1]2016 确认版 vs 财务版'!$3:$3,0)+27)</f>
        <v>33606.366910654113</v>
      </c>
      <c r="BP12" s="104">
        <f t="shared" ref="BP12" si="14">BN12-BO12</f>
        <v>-33606.366910654113</v>
      </c>
      <c r="BQ12" s="52"/>
      <c r="BR12" s="43">
        <f>VLOOKUP($C12,'SEM使用（总账填写）'!$B:$AB,20,0)</f>
        <v>0</v>
      </c>
      <c r="BS12" s="43">
        <f>VLOOKUP($C12,'SEM使用（总账填写）'!$B:$AB,22,0)</f>
        <v>0</v>
      </c>
      <c r="BT12" s="43">
        <f>VLOOKUP($C12,'SEM使用（总账填写）'!$B:$AB,24,0)</f>
        <v>0</v>
      </c>
      <c r="BU12" s="21">
        <f t="shared" ref="BU12" si="15">SUM(BR12:BT12)</f>
        <v>0</v>
      </c>
      <c r="BV12" s="43">
        <f>VLOOKUP($C12,'SEM使用（总账填写）'!$B:$AB,21,0)</f>
        <v>0</v>
      </c>
      <c r="BW12" s="43">
        <f>VLOOKUP($C12,'SEM使用（总账填写）'!$B:$AB,23,0)</f>
        <v>0</v>
      </c>
      <c r="BX12" s="21">
        <f>VLOOKUP($C12,'SEM使用（总账填写）'!$B:$AB,25,0)</f>
        <v>0</v>
      </c>
      <c r="BY12" s="21">
        <f t="shared" ref="BY12" si="16">SUM(BV12:BX12)</f>
        <v>0</v>
      </c>
      <c r="BZ12" s="43">
        <f>VLOOKUP($C12,'SEM充值（总账填写）'!$B:$Z,20,0)</f>
        <v>0</v>
      </c>
      <c r="CA12" s="43">
        <f>VLOOKUP($C12,'SEM充值（总账填写）'!$B:$Z,22,0)</f>
        <v>0</v>
      </c>
      <c r="CB12" s="43">
        <f>VLOOKUP($C12,'SEM充值（总账填写）'!$B:$Z,24,0)</f>
        <v>0</v>
      </c>
      <c r="CC12" s="21">
        <f t="shared" ref="CC12" si="17">SUM(BZ12:CB12)</f>
        <v>0</v>
      </c>
      <c r="CD12" s="43">
        <f>VLOOKUP($C12,'SEM充值（总账填写）'!$B:$Z,21,0)</f>
        <v>0</v>
      </c>
      <c r="CE12" s="43">
        <f>VLOOKUP($C12,'SEM充值（总账填写）'!$B:$Z,23,0)</f>
        <v>0</v>
      </c>
      <c r="CF12" s="21">
        <f>VLOOKUP($C12,'SEM充值（总账填写）'!$B:$Z,25,0)</f>
        <v>0</v>
      </c>
      <c r="CG12" s="21">
        <f t="shared" ref="CG12" si="18">SUM(CD12:CF12)</f>
        <v>0</v>
      </c>
      <c r="CH12" s="21">
        <f>SUMIFS('流量采购PR单明细（地方站填写）'!$E:$E,'流量采购PR单明细（地方站填写）'!$C:$C,流量采购费用统计!$C12,'流量采购PR单明细（地方站填写）'!$I:$I,流量采购费用统计!CH$6,'流量采购PR单明细（地方站填写）'!$J:$J,流量采购费用统计!CH$5)</f>
        <v>0</v>
      </c>
      <c r="CI12" s="21">
        <f>SUMIFS('流量采购PR单明细（地方站填写）'!$E:$E,'流量采购PR单明细（地方站填写）'!$C:$C,流量采购费用统计!$C12,'流量采购PR单明细（地方站填写）'!$I:$I,流量采购费用统计!CI$6,'流量采购PR单明细（地方站填写）'!$J:$J,流量采购费用统计!CI$5)</f>
        <v>0</v>
      </c>
      <c r="CJ12" s="103">
        <f t="shared" ref="CJ12" si="19">BU12+BY12+CH12+CI12+CC12+CG12</f>
        <v>0</v>
      </c>
      <c r="CK12" s="43">
        <f>INDEX('[1]2016 确认版 vs 财务版'!$1:$1048576,16,MATCH($C12,'[1]2016 确认版 vs 财务版'!$3:$3,0)+28)</f>
        <v>38573.254327872659</v>
      </c>
      <c r="CL12" s="104">
        <f t="shared" ref="CL12" si="20">CJ12-CK12</f>
        <v>-38573.254327872659</v>
      </c>
      <c r="CM12" s="21"/>
      <c r="CN12" s="59">
        <f t="shared" ref="CN12" si="21">G12+AC12+AY12+BU12</f>
        <v>104796.61</v>
      </c>
      <c r="CO12" s="21">
        <f t="shared" ref="CO12" si="22">K12+AG12+BC12+BY12</f>
        <v>40509.949999999997</v>
      </c>
      <c r="CP12" s="21">
        <f>O12+AK12+BG12+CC12</f>
        <v>0</v>
      </c>
      <c r="CQ12" s="21">
        <f>S12+AO12+BK12+CG12</f>
        <v>0</v>
      </c>
      <c r="CR12" s="21">
        <f t="shared" ref="CR12" si="23">T12+AP12+BL12+CH12</f>
        <v>0</v>
      </c>
      <c r="CS12" s="21">
        <f t="shared" ref="CS12" si="24">U12+AQ12+BM12+CI12</f>
        <v>0</v>
      </c>
      <c r="CT12" s="103">
        <f>SUM(CN12:CS12)</f>
        <v>145306.56</v>
      </c>
      <c r="CU12" s="21">
        <f t="shared" ref="CU12" si="25">W12+AS12+BO12+CK12</f>
        <v>278577.51442624221</v>
      </c>
      <c r="CV12" s="104">
        <f t="shared" ref="CV12" si="26">CT12-CU12</f>
        <v>-133270.95442624221</v>
      </c>
      <c r="CX12" s="59">
        <f>VLOOKUP(C12,'[2]2015 流量采购'!$A:$K,8,FALSE)</f>
        <v>2249.75</v>
      </c>
      <c r="CY12" s="21">
        <f>VLOOKUP(C12,'[2]2015 流量采购'!$A:$K,9,FALSE)</f>
        <v>29475.360000000001</v>
      </c>
      <c r="CZ12" s="21">
        <f>VLOOKUP(C12,'[2]2015 流量采购'!$A:$K,10,FALSE)</f>
        <v>141202.85999999999</v>
      </c>
      <c r="DA12" s="21">
        <f>VLOOKUP(C12,'[2]2015 流量采购'!$A:$K,11,FALSE)</f>
        <v>140506.26</v>
      </c>
      <c r="DB12" s="52">
        <f>SUM(CX12:DA12)</f>
        <v>313434.23</v>
      </c>
    </row>
    <row r="13" spans="1:106" s="114" customFormat="1">
      <c r="B13" s="115" t="s">
        <v>51</v>
      </c>
      <c r="C13" s="116" t="s">
        <v>24</v>
      </c>
      <c r="D13" s="117">
        <f>VLOOKUP($C13,'SEM使用（总账填写）'!$B:$E,2,0)</f>
        <v>46148.27</v>
      </c>
      <c r="E13" s="117">
        <f>VLOOKUP(C13,'SEM使用（总账填写）'!B:E,4,0)</f>
        <v>34795</v>
      </c>
      <c r="F13" s="117">
        <f>VLOOKUP($C13,'SEM使用（总账填写）'!$B:$AB,6,0)</f>
        <v>45011.27</v>
      </c>
      <c r="G13" s="118">
        <f>SUM(D13:F13)</f>
        <v>125954.53999999998</v>
      </c>
      <c r="H13" s="117">
        <f>VLOOKUP($C13,'SEM使用（总账填写）'!$B:$E,3,0)</f>
        <v>0</v>
      </c>
      <c r="I13" s="117">
        <f>VLOOKUP(C13,'SEM使用（总账填写）'!B:F,5,0)</f>
        <v>8791.4500000000007</v>
      </c>
      <c r="J13" s="118">
        <f>VLOOKUP($C13,'SEM使用（总账填写）'!$B:$AB,7,0)</f>
        <v>13999.34</v>
      </c>
      <c r="K13" s="118">
        <f>SUM(H13:J13)</f>
        <v>22790.79</v>
      </c>
      <c r="L13" s="117">
        <f>VLOOKUP($C13,'SEM充值（总账填写）'!$B:$Z,2,0)</f>
        <v>0</v>
      </c>
      <c r="M13" s="117">
        <f>VLOOKUP($C13,'SEM充值（总账填写）'!$B:$Z,4,0)</f>
        <v>0</v>
      </c>
      <c r="N13" s="117">
        <f>VLOOKUP($C13,'SEM充值（总账填写）'!$B:$Z,6,0)</f>
        <v>0</v>
      </c>
      <c r="O13" s="118">
        <f>SUM(L13:N13)</f>
        <v>0</v>
      </c>
      <c r="P13" s="117">
        <f>VLOOKUP($C13,'SEM充值（总账填写）'!$B:$Z,3,0)</f>
        <v>0</v>
      </c>
      <c r="Q13" s="117">
        <f>VLOOKUP($C13,'SEM充值（总账填写）'!$B:$Z,5,0)</f>
        <v>0</v>
      </c>
      <c r="R13" s="118">
        <f>VLOOKUP($C13,'SEM充值（总账填写）'!$B:$Z,7,0)</f>
        <v>0</v>
      </c>
      <c r="S13" s="118">
        <f>SUM(P13:R13)</f>
        <v>0</v>
      </c>
      <c r="T13" s="118">
        <f>SUMIFS('流量采购PR单明细（地方站填写）'!$E:$E,'流量采购PR单明细（地方站填写）'!$C:$C,流量采购费用统计!$C13,'流量采购PR单明细（地方站填写）'!$I:$I,流量采购费用统计!T$6,'流量采购PR单明细（地方站填写）'!$J:$J,流量采购费用统计!T$5)</f>
        <v>0</v>
      </c>
      <c r="U13" s="118">
        <f>SUMIFS('流量采购PR单明细（地方站填写）'!$E:$E,'流量采购PR单明细（地方站填写）'!$C:$C,流量采购费用统计!$C13,'流量采购PR单明细（地方站填写）'!$I:$I,流量采购费用统计!U$6,'流量采购PR单明细（地方站填写）'!$J:$J,流量采购费用统计!U$5)</f>
        <v>0</v>
      </c>
      <c r="V13" s="119">
        <f>G13+K13+O13+S13+T13+U13</f>
        <v>148745.32999999999</v>
      </c>
      <c r="W13" s="117">
        <f>INDEX('[1]2016 确认版 vs 财务版'!$1:$1048576,16,MATCH($C13,'[1]2016 确认版 vs 财务版'!$3:$3,0)+25)</f>
        <v>39665.388637155804</v>
      </c>
      <c r="X13" s="120">
        <f>V13-W13</f>
        <v>109079.94136284418</v>
      </c>
      <c r="Y13" s="121"/>
      <c r="Z13" s="117">
        <f>VLOOKUP($C13,'SEM使用（总账填写）'!$B:$AB,8,0)</f>
        <v>0</v>
      </c>
      <c r="AA13" s="117">
        <f>VLOOKUP($C13,'SEM使用（总账填写）'!$B:$AB,10,0)</f>
        <v>0</v>
      </c>
      <c r="AB13" s="117">
        <f>VLOOKUP($C13,'SEM使用（总账填写）'!$B:$AB,12,0)</f>
        <v>0</v>
      </c>
      <c r="AC13" s="118">
        <f>SUM(Z13:AB13)</f>
        <v>0</v>
      </c>
      <c r="AD13" s="117">
        <f>VLOOKUP($C13,'SEM使用（总账填写）'!$B:$AB,9,0)</f>
        <v>0</v>
      </c>
      <c r="AE13" s="117">
        <f>VLOOKUP($C13,'SEM使用（总账填写）'!$B:$AB,11,0)</f>
        <v>0</v>
      </c>
      <c r="AF13" s="118">
        <f>VLOOKUP($C13,'SEM使用（总账填写）'!$B:$AB,13,0)</f>
        <v>0</v>
      </c>
      <c r="AG13" s="118">
        <f>SUM(AD13:AF13)</f>
        <v>0</v>
      </c>
      <c r="AH13" s="117">
        <f>VLOOKUP($C13,'SEM充值（总账填写）'!$B:$Z,8,0)</f>
        <v>0</v>
      </c>
      <c r="AI13" s="117">
        <f>VLOOKUP($C13,'SEM充值（总账填写）'!$B:$Z,10,0)</f>
        <v>0</v>
      </c>
      <c r="AJ13" s="117">
        <f>VLOOKUP($C13,'SEM充值（总账填写）'!$B:$Z,12,0)</f>
        <v>0</v>
      </c>
      <c r="AK13" s="118">
        <f>SUM(AH13:AJ13)</f>
        <v>0</v>
      </c>
      <c r="AL13" s="117">
        <f>VLOOKUP($C13,'SEM充值（总账填写）'!$B:$Z,9,0)</f>
        <v>0</v>
      </c>
      <c r="AM13" s="117">
        <f>VLOOKUP($C13,'SEM充值（总账填写）'!$B:$Z,11,0)</f>
        <v>0</v>
      </c>
      <c r="AN13" s="118">
        <f>VLOOKUP($C13,'SEM充值（总账填写）'!$B:$Z,13,0)</f>
        <v>0</v>
      </c>
      <c r="AO13" s="118">
        <f>SUM(AL13:AN13)</f>
        <v>0</v>
      </c>
      <c r="AP13" s="118">
        <f>SUMIFS('流量采购PR单明细（地方站填写）'!$E:$E,'流量采购PR单明细（地方站填写）'!$C:$C,流量采购费用统计!$C13,'流量采购PR单明细（地方站填写）'!$I:$I,流量采购费用统计!AP$6,'流量采购PR单明细（地方站填写）'!$J:$J,流量采购费用统计!AP$5)</f>
        <v>0</v>
      </c>
      <c r="AQ13" s="118">
        <f>SUMIFS('流量采购PR单明细（地方站填写）'!$E:$E,'流量采购PR单明细（地方站填写）'!$C:$C,流量采购费用统计!$C13,'流量采购PR单明细（地方站填写）'!$I:$I,流量采购费用统计!AQ$6,'流量采购PR单明细（地方站填写）'!$J:$J,流量采购费用统计!AQ$5)</f>
        <v>0</v>
      </c>
      <c r="AR13" s="119">
        <f>AC13+AG13+AP13+AQ13+AK13+AO13</f>
        <v>0</v>
      </c>
      <c r="AS13" s="117">
        <f>INDEX('[1]2016 确认版 vs 财务版'!$1:$1048576,16,MATCH($C13,'[1]2016 确认版 vs 财务版'!$3:$3,0)+26)</f>
        <v>46950.156849076331</v>
      </c>
      <c r="AT13" s="120">
        <f>AR13-AS13</f>
        <v>-46950.156849076331</v>
      </c>
      <c r="AU13" s="121"/>
      <c r="AV13" s="117">
        <f>VLOOKUP($C13,'SEM使用（总账填写）'!$B:$AB,14,0)</f>
        <v>0</v>
      </c>
      <c r="AW13" s="117">
        <f>VLOOKUP($C13,'SEM使用（总账填写）'!$B:$AB,16,0)</f>
        <v>0</v>
      </c>
      <c r="AX13" s="117">
        <f>VLOOKUP($C13,'SEM使用（总账填写）'!$B:$AB,18,0)</f>
        <v>0</v>
      </c>
      <c r="AY13" s="118">
        <f>SUM(AV13:AX13)</f>
        <v>0</v>
      </c>
      <c r="AZ13" s="117">
        <f>VLOOKUP($C13,'SEM使用（总账填写）'!$B:$AB,15,0)</f>
        <v>0</v>
      </c>
      <c r="BA13" s="117">
        <f>VLOOKUP($C13,'SEM使用（总账填写）'!$B:$AB,17,0)</f>
        <v>0</v>
      </c>
      <c r="BB13" s="118">
        <f>VLOOKUP($C13,'SEM使用（总账填写）'!$B:$AB,19,0)</f>
        <v>0</v>
      </c>
      <c r="BC13" s="118">
        <f>SUM(AZ13:BB13)</f>
        <v>0</v>
      </c>
      <c r="BD13" s="117">
        <f>VLOOKUP($C13,'SEM充值（总账填写）'!$B:$Z,14,0)</f>
        <v>0</v>
      </c>
      <c r="BE13" s="117">
        <f>VLOOKUP($C13,'SEM充值（总账填写）'!$B:$Z,16,0)</f>
        <v>0</v>
      </c>
      <c r="BF13" s="117">
        <f>VLOOKUP($C13,'SEM充值（总账填写）'!$B:$Z,18,0)</f>
        <v>0</v>
      </c>
      <c r="BG13" s="118">
        <f>SUM(BD13:BF13)</f>
        <v>0</v>
      </c>
      <c r="BH13" s="117">
        <f>VLOOKUP($C13,'SEM充值（总账填写）'!$B:$Z,15,0)</f>
        <v>0</v>
      </c>
      <c r="BI13" s="117">
        <f>VLOOKUP($C13,'SEM充值（总账填写）'!$B:$Z,17,0)</f>
        <v>0</v>
      </c>
      <c r="BJ13" s="118">
        <f>VLOOKUP($C13,'SEM充值（总账填写）'!$B:$Z,19,0)</f>
        <v>0</v>
      </c>
      <c r="BK13" s="118">
        <f>SUM(BH13:BJ13)</f>
        <v>0</v>
      </c>
      <c r="BL13" s="118">
        <f>SUMIFS('流量采购PR单明细（地方站填写）'!$E:$E,'流量采购PR单明细（地方站填写）'!$C:$C,流量采购费用统计!$C13,'流量采购PR单明细（地方站填写）'!$I:$I,流量采购费用统计!BL$6,'流量采购PR单明细（地方站填写）'!$J:$J,流量采购费用统计!BL$5)</f>
        <v>0</v>
      </c>
      <c r="BM13" s="118">
        <f>SUMIFS('流量采购PR单明细（地方站填写）'!$E:$E,'流量采购PR单明细（地方站填写）'!$C:$C,流量采购费用统计!$C13,'流量采购PR单明细（地方站填写）'!$I:$I,流量采购费用统计!BM$6,'流量采购PR单明细（地方站填写）'!$J:$J,流量采购费用统计!BM$5)</f>
        <v>0</v>
      </c>
      <c r="BN13" s="119">
        <f>AY13+BC13+BL13+BM13+BG13+BK13</f>
        <v>0</v>
      </c>
      <c r="BO13" s="117">
        <f>INDEX('[1]2016 确认版 vs 财务版'!$1:$1048576,16,MATCH($C13,'[1]2016 确认版 vs 财务版'!$3:$3,0)+27)</f>
        <v>52213.314743813171</v>
      </c>
      <c r="BP13" s="120">
        <f>BN13-BO13</f>
        <v>-52213.314743813171</v>
      </c>
      <c r="BQ13" s="121"/>
      <c r="BR13" s="117">
        <f>VLOOKUP($C13,'SEM使用（总账填写）'!$B:$AB,20,0)</f>
        <v>0</v>
      </c>
      <c r="BS13" s="117">
        <f>VLOOKUP($C13,'SEM使用（总账填写）'!$B:$AB,22,0)</f>
        <v>0</v>
      </c>
      <c r="BT13" s="117">
        <f>VLOOKUP($C13,'SEM使用（总账填写）'!$B:$AB,24,0)</f>
        <v>0</v>
      </c>
      <c r="BU13" s="118">
        <f>SUM(BR13:BT13)</f>
        <v>0</v>
      </c>
      <c r="BV13" s="117">
        <f>VLOOKUP($C13,'SEM使用（总账填写）'!$B:$AB,21,0)</f>
        <v>0</v>
      </c>
      <c r="BW13" s="117">
        <f>VLOOKUP($C13,'SEM使用（总账填写）'!$B:$AB,23,0)</f>
        <v>0</v>
      </c>
      <c r="BX13" s="118">
        <f>VLOOKUP($C13,'SEM使用（总账填写）'!$B:$AB,25,0)</f>
        <v>0</v>
      </c>
      <c r="BY13" s="118">
        <f>SUM(BV13:BX13)</f>
        <v>0</v>
      </c>
      <c r="BZ13" s="117">
        <f>VLOOKUP($C13,'SEM充值（总账填写）'!$B:$Z,20,0)</f>
        <v>0</v>
      </c>
      <c r="CA13" s="117">
        <f>VLOOKUP($C13,'SEM充值（总账填写）'!$B:$Z,22,0)</f>
        <v>0</v>
      </c>
      <c r="CB13" s="117">
        <f>VLOOKUP($C13,'SEM充值（总账填写）'!$B:$Z,24,0)</f>
        <v>0</v>
      </c>
      <c r="CC13" s="118">
        <f>SUM(BZ13:CB13)</f>
        <v>0</v>
      </c>
      <c r="CD13" s="117">
        <f>VLOOKUP($C13,'SEM充值（总账填写）'!$B:$Z,21,0)</f>
        <v>0</v>
      </c>
      <c r="CE13" s="117">
        <f>VLOOKUP($C13,'SEM充值（总账填写）'!$B:$Z,23,0)</f>
        <v>0</v>
      </c>
      <c r="CF13" s="118">
        <f>VLOOKUP($C13,'SEM充值（总账填写）'!$B:$Z,25,0)</f>
        <v>0</v>
      </c>
      <c r="CG13" s="118">
        <f>SUM(CD13:CF13)</f>
        <v>0</v>
      </c>
      <c r="CH13" s="118">
        <f>SUMIFS('流量采购PR单明细（地方站填写）'!$E:$E,'流量采购PR单明细（地方站填写）'!$C:$C,流量采购费用统计!$C13,'流量采购PR单明细（地方站填写）'!$I:$I,流量采购费用统计!CH$6,'流量采购PR单明细（地方站填写）'!$J:$J,流量采购费用统计!CH$5)</f>
        <v>0</v>
      </c>
      <c r="CI13" s="118">
        <f>SUMIFS('流量采购PR单明细（地方站填写）'!$E:$E,'流量采购PR单明细（地方站填写）'!$C:$C,流量采购费用统计!$C13,'流量采购PR单明细（地方站填写）'!$I:$I,流量采购费用统计!CI$6,'流量采购PR单明细（地方站填写）'!$J:$J,流量采购费用统计!CI$5)</f>
        <v>0</v>
      </c>
      <c r="CJ13" s="119">
        <f>BU13+BY13+CH13+CI13+CC13+CG13</f>
        <v>0</v>
      </c>
      <c r="CK13" s="117">
        <f>INDEX('[1]2016 确认版 vs 财务版'!$1:$1048576,16,MATCH($C13,'[1]2016 确认版 vs 财务版'!$3:$3,0)+28)</f>
        <v>59498.082955733706</v>
      </c>
      <c r="CL13" s="120">
        <f>CJ13-CK13</f>
        <v>-59498.082955733706</v>
      </c>
      <c r="CM13" s="118"/>
      <c r="CN13" s="122">
        <f>G13+AC13+AY13+BU13</f>
        <v>125954.53999999998</v>
      </c>
      <c r="CO13" s="118">
        <f>K13+AG13+BC13+BY13</f>
        <v>22790.79</v>
      </c>
      <c r="CP13" s="118">
        <f>O13+AK13+BG13+CC13</f>
        <v>0</v>
      </c>
      <c r="CQ13" s="118">
        <f>S13+AO13+BK13+CG13</f>
        <v>0</v>
      </c>
      <c r="CR13" s="118">
        <f>T13+AP13+BL13+CH13</f>
        <v>0</v>
      </c>
      <c r="CS13" s="118">
        <f>U13+AQ13+BM13+CI13</f>
        <v>0</v>
      </c>
      <c r="CT13" s="119">
        <f>SUM(CN13:CS13)</f>
        <v>148745.32999999999</v>
      </c>
      <c r="CU13" s="118">
        <f>W13+AS13+BO13+CK13</f>
        <v>198326.943185779</v>
      </c>
      <c r="CV13" s="120">
        <f>CT13-CU13</f>
        <v>-49581.613185779017</v>
      </c>
      <c r="CX13" s="122">
        <f>VLOOKUP(C13,'[2]2015 流量采购'!$A:$K,8,FALSE)</f>
        <v>88.5</v>
      </c>
      <c r="CY13" s="118">
        <f>VLOOKUP(C13,'[2]2015 流量采购'!$A:$K,9,FALSE)</f>
        <v>17343.04</v>
      </c>
      <c r="CZ13" s="118">
        <f>VLOOKUP(C13,'[2]2015 流量采购'!$A:$K,10,FALSE)</f>
        <v>138506.1</v>
      </c>
      <c r="DA13" s="118">
        <f>VLOOKUP(C13,'[2]2015 流量采购'!$A:$K,11,FALSE)</f>
        <v>153984.72</v>
      </c>
      <c r="DB13" s="121">
        <f>SUM(CX13:DA13)</f>
        <v>309922.36</v>
      </c>
    </row>
    <row r="14" spans="1:106">
      <c r="B14" s="39"/>
      <c r="C14" s="40" t="s">
        <v>133</v>
      </c>
      <c r="D14" s="55">
        <f t="shared" ref="D14:F14" si="27">SUM(D11:D13)</f>
        <v>147611.84</v>
      </c>
      <c r="E14" s="55">
        <f t="shared" si="27"/>
        <v>106541.97</v>
      </c>
      <c r="F14" s="55">
        <f t="shared" si="27"/>
        <v>143064.32999999999</v>
      </c>
      <c r="G14" s="55">
        <f>SUM(G11:G13)</f>
        <v>397218.13999999996</v>
      </c>
      <c r="H14" s="55">
        <f t="shared" ref="H14" si="28">SUM(H11:H13)</f>
        <v>0</v>
      </c>
      <c r="I14" s="55">
        <f t="shared" ref="I14" si="29">SUM(I11:I13)</f>
        <v>47583.78</v>
      </c>
      <c r="J14" s="55">
        <f t="shared" ref="J14:K14" si="30">SUM(J11:J13)</f>
        <v>65297.7</v>
      </c>
      <c r="K14" s="55">
        <f t="shared" si="30"/>
        <v>112881.48000000001</v>
      </c>
      <c r="L14" s="55">
        <f t="shared" ref="L14" si="31">SUM(L11:L13)</f>
        <v>0</v>
      </c>
      <c r="M14" s="55">
        <f t="shared" ref="M14" si="32">SUM(M11:M13)</f>
        <v>0</v>
      </c>
      <c r="N14" s="55">
        <f t="shared" ref="N14:O14" si="33">SUM(N11:N13)</f>
        <v>0</v>
      </c>
      <c r="O14" s="55">
        <f t="shared" si="33"/>
        <v>0</v>
      </c>
      <c r="P14" s="55">
        <f t="shared" ref="P14" si="34">SUM(P11:P13)</f>
        <v>0</v>
      </c>
      <c r="Q14" s="55">
        <f t="shared" ref="Q14" si="35">SUM(Q11:Q13)</f>
        <v>0</v>
      </c>
      <c r="R14" s="55">
        <f t="shared" ref="R14:S14" si="36">SUM(R11:R13)</f>
        <v>0</v>
      </c>
      <c r="S14" s="55">
        <f t="shared" si="36"/>
        <v>0</v>
      </c>
      <c r="T14" s="55">
        <f t="shared" ref="T14" si="37">SUM(T11:T13)</f>
        <v>0</v>
      </c>
      <c r="U14" s="55">
        <f t="shared" ref="U14" si="38">SUM(U11:U13)</f>
        <v>0</v>
      </c>
      <c r="V14" s="55">
        <f t="shared" ref="V14:W14" si="39">SUM(V11:V13)</f>
        <v>510099.62</v>
      </c>
      <c r="W14" s="55">
        <f t="shared" si="39"/>
        <v>455046.28015956009</v>
      </c>
      <c r="X14" s="55">
        <f t="shared" ref="X14" si="40">SUM(X11:X13)</f>
        <v>55053.33984043989</v>
      </c>
      <c r="Y14" s="55">
        <f t="shared" ref="Y14" si="41">SUM(Y11:Y13)</f>
        <v>0</v>
      </c>
      <c r="Z14" s="55">
        <f t="shared" ref="Z14:AA14" si="42">SUM(Z11:Z13)</f>
        <v>0</v>
      </c>
      <c r="AA14" s="55">
        <f t="shared" si="42"/>
        <v>0</v>
      </c>
      <c r="AB14" s="55">
        <f t="shared" ref="AB14" si="43">SUM(AB11:AB13)</f>
        <v>0</v>
      </c>
      <c r="AC14" s="55">
        <f t="shared" ref="AC14" si="44">SUM(AC11:AC13)</f>
        <v>0</v>
      </c>
      <c r="AD14" s="55">
        <f t="shared" ref="AD14:AE14" si="45">SUM(AD11:AD13)</f>
        <v>0</v>
      </c>
      <c r="AE14" s="55">
        <f t="shared" si="45"/>
        <v>0</v>
      </c>
      <c r="AF14" s="55">
        <f t="shared" ref="AF14" si="46">SUM(AF11:AF13)</f>
        <v>0</v>
      </c>
      <c r="AG14" s="55">
        <f t="shared" ref="AG14" si="47">SUM(AG11:AG13)</f>
        <v>0</v>
      </c>
      <c r="AH14" s="55">
        <f t="shared" ref="AH14:AI14" si="48">SUM(AH11:AH13)</f>
        <v>0</v>
      </c>
      <c r="AI14" s="55">
        <f t="shared" si="48"/>
        <v>0</v>
      </c>
      <c r="AJ14" s="55">
        <f t="shared" ref="AJ14" si="49">SUM(AJ11:AJ13)</f>
        <v>0</v>
      </c>
      <c r="AK14" s="55">
        <f t="shared" ref="AK14" si="50">SUM(AK11:AK13)</f>
        <v>0</v>
      </c>
      <c r="AL14" s="55">
        <f t="shared" ref="AL14:AM14" si="51">SUM(AL11:AL13)</f>
        <v>0</v>
      </c>
      <c r="AM14" s="55">
        <f t="shared" si="51"/>
        <v>0</v>
      </c>
      <c r="AN14" s="55">
        <f t="shared" ref="AN14" si="52">SUM(AN11:AN13)</f>
        <v>0</v>
      </c>
      <c r="AO14" s="55">
        <f t="shared" ref="AO14" si="53">SUM(AO11:AO13)</f>
        <v>0</v>
      </c>
      <c r="AP14" s="55">
        <f t="shared" ref="AP14:AQ14" si="54">SUM(AP11:AP13)</f>
        <v>0</v>
      </c>
      <c r="AQ14" s="55">
        <f t="shared" si="54"/>
        <v>0</v>
      </c>
      <c r="AR14" s="55">
        <f t="shared" ref="AR14" si="55">SUM(AR11:AR13)</f>
        <v>0</v>
      </c>
      <c r="AS14" s="55">
        <f t="shared" ref="AS14" si="56">SUM(AS11:AS13)</f>
        <v>124582.70400061965</v>
      </c>
      <c r="AT14" s="55">
        <f t="shared" ref="AT14:AU14" si="57">SUM(AT11:AT13)</f>
        <v>-124582.70400061965</v>
      </c>
      <c r="AU14" s="55">
        <f t="shared" si="57"/>
        <v>0</v>
      </c>
      <c r="AV14" s="55">
        <f t="shared" ref="AV14" si="58">SUM(AV11:AV13)</f>
        <v>0</v>
      </c>
      <c r="AW14" s="55">
        <f t="shared" ref="AW14" si="59">SUM(AW11:AW13)</f>
        <v>0</v>
      </c>
      <c r="AX14" s="55">
        <f t="shared" ref="AX14:AY14" si="60">SUM(AX11:AX13)</f>
        <v>0</v>
      </c>
      <c r="AY14" s="55">
        <f t="shared" si="60"/>
        <v>0</v>
      </c>
      <c r="AZ14" s="55">
        <f t="shared" ref="AZ14" si="61">SUM(AZ11:AZ13)</f>
        <v>0</v>
      </c>
      <c r="BA14" s="55">
        <f t="shared" ref="BA14" si="62">SUM(BA11:BA13)</f>
        <v>0</v>
      </c>
      <c r="BB14" s="55">
        <f t="shared" ref="BB14:BC14" si="63">SUM(BB11:BB13)</f>
        <v>0</v>
      </c>
      <c r="BC14" s="55">
        <f t="shared" si="63"/>
        <v>0</v>
      </c>
      <c r="BD14" s="55">
        <f t="shared" ref="BD14" si="64">SUM(BD11:BD13)</f>
        <v>0</v>
      </c>
      <c r="BE14" s="55">
        <f t="shared" ref="BE14" si="65">SUM(BE11:BE13)</f>
        <v>0</v>
      </c>
      <c r="BF14" s="55">
        <f t="shared" ref="BF14:BG14" si="66">SUM(BF11:BF13)</f>
        <v>0</v>
      </c>
      <c r="BG14" s="55">
        <f t="shared" si="66"/>
        <v>0</v>
      </c>
      <c r="BH14" s="55">
        <f t="shared" ref="BH14" si="67">SUM(BH11:BH13)</f>
        <v>0</v>
      </c>
      <c r="BI14" s="55">
        <f t="shared" ref="BI14" si="68">SUM(BI11:BI13)</f>
        <v>0</v>
      </c>
      <c r="BJ14" s="55">
        <f t="shared" ref="BJ14:BK14" si="69">SUM(BJ11:BJ13)</f>
        <v>0</v>
      </c>
      <c r="BK14" s="55">
        <f t="shared" si="69"/>
        <v>0</v>
      </c>
      <c r="BL14" s="55">
        <f t="shared" ref="BL14" si="70">SUM(BL11:BL13)</f>
        <v>0</v>
      </c>
      <c r="BM14" s="55">
        <f t="shared" ref="BM14" si="71">SUM(BM11:BM13)</f>
        <v>0</v>
      </c>
      <c r="BN14" s="55">
        <f t="shared" ref="BN14:BO14" si="72">SUM(BN11:BN13)</f>
        <v>0</v>
      </c>
      <c r="BO14" s="55">
        <f t="shared" si="72"/>
        <v>138032.99639828043</v>
      </c>
      <c r="BP14" s="55">
        <f t="shared" ref="BP14" si="73">SUM(BP11:BP13)</f>
        <v>-138032.99639828043</v>
      </c>
      <c r="BQ14" s="55">
        <f t="shared" ref="BQ14" si="74">SUM(BQ11:BQ13)</f>
        <v>0</v>
      </c>
      <c r="BR14" s="55">
        <f t="shared" ref="BR14:BS14" si="75">SUM(BR11:BR13)</f>
        <v>0</v>
      </c>
      <c r="BS14" s="55">
        <f t="shared" si="75"/>
        <v>0</v>
      </c>
      <c r="BT14" s="55">
        <f t="shared" ref="BT14" si="76">SUM(BT11:BT13)</f>
        <v>0</v>
      </c>
      <c r="BU14" s="55">
        <f t="shared" ref="BU14" si="77">SUM(BU11:BU13)</f>
        <v>0</v>
      </c>
      <c r="BV14" s="55">
        <f t="shared" ref="BV14:BW14" si="78">SUM(BV11:BV13)</f>
        <v>0</v>
      </c>
      <c r="BW14" s="55">
        <f t="shared" si="78"/>
        <v>0</v>
      </c>
      <c r="BX14" s="55">
        <f t="shared" ref="BX14" si="79">SUM(BX11:BX13)</f>
        <v>0</v>
      </c>
      <c r="BY14" s="55">
        <f t="shared" ref="BY14" si="80">SUM(BY11:BY13)</f>
        <v>0</v>
      </c>
      <c r="BZ14" s="55">
        <f t="shared" ref="BZ14:CA14" si="81">SUM(BZ11:BZ13)</f>
        <v>0</v>
      </c>
      <c r="CA14" s="55">
        <f t="shared" si="81"/>
        <v>0</v>
      </c>
      <c r="CB14" s="55">
        <f t="shared" ref="CB14" si="82">SUM(CB11:CB13)</f>
        <v>0</v>
      </c>
      <c r="CC14" s="55">
        <f t="shared" ref="CC14" si="83">SUM(CC11:CC13)</f>
        <v>0</v>
      </c>
      <c r="CD14" s="55">
        <f t="shared" ref="CD14:CE14" si="84">SUM(CD11:CD13)</f>
        <v>0</v>
      </c>
      <c r="CE14" s="55">
        <f t="shared" si="84"/>
        <v>0</v>
      </c>
      <c r="CF14" s="55">
        <f t="shared" ref="CF14" si="85">SUM(CF11:CF13)</f>
        <v>0</v>
      </c>
      <c r="CG14" s="55">
        <f t="shared" ref="CG14" si="86">SUM(CG11:CG13)</f>
        <v>0</v>
      </c>
      <c r="CH14" s="55">
        <f t="shared" ref="CH14:CI14" si="87">SUM(CH11:CH13)</f>
        <v>0</v>
      </c>
      <c r="CI14" s="55">
        <f t="shared" si="87"/>
        <v>0</v>
      </c>
      <c r="CJ14" s="55">
        <f t="shared" ref="CJ14" si="88">SUM(CJ11:CJ13)</f>
        <v>0</v>
      </c>
      <c r="CK14" s="55">
        <f t="shared" ref="CK14" si="89">SUM(CK11:CK13)</f>
        <v>157569.42023934008</v>
      </c>
      <c r="CL14" s="55">
        <f t="shared" ref="CL14:CM14" si="90">SUM(CL11:CL13)</f>
        <v>-157569.42023934008</v>
      </c>
      <c r="CM14" s="55">
        <f t="shared" si="90"/>
        <v>0</v>
      </c>
      <c r="CN14" s="55">
        <f t="shared" ref="CN14" si="91">SUM(CN11:CN13)</f>
        <v>397218.13999999996</v>
      </c>
      <c r="CO14" s="55">
        <f t="shared" ref="CO14" si="92">SUM(CO11:CO13)</f>
        <v>112881.48000000001</v>
      </c>
      <c r="CP14" s="55">
        <f t="shared" ref="CP14:CQ14" si="93">SUM(CP11:CP13)</f>
        <v>0</v>
      </c>
      <c r="CQ14" s="55">
        <f t="shared" si="93"/>
        <v>0</v>
      </c>
      <c r="CR14" s="55">
        <f t="shared" ref="CR14" si="94">SUM(CR11:CR13)</f>
        <v>0</v>
      </c>
      <c r="CS14" s="55">
        <f t="shared" ref="CS14" si="95">SUM(CS11:CS13)</f>
        <v>0</v>
      </c>
      <c r="CT14" s="55">
        <f t="shared" ref="CT14:CU14" si="96">SUM(CT11:CT13)</f>
        <v>510099.62</v>
      </c>
      <c r="CU14" s="55">
        <f t="shared" si="96"/>
        <v>875231.40079780028</v>
      </c>
      <c r="CV14" s="55">
        <f t="shared" ref="CV14" si="97">SUM(CV11:CV13)</f>
        <v>-365131.78079780028</v>
      </c>
      <c r="CW14" s="55">
        <f t="shared" ref="CW14" si="98">SUM(CW11:CW13)</f>
        <v>0</v>
      </c>
      <c r="CX14" s="55">
        <f t="shared" ref="CX14:CY14" si="99">SUM(CX11:CX13)</f>
        <v>2338.25</v>
      </c>
      <c r="CY14" s="55">
        <f t="shared" si="99"/>
        <v>84346.03</v>
      </c>
      <c r="CZ14" s="55">
        <f t="shared" ref="CZ14" si="100">SUM(CZ11:CZ13)</f>
        <v>445797.83999999997</v>
      </c>
      <c r="DA14" s="55">
        <f t="shared" ref="DA14" si="101">SUM(DA11:DA13)</f>
        <v>511759.53</v>
      </c>
      <c r="DB14" s="55">
        <f t="shared" ref="DB14" si="102">SUM(DB11:DB13)</f>
        <v>1044241.65</v>
      </c>
    </row>
    <row r="15" spans="1:106" s="114" customFormat="1" ht="6.75" customHeight="1">
      <c r="B15" s="115"/>
      <c r="C15" s="116"/>
      <c r="D15" s="131"/>
      <c r="E15" s="131"/>
      <c r="F15" s="131"/>
      <c r="G15" s="131"/>
      <c r="H15" s="131"/>
      <c r="I15" s="131"/>
      <c r="J15" s="131"/>
      <c r="K15" s="131"/>
      <c r="L15" s="131"/>
      <c r="M15" s="131"/>
      <c r="N15" s="131"/>
      <c r="O15" s="131"/>
      <c r="P15" s="131"/>
      <c r="Q15" s="131"/>
      <c r="R15" s="131"/>
      <c r="S15" s="131"/>
      <c r="T15" s="131"/>
      <c r="U15" s="131"/>
      <c r="V15" s="131"/>
      <c r="W15" s="131"/>
      <c r="X15" s="131"/>
      <c r="Y15" s="131"/>
      <c r="Z15" s="131"/>
      <c r="AA15" s="131"/>
      <c r="AB15" s="131"/>
      <c r="AC15" s="131"/>
      <c r="AD15" s="131"/>
      <c r="AE15" s="131"/>
      <c r="AF15" s="131"/>
      <c r="AG15" s="131"/>
      <c r="AH15" s="131"/>
      <c r="AI15" s="131"/>
      <c r="AJ15" s="131"/>
      <c r="AK15" s="131"/>
      <c r="AL15" s="131"/>
      <c r="AM15" s="131"/>
      <c r="AN15" s="131"/>
      <c r="AO15" s="131"/>
      <c r="AP15" s="131"/>
      <c r="AQ15" s="131"/>
      <c r="AR15" s="131"/>
      <c r="AS15" s="131"/>
      <c r="AT15" s="131"/>
      <c r="AU15" s="131"/>
      <c r="AV15" s="131"/>
      <c r="AW15" s="131"/>
      <c r="AX15" s="131"/>
      <c r="AY15" s="131"/>
      <c r="AZ15" s="131"/>
      <c r="BA15" s="131"/>
      <c r="BB15" s="131"/>
      <c r="BC15" s="131"/>
      <c r="BD15" s="131"/>
      <c r="BE15" s="131"/>
      <c r="BF15" s="131"/>
      <c r="BG15" s="131"/>
      <c r="BH15" s="131"/>
      <c r="BI15" s="131"/>
      <c r="BJ15" s="131"/>
      <c r="BK15" s="131"/>
      <c r="BL15" s="131"/>
      <c r="BM15" s="131"/>
      <c r="BN15" s="131"/>
      <c r="BO15" s="131"/>
      <c r="BP15" s="131"/>
      <c r="BQ15" s="131"/>
      <c r="BR15" s="131"/>
      <c r="BS15" s="131"/>
      <c r="BT15" s="131"/>
      <c r="BU15" s="131"/>
      <c r="BV15" s="131"/>
      <c r="BW15" s="131"/>
      <c r="BX15" s="131"/>
      <c r="BY15" s="131"/>
      <c r="BZ15" s="131"/>
      <c r="CA15" s="131"/>
      <c r="CB15" s="131"/>
      <c r="CC15" s="131"/>
      <c r="CD15" s="131"/>
      <c r="CE15" s="131"/>
      <c r="CF15" s="131"/>
      <c r="CG15" s="131"/>
      <c r="CH15" s="131"/>
      <c r="CI15" s="131"/>
      <c r="CJ15" s="131"/>
      <c r="CK15" s="131"/>
      <c r="CL15" s="131"/>
      <c r="CM15" s="131"/>
      <c r="CN15" s="131"/>
      <c r="CO15" s="131"/>
      <c r="CP15" s="131"/>
      <c r="CQ15" s="131"/>
      <c r="CR15" s="131"/>
      <c r="CS15" s="131"/>
      <c r="CT15" s="131"/>
      <c r="CU15" s="131"/>
      <c r="CV15" s="131"/>
      <c r="CW15" s="131"/>
      <c r="CX15" s="131"/>
      <c r="CY15" s="131"/>
      <c r="CZ15" s="131"/>
      <c r="DA15" s="131"/>
      <c r="DB15" s="131"/>
    </row>
    <row r="16" spans="1:106" s="114" customFormat="1">
      <c r="B16" s="115" t="s">
        <v>50</v>
      </c>
      <c r="C16" s="116" t="s">
        <v>16</v>
      </c>
      <c r="D16" s="117">
        <f>VLOOKUP($C16,'SEM使用（总账填写）'!$B:$E,2,0)</f>
        <v>0</v>
      </c>
      <c r="E16" s="117">
        <f>VLOOKUP(C16,'SEM使用（总账填写）'!B:E,4,0)</f>
        <v>0</v>
      </c>
      <c r="F16" s="117">
        <f>VLOOKUP($C16,'SEM使用（总账填写）'!$B:$AB,6,0)</f>
        <v>0</v>
      </c>
      <c r="G16" s="118">
        <f t="shared" ref="G16" si="103">SUM(D16:F16)</f>
        <v>0</v>
      </c>
      <c r="H16" s="117">
        <f>VLOOKUP($C16,'SEM使用（总账填写）'!$B:$E,3,0)</f>
        <v>0</v>
      </c>
      <c r="I16" s="117">
        <f>VLOOKUP(C16,'SEM使用（总账填写）'!B:F,5,0)</f>
        <v>0</v>
      </c>
      <c r="J16" s="118">
        <f>VLOOKUP($C16,'SEM使用（总账填写）'!$B:$AB,7,0)</f>
        <v>0</v>
      </c>
      <c r="K16" s="118">
        <f t="shared" ref="K16" si="104">SUM(H16:J16)</f>
        <v>0</v>
      </c>
      <c r="L16" s="117">
        <f>VLOOKUP($C16,'SEM充值（总账填写）'!$B:$Z,2,0)</f>
        <v>0</v>
      </c>
      <c r="M16" s="117">
        <f>VLOOKUP($C16,'SEM充值（总账填写）'!$B:$Z,4,0)</f>
        <v>0</v>
      </c>
      <c r="N16" s="117">
        <f>VLOOKUP($C16,'SEM充值（总账填写）'!$B:$Z,6,0)</f>
        <v>0</v>
      </c>
      <c r="O16" s="118">
        <f t="shared" ref="O16" si="105">SUM(L16:N16)</f>
        <v>0</v>
      </c>
      <c r="P16" s="117">
        <f>VLOOKUP($C16,'SEM充值（总账填写）'!$B:$Z,3,0)</f>
        <v>0</v>
      </c>
      <c r="Q16" s="117">
        <f>VLOOKUP($C16,'SEM充值（总账填写）'!$B:$Z,5,0)</f>
        <v>0</v>
      </c>
      <c r="R16" s="118">
        <f>VLOOKUP($C16,'SEM充值（总账填写）'!$B:$Z,7,0)</f>
        <v>0</v>
      </c>
      <c r="S16" s="118">
        <f t="shared" ref="S16" si="106">SUM(P16:R16)</f>
        <v>0</v>
      </c>
      <c r="T16" s="118">
        <f>SUMIFS('流量采购PR单明细（地方站填写）'!$E:$E,'流量采购PR单明细（地方站填写）'!$C:$C,流量采购费用统计!$C16,'流量采购PR单明细（地方站填写）'!$I:$I,流量采购费用统计!T$6,'流量采购PR单明细（地方站填写）'!$J:$J,流量采购费用统计!T$5)</f>
        <v>0</v>
      </c>
      <c r="U16" s="118">
        <f>SUMIFS('流量采购PR单明细（地方站填写）'!$E:$E,'流量采购PR单明细（地方站填写）'!$C:$C,流量采购费用统计!$C16,'流量采购PR单明细（地方站填写）'!$I:$I,流量采购费用统计!U$6,'流量采购PR单明细（地方站填写）'!$J:$J,流量采购费用统计!U$5)</f>
        <v>0</v>
      </c>
      <c r="V16" s="119">
        <f t="shared" ref="V16" si="107">G16+K16+O16+S16+T16+U16</f>
        <v>0</v>
      </c>
      <c r="W16" s="117">
        <f>INDEX('[1]2016 确认版 vs 财务版'!$1:$1048576,16,MATCH($C16,'[1]2016 确认版 vs 财务版'!$3:$3,0)+25)</f>
        <v>18078.30835366562</v>
      </c>
      <c r="X16" s="120">
        <f t="shared" ref="X16" si="108">V16-W16</f>
        <v>-18078.30835366562</v>
      </c>
      <c r="Y16" s="121"/>
      <c r="Z16" s="117">
        <f>VLOOKUP($C16,'SEM使用（总账填写）'!$B:$AB,8,0)</f>
        <v>0</v>
      </c>
      <c r="AA16" s="117">
        <f>VLOOKUP($C16,'SEM使用（总账填写）'!$B:$AB,10,0)</f>
        <v>0</v>
      </c>
      <c r="AB16" s="117">
        <f>VLOOKUP($C16,'SEM使用（总账填写）'!$B:$AB,12,0)</f>
        <v>0</v>
      </c>
      <c r="AC16" s="118">
        <f t="shared" ref="AC16" si="109">SUM(Z16:AB16)</f>
        <v>0</v>
      </c>
      <c r="AD16" s="117">
        <f>VLOOKUP($C16,'SEM使用（总账填写）'!$B:$AB,9,0)</f>
        <v>0</v>
      </c>
      <c r="AE16" s="117">
        <f>VLOOKUP($C16,'SEM使用（总账填写）'!$B:$AB,11,0)</f>
        <v>0</v>
      </c>
      <c r="AF16" s="118">
        <f>VLOOKUP($C16,'SEM使用（总账填写）'!$B:$AB,13,0)</f>
        <v>0</v>
      </c>
      <c r="AG16" s="118">
        <f t="shared" ref="AG16" si="110">SUM(AD16:AF16)</f>
        <v>0</v>
      </c>
      <c r="AH16" s="117">
        <f>VLOOKUP($C16,'SEM充值（总账填写）'!$B:$Z,8,0)</f>
        <v>0</v>
      </c>
      <c r="AI16" s="117">
        <f>VLOOKUP($C16,'SEM充值（总账填写）'!$B:$Z,10,0)</f>
        <v>0</v>
      </c>
      <c r="AJ16" s="117">
        <f>VLOOKUP($C16,'SEM充值（总账填写）'!$B:$Z,12,0)</f>
        <v>0</v>
      </c>
      <c r="AK16" s="118">
        <f t="shared" ref="AK16" si="111">SUM(AH16:AJ16)</f>
        <v>0</v>
      </c>
      <c r="AL16" s="117">
        <f>VLOOKUP($C16,'SEM充值（总账填写）'!$B:$Z,9,0)</f>
        <v>0</v>
      </c>
      <c r="AM16" s="117">
        <f>VLOOKUP($C16,'SEM充值（总账填写）'!$B:$Z,11,0)</f>
        <v>0</v>
      </c>
      <c r="AN16" s="118">
        <f>VLOOKUP($C16,'SEM充值（总账填写）'!$B:$Z,13,0)</f>
        <v>0</v>
      </c>
      <c r="AO16" s="118">
        <f t="shared" ref="AO16" si="112">SUM(AL16:AN16)</f>
        <v>0</v>
      </c>
      <c r="AP16" s="118">
        <f>SUMIFS('流量采购PR单明细（地方站填写）'!$E:$E,'流量采购PR单明细（地方站填写）'!$C:$C,流量采购费用统计!$C16,'流量采购PR单明细（地方站填写）'!$I:$I,流量采购费用统计!AP$6,'流量采购PR单明细（地方站填写）'!$J:$J,流量采购费用统计!AP$5)</f>
        <v>0</v>
      </c>
      <c r="AQ16" s="118">
        <f>SUMIFS('流量采购PR单明细（地方站填写）'!$E:$E,'流量采购PR单明细（地方站填写）'!$C:$C,流量采购费用统计!$C16,'流量采购PR单明细（地方站填写）'!$I:$I,流量采购费用统计!AQ$6,'流量采购PR单明细（地方站填写）'!$J:$J,流量采购费用统计!AQ$5)</f>
        <v>0</v>
      </c>
      <c r="AR16" s="119">
        <f t="shared" ref="AR16" si="113">AC16+AG16+AP16+AQ16+AK16+AO16</f>
        <v>0</v>
      </c>
      <c r="AS16" s="117">
        <f>INDEX('[1]2016 确认版 vs 财务版'!$1:$1048576,16,MATCH($C16,'[1]2016 确认版 vs 财务版'!$3:$3,0)+26)</f>
        <v>21720.692459625883</v>
      </c>
      <c r="AT16" s="120">
        <f t="shared" ref="AT16" si="114">AR16-AS16</f>
        <v>-21720.692459625883</v>
      </c>
      <c r="AU16" s="121"/>
      <c r="AV16" s="117">
        <f>VLOOKUP($C16,'SEM使用（总账填写）'!$B:$AB,14,0)</f>
        <v>0</v>
      </c>
      <c r="AW16" s="117">
        <f>VLOOKUP($C16,'SEM使用（总账填写）'!$B:$AB,16,0)</f>
        <v>0</v>
      </c>
      <c r="AX16" s="117">
        <f>VLOOKUP($C16,'SEM使用（总账填写）'!$B:$AB,18,0)</f>
        <v>0</v>
      </c>
      <c r="AY16" s="118">
        <f t="shared" ref="AY16" si="115">SUM(AV16:AX16)</f>
        <v>0</v>
      </c>
      <c r="AZ16" s="117">
        <f>VLOOKUP($C16,'SEM使用（总账填写）'!$B:$AB,15,0)</f>
        <v>0</v>
      </c>
      <c r="BA16" s="117">
        <f>VLOOKUP($C16,'SEM使用（总账填写）'!$B:$AB,17,0)</f>
        <v>0</v>
      </c>
      <c r="BB16" s="118">
        <f>VLOOKUP($C16,'SEM使用（总账填写）'!$B:$AB,19,0)</f>
        <v>0</v>
      </c>
      <c r="BC16" s="118">
        <f t="shared" ref="BC16" si="116">SUM(AZ16:BB16)</f>
        <v>0</v>
      </c>
      <c r="BD16" s="117">
        <f>VLOOKUP($C16,'SEM充值（总账填写）'!$B:$Z,14,0)</f>
        <v>0</v>
      </c>
      <c r="BE16" s="117">
        <f>VLOOKUP($C16,'SEM充值（总账填写）'!$B:$Z,16,0)</f>
        <v>0</v>
      </c>
      <c r="BF16" s="117">
        <f>VLOOKUP($C16,'SEM充值（总账填写）'!$B:$Z,18,0)</f>
        <v>0</v>
      </c>
      <c r="BG16" s="118">
        <f t="shared" ref="BG16" si="117">SUM(BD16:BF16)</f>
        <v>0</v>
      </c>
      <c r="BH16" s="117">
        <f>VLOOKUP($C16,'SEM充值（总账填写）'!$B:$Z,15,0)</f>
        <v>0</v>
      </c>
      <c r="BI16" s="117">
        <f>VLOOKUP($C16,'SEM充值（总账填写）'!$B:$Z,17,0)</f>
        <v>0</v>
      </c>
      <c r="BJ16" s="118">
        <f>VLOOKUP($C16,'SEM充值（总账填写）'!$B:$Z,19,0)</f>
        <v>0</v>
      </c>
      <c r="BK16" s="118">
        <f t="shared" ref="BK16" si="118">SUM(BH16:BJ16)</f>
        <v>0</v>
      </c>
      <c r="BL16" s="118">
        <f>SUMIFS('流量采购PR单明细（地方站填写）'!$E:$E,'流量采购PR单明细（地方站填写）'!$C:$C,流量采购费用统计!$C16,'流量采购PR单明细（地方站填写）'!$I:$I,流量采购费用统计!BL$6,'流量采购PR单明细（地方站填写）'!$J:$J,流量采购费用统计!BL$5)</f>
        <v>0</v>
      </c>
      <c r="BM16" s="118">
        <f>SUMIFS('流量采购PR单明细（地方站填写）'!$E:$E,'流量采购PR单明细（地方站填写）'!$C:$C,流量采购费用统计!$C16,'流量采购PR单明细（地方站填写）'!$I:$I,流量采购费用统计!BM$6,'流量采购PR单明细（地方站填写）'!$J:$J,流量采购费用统计!BM$5)</f>
        <v>0</v>
      </c>
      <c r="BN16" s="119">
        <f t="shared" ref="BN16" si="119">AY16+BC16+BL16+BM16+BG16+BK16</f>
        <v>0</v>
      </c>
      <c r="BO16" s="117">
        <f>INDEX('[1]2016 确认版 vs 财务版'!$1:$1048576,16,MATCH($C16,'[1]2016 确认版 vs 财务版'!$3:$3,0)+27)</f>
        <v>23475.078424538166</v>
      </c>
      <c r="BP16" s="120">
        <f t="shared" ref="BP16" si="120">BN16-BO16</f>
        <v>-23475.078424538166</v>
      </c>
      <c r="BQ16" s="121"/>
      <c r="BR16" s="117">
        <f>VLOOKUP($C16,'SEM使用（总账填写）'!$B:$AB,20,0)</f>
        <v>0</v>
      </c>
      <c r="BS16" s="117">
        <f>VLOOKUP($C16,'SEM使用（总账填写）'!$B:$AB,22,0)</f>
        <v>0</v>
      </c>
      <c r="BT16" s="117">
        <f>VLOOKUP($C16,'SEM使用（总账填写）'!$B:$AB,24,0)</f>
        <v>0</v>
      </c>
      <c r="BU16" s="118">
        <f t="shared" ref="BU16" si="121">SUM(BR16:BT16)</f>
        <v>0</v>
      </c>
      <c r="BV16" s="117">
        <f>VLOOKUP($C16,'SEM使用（总账填写）'!$B:$AB,21,0)</f>
        <v>0</v>
      </c>
      <c r="BW16" s="117">
        <f>VLOOKUP($C16,'SEM使用（总账填写）'!$B:$AB,23,0)</f>
        <v>0</v>
      </c>
      <c r="BX16" s="118">
        <f>VLOOKUP($C16,'SEM使用（总账填写）'!$B:$AB,25,0)</f>
        <v>0</v>
      </c>
      <c r="BY16" s="118">
        <f t="shared" ref="BY16" si="122">SUM(BV16:BX16)</f>
        <v>0</v>
      </c>
      <c r="BZ16" s="117">
        <f>VLOOKUP($C16,'SEM充值（总账填写）'!$B:$Z,20,0)</f>
        <v>0</v>
      </c>
      <c r="CA16" s="117">
        <f>VLOOKUP($C16,'SEM充值（总账填写）'!$B:$Z,22,0)</f>
        <v>0</v>
      </c>
      <c r="CB16" s="117">
        <f>VLOOKUP($C16,'SEM充值（总账填写）'!$B:$Z,24,0)</f>
        <v>0</v>
      </c>
      <c r="CC16" s="118">
        <f t="shared" ref="CC16" si="123">SUM(BZ16:CB16)</f>
        <v>0</v>
      </c>
      <c r="CD16" s="117">
        <f>VLOOKUP($C16,'SEM充值（总账填写）'!$B:$Z,21,0)</f>
        <v>0</v>
      </c>
      <c r="CE16" s="117">
        <f>VLOOKUP($C16,'SEM充值（总账填写）'!$B:$Z,23,0)</f>
        <v>0</v>
      </c>
      <c r="CF16" s="118">
        <f>VLOOKUP($C16,'SEM充值（总账填写）'!$B:$Z,25,0)</f>
        <v>0</v>
      </c>
      <c r="CG16" s="118">
        <f t="shared" ref="CG16" si="124">SUM(CD16:CF16)</f>
        <v>0</v>
      </c>
      <c r="CH16" s="118">
        <f>SUMIFS('流量采购PR单明细（地方站填写）'!$E:$E,'流量采购PR单明细（地方站填写）'!$C:$C,流量采购费用统计!$C16,'流量采购PR单明细（地方站填写）'!$I:$I,流量采购费用统计!CH$6,'流量采购PR单明细（地方站填写）'!$J:$J,流量采购费用统计!CH$5)</f>
        <v>0</v>
      </c>
      <c r="CI16" s="118">
        <f>SUMIFS('流量采购PR单明细（地方站填写）'!$E:$E,'流量采购PR单明细（地方站填写）'!$C:$C,流量采购费用统计!$C16,'流量采购PR单明细（地方站填写）'!$I:$I,流量采购费用统计!CI$6,'流量采购PR单明细（地方站填写）'!$J:$J,流量采购费用统计!CI$5)</f>
        <v>0</v>
      </c>
      <c r="CJ16" s="119">
        <f t="shared" ref="CJ16" si="125">BU16+BY16+CH16+CI16+CC16+CG16</f>
        <v>0</v>
      </c>
      <c r="CK16" s="117">
        <f>INDEX('[1]2016 确认版 vs 财务版'!$1:$1048576,16,MATCH($C16,'[1]2016 确认版 vs 财务版'!$3:$3,0)+28)</f>
        <v>27117.462530498429</v>
      </c>
      <c r="CL16" s="120">
        <f t="shared" ref="CL16" si="126">CJ16-CK16</f>
        <v>-27117.462530498429</v>
      </c>
      <c r="CM16" s="118"/>
      <c r="CN16" s="122">
        <f t="shared" ref="CN16" si="127">G16+AC16+AY16+BU16</f>
        <v>0</v>
      </c>
      <c r="CO16" s="118">
        <f t="shared" ref="CO16" si="128">K16+AG16+BC16+BY16</f>
        <v>0</v>
      </c>
      <c r="CP16" s="118">
        <f t="shared" ref="CP16" si="129">O16+AK16+BG16+CC16</f>
        <v>0</v>
      </c>
      <c r="CQ16" s="118">
        <f t="shared" ref="CQ16" si="130">S16+AO16+BK16+CG16</f>
        <v>0</v>
      </c>
      <c r="CR16" s="118">
        <f t="shared" ref="CR16" si="131">T16+AP16+BL16+CH16</f>
        <v>0</v>
      </c>
      <c r="CS16" s="118">
        <f t="shared" ref="CS16" si="132">U16+AQ16+BM16+CI16</f>
        <v>0</v>
      </c>
      <c r="CT16" s="119">
        <f t="shared" ref="CT16" si="133">SUM(CN16:CS16)</f>
        <v>0</v>
      </c>
      <c r="CU16" s="118">
        <f t="shared" ref="CU16" si="134">W16+AS16+BO16+CK16</f>
        <v>90391.541768328098</v>
      </c>
      <c r="CV16" s="120">
        <f t="shared" ref="CV16" si="135">CT16-CU16</f>
        <v>-90391.541768328098</v>
      </c>
      <c r="CX16" s="122">
        <f>VLOOKUP(C16,'[2]2015 流量采购'!$A:$K,8,FALSE)</f>
        <v>0</v>
      </c>
      <c r="CY16" s="118">
        <f>VLOOKUP(C16,'[2]2015 流量采购'!$A:$K,9,FALSE)</f>
        <v>0</v>
      </c>
      <c r="CZ16" s="118">
        <f>VLOOKUP(C16,'[2]2015 流量采购'!$A:$K,10,FALSE)</f>
        <v>19817.96</v>
      </c>
      <c r="DA16" s="118">
        <f>VLOOKUP(C16,'[2]2015 流量采购'!$A:$K,11,FALSE)</f>
        <v>241.64</v>
      </c>
      <c r="DB16" s="121">
        <f t="shared" ref="DB16" si="136">SUM(CX16:DA16)</f>
        <v>20059.599999999999</v>
      </c>
    </row>
    <row r="17" spans="2:106">
      <c r="B17" s="39" t="s">
        <v>48</v>
      </c>
      <c r="C17" s="40" t="s">
        <v>22</v>
      </c>
      <c r="D17" s="43">
        <f>VLOOKUP($C17,'SEM使用（总账填写）'!$B:$E,2,0)</f>
        <v>0</v>
      </c>
      <c r="E17" s="43">
        <f>VLOOKUP(C17,'SEM使用（总账填写）'!B:E,4,0)</f>
        <v>0</v>
      </c>
      <c r="F17" s="43">
        <f>VLOOKUP($C17,'SEM使用（总账填写）'!$B:$AB,6,0)</f>
        <v>0</v>
      </c>
      <c r="G17" s="21">
        <f>SUM(D17:F17)</f>
        <v>0</v>
      </c>
      <c r="H17" s="43">
        <f>VLOOKUP($C17,'SEM使用（总账填写）'!$B:$E,3,0)</f>
        <v>0</v>
      </c>
      <c r="I17" s="43">
        <f>VLOOKUP(C17,'SEM使用（总账填写）'!B:F,5,0)</f>
        <v>0</v>
      </c>
      <c r="J17" s="21">
        <f>VLOOKUP($C17,'SEM使用（总账填写）'!$B:$AB,7,0)</f>
        <v>0</v>
      </c>
      <c r="K17" s="21">
        <f>SUM(H17:J17)</f>
        <v>0</v>
      </c>
      <c r="L17" s="43">
        <f>VLOOKUP($C17,'SEM充值（总账填写）'!$B:$Z,2,0)</f>
        <v>0</v>
      </c>
      <c r="M17" s="43">
        <f>VLOOKUP($C17,'SEM充值（总账填写）'!$B:$Z,4,0)</f>
        <v>0</v>
      </c>
      <c r="N17" s="43">
        <f>VLOOKUP($C17,'SEM充值（总账填写）'!$B:$Z,6,0)</f>
        <v>0</v>
      </c>
      <c r="O17" s="21">
        <f>SUM(L17:N17)</f>
        <v>0</v>
      </c>
      <c r="P17" s="43">
        <f>VLOOKUP($C17,'SEM充值（总账填写）'!$B:$Z,3,0)</f>
        <v>0</v>
      </c>
      <c r="Q17" s="43">
        <f>VLOOKUP($C17,'SEM充值（总账填写）'!$B:$Z,5,0)</f>
        <v>0</v>
      </c>
      <c r="R17" s="21">
        <f>VLOOKUP($C17,'SEM充值（总账填写）'!$B:$Z,7,0)</f>
        <v>0</v>
      </c>
      <c r="S17" s="21">
        <f>SUM(P17:R17)</f>
        <v>0</v>
      </c>
      <c r="T17" s="21">
        <f>SUMIFS('流量采购PR单明细（地方站填写）'!$E:$E,'流量采购PR单明细（地方站填写）'!$C:$C,流量采购费用统计!$C17,'流量采购PR单明细（地方站填写）'!$I:$I,流量采购费用统计!T$6,'流量采购PR单明细（地方站填写）'!$J:$J,流量采购费用统计!T$5)</f>
        <v>0</v>
      </c>
      <c r="U17" s="21">
        <f>SUMIFS('流量采购PR单明细（地方站填写）'!$E:$E,'流量采购PR单明细（地方站填写）'!$C:$C,流量采购费用统计!$C17,'流量采购PR单明细（地方站填写）'!$I:$I,流量采购费用统计!U$6,'流量采购PR单明细（地方站填写）'!$J:$J,流量采购费用统计!U$5)</f>
        <v>0</v>
      </c>
      <c r="V17" s="103">
        <f>G17+K17+O17+S17+T17+U17</f>
        <v>0</v>
      </c>
      <c r="W17" s="43">
        <f>INDEX('[1]2016 确认版 vs 财务版'!$1:$1048576,16,MATCH($C17,'[1]2016 确认版 vs 财务版'!$3:$3,0)+25)</f>
        <v>13245.033112582783</v>
      </c>
      <c r="X17" s="104">
        <f>V17-W17</f>
        <v>-13245.033112582783</v>
      </c>
      <c r="Y17" s="52"/>
      <c r="Z17" s="43">
        <f>VLOOKUP($C17,'SEM使用（总账填写）'!$B:$AB,8,0)</f>
        <v>0</v>
      </c>
      <c r="AA17" s="43">
        <f>VLOOKUP($C17,'SEM使用（总账填写）'!$B:$AB,10,0)</f>
        <v>0</v>
      </c>
      <c r="AB17" s="43">
        <f>VLOOKUP($C17,'SEM使用（总账填写）'!$B:$AB,12,0)</f>
        <v>0</v>
      </c>
      <c r="AC17" s="21">
        <f>SUM(Z17:AB17)</f>
        <v>0</v>
      </c>
      <c r="AD17" s="43">
        <f>VLOOKUP($C17,'SEM使用（总账填写）'!$B:$AB,9,0)</f>
        <v>0</v>
      </c>
      <c r="AE17" s="43">
        <f>VLOOKUP($C17,'SEM使用（总账填写）'!$B:$AB,11,0)</f>
        <v>0</v>
      </c>
      <c r="AF17" s="21">
        <f>VLOOKUP($C17,'SEM使用（总账填写）'!$B:$AB,13,0)</f>
        <v>0</v>
      </c>
      <c r="AG17" s="21">
        <f>SUM(AD17:AF17)</f>
        <v>0</v>
      </c>
      <c r="AH17" s="43">
        <f>VLOOKUP($C17,'SEM充值（总账填写）'!$B:$Z,8,0)</f>
        <v>0</v>
      </c>
      <c r="AI17" s="43">
        <f>VLOOKUP($C17,'SEM充值（总账填写）'!$B:$Z,10,0)</f>
        <v>0</v>
      </c>
      <c r="AJ17" s="43">
        <f>VLOOKUP($C17,'SEM充值（总账填写）'!$B:$Z,12,0)</f>
        <v>0</v>
      </c>
      <c r="AK17" s="21">
        <f>SUM(AH17:AJ17)</f>
        <v>0</v>
      </c>
      <c r="AL17" s="43">
        <f>VLOOKUP($C17,'SEM充值（总账填写）'!$B:$Z,9,0)</f>
        <v>0</v>
      </c>
      <c r="AM17" s="43">
        <f>VLOOKUP($C17,'SEM充值（总账填写）'!$B:$Z,11,0)</f>
        <v>0</v>
      </c>
      <c r="AN17" s="21">
        <f>VLOOKUP($C17,'SEM充值（总账填写）'!$B:$Z,13,0)</f>
        <v>0</v>
      </c>
      <c r="AO17" s="21">
        <f>SUM(AL17:AN17)</f>
        <v>0</v>
      </c>
      <c r="AP17" s="21">
        <f>SUMIFS('流量采购PR单明细（地方站填写）'!$E:$E,'流量采购PR单明细（地方站填写）'!$C:$C,流量采购费用统计!$C17,'流量采购PR单明细（地方站填写）'!$I:$I,流量采购费用统计!AP$6,'流量采购PR单明细（地方站填写）'!$J:$J,流量采购费用统计!AP$5)</f>
        <v>0</v>
      </c>
      <c r="AQ17" s="21">
        <f>SUMIFS('流量采购PR单明细（地方站填写）'!$E:$E,'流量采购PR单明细（地方站填写）'!$C:$C,流量采购费用统计!$C17,'流量采购PR单明细（地方站填写）'!$I:$I,流量采购费用统计!AQ$6,'流量采购PR单明细（地方站填写）'!$J:$J,流量采购费用统计!AQ$5)</f>
        <v>0</v>
      </c>
      <c r="AR17" s="103">
        <f>AC17+AG17+AP17+AQ17+AK17+AO17</f>
        <v>0</v>
      </c>
      <c r="AS17" s="43">
        <f>INDEX('[1]2016 确认版 vs 财务版'!$1:$1048576,16,MATCH($C17,'[1]2016 确认版 vs 财务版'!$3:$3,0)+26)</f>
        <v>16556.291390728478</v>
      </c>
      <c r="AT17" s="104">
        <f>AR17-AS17</f>
        <v>-16556.291390728478</v>
      </c>
      <c r="AU17" s="52"/>
      <c r="AV17" s="43">
        <f>VLOOKUP($C17,'SEM使用（总账填写）'!$B:$AB,14,0)</f>
        <v>0</v>
      </c>
      <c r="AW17" s="43">
        <f>VLOOKUP($C17,'SEM使用（总账填写）'!$B:$AB,16,0)</f>
        <v>0</v>
      </c>
      <c r="AX17" s="43">
        <f>VLOOKUP($C17,'SEM使用（总账填写）'!$B:$AB,18,0)</f>
        <v>0</v>
      </c>
      <c r="AY17" s="21">
        <f>SUM(AV17:AX17)</f>
        <v>0</v>
      </c>
      <c r="AZ17" s="43">
        <f>VLOOKUP($C17,'SEM使用（总账填写）'!$B:$AB,15,0)</f>
        <v>0</v>
      </c>
      <c r="BA17" s="43">
        <f>VLOOKUP($C17,'SEM使用（总账填写）'!$B:$AB,17,0)</f>
        <v>0</v>
      </c>
      <c r="BB17" s="21">
        <f>VLOOKUP($C17,'SEM使用（总账填写）'!$B:$AB,19,0)</f>
        <v>0</v>
      </c>
      <c r="BC17" s="21">
        <f>SUM(AZ17:BB17)</f>
        <v>0</v>
      </c>
      <c r="BD17" s="43">
        <f>VLOOKUP($C17,'SEM充值（总账填写）'!$B:$Z,14,0)</f>
        <v>0</v>
      </c>
      <c r="BE17" s="43">
        <f>VLOOKUP($C17,'SEM充值（总账填写）'!$B:$Z,16,0)</f>
        <v>0</v>
      </c>
      <c r="BF17" s="43">
        <f>VLOOKUP($C17,'SEM充值（总账填写）'!$B:$Z,18,0)</f>
        <v>0</v>
      </c>
      <c r="BG17" s="21">
        <f>SUM(BD17:BF17)</f>
        <v>0</v>
      </c>
      <c r="BH17" s="43">
        <f>VLOOKUP($C17,'SEM充值（总账填写）'!$B:$Z,15,0)</f>
        <v>0</v>
      </c>
      <c r="BI17" s="43">
        <f>VLOOKUP($C17,'SEM充值（总账填写）'!$B:$Z,17,0)</f>
        <v>0</v>
      </c>
      <c r="BJ17" s="21">
        <f>VLOOKUP($C17,'SEM充值（总账填写）'!$B:$Z,19,0)</f>
        <v>0</v>
      </c>
      <c r="BK17" s="21">
        <f>SUM(BH17:BJ17)</f>
        <v>0</v>
      </c>
      <c r="BL17" s="21">
        <f>SUMIFS('流量采购PR单明细（地方站填写）'!$E:$E,'流量采购PR单明细（地方站填写）'!$C:$C,流量采购费用统计!$C17,'流量采购PR单明细（地方站填写）'!$I:$I,流量采购费用统计!BL$6,'流量采购PR单明细（地方站填写）'!$J:$J,流量采购费用统计!BL$5)</f>
        <v>0</v>
      </c>
      <c r="BM17" s="21">
        <f>SUMIFS('流量采购PR单明细（地方站填写）'!$E:$E,'流量采购PR单明细（地方站填写）'!$C:$C,流量采购费用统计!$C17,'流量采购PR单明细（地方站填写）'!$I:$I,流量采购费用统计!BM$6,'流量采购PR单明细（地方站填写）'!$J:$J,流量采购费用统计!BM$5)</f>
        <v>0</v>
      </c>
      <c r="BN17" s="103">
        <f>AY17+BC17+BL17+BM17+BG17+BK17</f>
        <v>0</v>
      </c>
      <c r="BO17" s="43">
        <f>INDEX('[1]2016 确认版 vs 财务版'!$1:$1048576,16,MATCH($C17,'[1]2016 确认版 vs 财务版'!$3:$3,0)+27)</f>
        <v>16556.291390728478</v>
      </c>
      <c r="BP17" s="104">
        <f>BN17-BO17</f>
        <v>-16556.291390728478</v>
      </c>
      <c r="BQ17" s="52"/>
      <c r="BR17" s="43">
        <f>VLOOKUP($C17,'SEM使用（总账填写）'!$B:$AB,20,0)</f>
        <v>0</v>
      </c>
      <c r="BS17" s="43">
        <f>VLOOKUP($C17,'SEM使用（总账填写）'!$B:$AB,22,0)</f>
        <v>0</v>
      </c>
      <c r="BT17" s="43">
        <f>VLOOKUP($C17,'SEM使用（总账填写）'!$B:$AB,24,0)</f>
        <v>0</v>
      </c>
      <c r="BU17" s="21">
        <f>SUM(BR17:BT17)</f>
        <v>0</v>
      </c>
      <c r="BV17" s="43">
        <f>VLOOKUP($C17,'SEM使用（总账填写）'!$B:$AB,21,0)</f>
        <v>0</v>
      </c>
      <c r="BW17" s="43">
        <f>VLOOKUP($C17,'SEM使用（总账填写）'!$B:$AB,23,0)</f>
        <v>0</v>
      </c>
      <c r="BX17" s="21">
        <f>VLOOKUP($C17,'SEM使用（总账填写）'!$B:$AB,25,0)</f>
        <v>0</v>
      </c>
      <c r="BY17" s="21">
        <f>SUM(BV17:BX17)</f>
        <v>0</v>
      </c>
      <c r="BZ17" s="43">
        <f>VLOOKUP($C17,'SEM充值（总账填写）'!$B:$Z,20,0)</f>
        <v>0</v>
      </c>
      <c r="CA17" s="43">
        <f>VLOOKUP($C17,'SEM充值（总账填写）'!$B:$Z,22,0)</f>
        <v>0</v>
      </c>
      <c r="CB17" s="43">
        <f>VLOOKUP($C17,'SEM充值（总账填写）'!$B:$Z,24,0)</f>
        <v>0</v>
      </c>
      <c r="CC17" s="21">
        <f>SUM(BZ17:CB17)</f>
        <v>0</v>
      </c>
      <c r="CD17" s="43">
        <f>VLOOKUP($C17,'SEM充值（总账填写）'!$B:$Z,21,0)</f>
        <v>0</v>
      </c>
      <c r="CE17" s="43">
        <f>VLOOKUP($C17,'SEM充值（总账填写）'!$B:$Z,23,0)</f>
        <v>0</v>
      </c>
      <c r="CF17" s="21">
        <f>VLOOKUP($C17,'SEM充值（总账填写）'!$B:$Z,25,0)</f>
        <v>0</v>
      </c>
      <c r="CG17" s="21">
        <f>SUM(CD17:CF17)</f>
        <v>0</v>
      </c>
      <c r="CH17" s="21">
        <f>SUMIFS('流量采购PR单明细（地方站填写）'!$E:$E,'流量采购PR单明细（地方站填写）'!$C:$C,流量采购费用统计!$C17,'流量采购PR单明细（地方站填写）'!$I:$I,流量采购费用统计!CH$6,'流量采购PR单明细（地方站填写）'!$J:$J,流量采购费用统计!CH$5)</f>
        <v>0</v>
      </c>
      <c r="CI17" s="21">
        <f>SUMIFS('流量采购PR单明细（地方站填写）'!$E:$E,'流量采购PR单明细（地方站填写）'!$C:$C,流量采购费用统计!$C17,'流量采购PR单明细（地方站填写）'!$I:$I,流量采购费用统计!CI$6,'流量采购PR单明细（地方站填写）'!$J:$J,流量采购费用统计!CI$5)</f>
        <v>0</v>
      </c>
      <c r="CJ17" s="103">
        <f>BU17+BY17+CH17+CI17+CC17+CG17</f>
        <v>0</v>
      </c>
      <c r="CK17" s="43">
        <f>INDEX('[1]2016 确认版 vs 财务版'!$1:$1048576,16,MATCH($C17,'[1]2016 确认版 vs 财务版'!$3:$3,0)+28)</f>
        <v>19867.549668874173</v>
      </c>
      <c r="CL17" s="104">
        <f>CJ17-CK17</f>
        <v>-19867.549668874173</v>
      </c>
      <c r="CM17" s="21"/>
      <c r="CN17" s="59">
        <f>G17+AC17+AY17+BU17</f>
        <v>0</v>
      </c>
      <c r="CO17" s="21">
        <f>K17+AG17+BC17+BY17</f>
        <v>0</v>
      </c>
      <c r="CP17" s="21">
        <f>O17+AK17+BG17+CC17</f>
        <v>0</v>
      </c>
      <c r="CQ17" s="21">
        <f>S17+AO17+BK17+CG17</f>
        <v>0</v>
      </c>
      <c r="CR17" s="21">
        <f>T17+AP17+BL17+CH17</f>
        <v>0</v>
      </c>
      <c r="CS17" s="21">
        <f>U17+AQ17+BM17+CI17</f>
        <v>0</v>
      </c>
      <c r="CT17" s="103">
        <f>SUM(CN17:CS17)</f>
        <v>0</v>
      </c>
      <c r="CU17" s="21">
        <f>W17+AS17+BO17+CK17</f>
        <v>66225.165562913913</v>
      </c>
      <c r="CV17" s="104">
        <f>CT17-CU17</f>
        <v>-66225.165562913913</v>
      </c>
      <c r="CX17" s="59">
        <f>VLOOKUP(C17,'[2]2015 流量采购'!$A:$K,8,FALSE)</f>
        <v>0</v>
      </c>
      <c r="CY17" s="21">
        <f>VLOOKUP(C17,'[2]2015 流量采购'!$A:$K,9,FALSE)</f>
        <v>0</v>
      </c>
      <c r="CZ17" s="21">
        <f>VLOOKUP(C17,'[2]2015 流量采购'!$A:$K,10,FALSE)</f>
        <v>1780.43</v>
      </c>
      <c r="DA17" s="21">
        <f>VLOOKUP(C17,'[2]2015 流量采购'!$A:$K,11,FALSE)</f>
        <v>0</v>
      </c>
      <c r="DB17" s="52">
        <f>SUM(CX17:DA17)</f>
        <v>1780.43</v>
      </c>
    </row>
    <row r="18" spans="2:106">
      <c r="B18" s="36" t="s">
        <v>48</v>
      </c>
      <c r="C18" s="37" t="s">
        <v>21</v>
      </c>
      <c r="D18" s="42">
        <f>VLOOKUP($C18,'SEM使用（总账填写）'!$B:$E,2,0)</f>
        <v>0</v>
      </c>
      <c r="E18" s="42">
        <f>VLOOKUP(C18,'SEM使用（总账填写）'!B:E,4,0)</f>
        <v>0</v>
      </c>
      <c r="F18" s="42">
        <f>VLOOKUP($C18,'SEM使用（总账填写）'!$B:$AB,6,0)</f>
        <v>0</v>
      </c>
      <c r="G18" s="20">
        <f>SUM(D18:F18)</f>
        <v>0</v>
      </c>
      <c r="H18" s="42">
        <f>VLOOKUP($C18,'SEM使用（总账填写）'!$B:$E,3,0)</f>
        <v>0</v>
      </c>
      <c r="I18" s="42">
        <f>VLOOKUP(C18,'SEM使用（总账填写）'!B:F,5,0)</f>
        <v>0</v>
      </c>
      <c r="J18" s="20">
        <f>VLOOKUP($C18,'SEM使用（总账填写）'!$B:$AB,7,0)</f>
        <v>0</v>
      </c>
      <c r="K18" s="20">
        <f>SUM(H18:J18)</f>
        <v>0</v>
      </c>
      <c r="L18" s="42">
        <f>VLOOKUP($C18,'SEM充值（总账填写）'!$B:$Z,2,0)</f>
        <v>0</v>
      </c>
      <c r="M18" s="42">
        <f>VLOOKUP($C18,'SEM充值（总账填写）'!$B:$Z,4,0)</f>
        <v>0</v>
      </c>
      <c r="N18" s="42">
        <f>VLOOKUP($C18,'SEM充值（总账填写）'!$B:$Z,6,0)</f>
        <v>0</v>
      </c>
      <c r="O18" s="20">
        <f t="shared" ref="O18" si="137">SUM(L18:N18)</f>
        <v>0</v>
      </c>
      <c r="P18" s="42">
        <f>VLOOKUP($C18,'SEM充值（总账填写）'!$B:$Z,3,0)</f>
        <v>0</v>
      </c>
      <c r="Q18" s="42">
        <f>VLOOKUP($C18,'SEM充值（总账填写）'!$B:$Z,5,0)</f>
        <v>0</v>
      </c>
      <c r="R18" s="20">
        <f>VLOOKUP($C18,'SEM充值（总账填写）'!$B:$Z,7,0)</f>
        <v>0</v>
      </c>
      <c r="S18" s="20">
        <f t="shared" ref="S18" si="138">SUM(P18:R18)</f>
        <v>0</v>
      </c>
      <c r="T18" s="20">
        <f>SUMIFS('流量采购PR单明细（地方站填写）'!$E:$E,'流量采购PR单明细（地方站填写）'!$C:$C,流量采购费用统计!$C18,'流量采购PR单明细（地方站填写）'!$I:$I,流量采购费用统计!T$6,'流量采购PR单明细（地方站填写）'!$J:$J,流量采购费用统计!T$5)</f>
        <v>0</v>
      </c>
      <c r="U18" s="20">
        <f>SUMIFS('流量采购PR单明细（地方站填写）'!$E:$E,'流量采购PR单明细（地方站填写）'!$C:$C,流量采购费用统计!$C18,'流量采购PR单明细（地方站填写）'!$I:$I,流量采购费用统计!U$6,'流量采购PR单明细（地方站填写）'!$J:$J,流量采购费用统计!U$5)</f>
        <v>0</v>
      </c>
      <c r="V18" s="101">
        <f t="shared" ref="V18" si="139">G18+K18+O18+S18+T18+U18</f>
        <v>0</v>
      </c>
      <c r="W18" s="42">
        <f>INDEX('[1]2016 确认版 vs 财务版'!$1:$1048576,16,MATCH($C18,'[1]2016 确认版 vs 财务版'!$3:$3,0)+25)</f>
        <v>6622.5165562913917</v>
      </c>
      <c r="X18" s="102">
        <f t="shared" ref="X18" si="140">V18-W18</f>
        <v>-6622.5165562913917</v>
      </c>
      <c r="Y18" s="51"/>
      <c r="Z18" s="42">
        <f>VLOOKUP($C18,'SEM使用（总账填写）'!$B:$AB,8,0)</f>
        <v>0</v>
      </c>
      <c r="AA18" s="42">
        <f>VLOOKUP($C18,'SEM使用（总账填写）'!$B:$AB,10,0)</f>
        <v>0</v>
      </c>
      <c r="AB18" s="42">
        <f>VLOOKUP($C18,'SEM使用（总账填写）'!$B:$AB,12,0)</f>
        <v>0</v>
      </c>
      <c r="AC18" s="20">
        <f t="shared" ref="AC18" si="141">SUM(Z18:AB18)</f>
        <v>0</v>
      </c>
      <c r="AD18" s="42">
        <f>VLOOKUP($C18,'SEM使用（总账填写）'!$B:$AB,9,0)</f>
        <v>0</v>
      </c>
      <c r="AE18" s="42">
        <f>VLOOKUP($C18,'SEM使用（总账填写）'!$B:$AB,11,0)</f>
        <v>0</v>
      </c>
      <c r="AF18" s="20">
        <f>VLOOKUP($C18,'SEM使用（总账填写）'!$B:$AB,13,0)</f>
        <v>0</v>
      </c>
      <c r="AG18" s="20">
        <f t="shared" ref="AG18" si="142">SUM(AD18:AF18)</f>
        <v>0</v>
      </c>
      <c r="AH18" s="42">
        <f>VLOOKUP($C18,'SEM充值（总账填写）'!$B:$Z,8,0)</f>
        <v>0</v>
      </c>
      <c r="AI18" s="42">
        <f>VLOOKUP($C18,'SEM充值（总账填写）'!$B:$Z,10,0)</f>
        <v>0</v>
      </c>
      <c r="AJ18" s="42">
        <f>VLOOKUP($C18,'SEM充值（总账填写）'!$B:$Z,12,0)</f>
        <v>0</v>
      </c>
      <c r="AK18" s="20">
        <f t="shared" ref="AK18" si="143">SUM(AH18:AJ18)</f>
        <v>0</v>
      </c>
      <c r="AL18" s="42">
        <f>VLOOKUP($C18,'SEM充值（总账填写）'!$B:$Z,9,0)</f>
        <v>0</v>
      </c>
      <c r="AM18" s="42">
        <f>VLOOKUP($C18,'SEM充值（总账填写）'!$B:$Z,11,0)</f>
        <v>0</v>
      </c>
      <c r="AN18" s="20">
        <f>VLOOKUP($C18,'SEM充值（总账填写）'!$B:$Z,13,0)</f>
        <v>0</v>
      </c>
      <c r="AO18" s="20">
        <f t="shared" ref="AO18" si="144">SUM(AL18:AN18)</f>
        <v>0</v>
      </c>
      <c r="AP18" s="20">
        <f>SUMIFS('流量采购PR单明细（地方站填写）'!$E:$E,'流量采购PR单明细（地方站填写）'!$C:$C,流量采购费用统计!$C18,'流量采购PR单明细（地方站填写）'!$I:$I,流量采购费用统计!AP$6,'流量采购PR单明细（地方站填写）'!$J:$J,流量采购费用统计!AP$5)</f>
        <v>0</v>
      </c>
      <c r="AQ18" s="20">
        <f>SUMIFS('流量采购PR单明细（地方站填写）'!$E:$E,'流量采购PR单明细（地方站填写）'!$C:$C,流量采购费用统计!$C18,'流量采购PR单明细（地方站填写）'!$I:$I,流量采购费用统计!AQ$6,'流量采购PR单明细（地方站填写）'!$J:$J,流量采购费用统计!AQ$5)</f>
        <v>0</v>
      </c>
      <c r="AR18" s="101">
        <f t="shared" ref="AR18" si="145">AC18+AG18+AP18+AQ18+AK18+AO18</f>
        <v>0</v>
      </c>
      <c r="AS18" s="42">
        <f>INDEX('[1]2016 确认版 vs 财务版'!$1:$1048576,16,MATCH($C18,'[1]2016 确认版 vs 财务版'!$3:$3,0)+26)</f>
        <v>8278.1456953642391</v>
      </c>
      <c r="AT18" s="102">
        <f t="shared" ref="AT18" si="146">AR18-AS18</f>
        <v>-8278.1456953642391</v>
      </c>
      <c r="AU18" s="51"/>
      <c r="AV18" s="42">
        <f>VLOOKUP($C18,'SEM使用（总账填写）'!$B:$AB,14,0)</f>
        <v>0</v>
      </c>
      <c r="AW18" s="42">
        <f>VLOOKUP($C18,'SEM使用（总账填写）'!$B:$AB,16,0)</f>
        <v>0</v>
      </c>
      <c r="AX18" s="42">
        <f>VLOOKUP($C18,'SEM使用（总账填写）'!$B:$AB,18,0)</f>
        <v>0</v>
      </c>
      <c r="AY18" s="20">
        <f t="shared" ref="AY18" si="147">SUM(AV18:AX18)</f>
        <v>0</v>
      </c>
      <c r="AZ18" s="42">
        <f>VLOOKUP($C18,'SEM使用（总账填写）'!$B:$AB,15,0)</f>
        <v>0</v>
      </c>
      <c r="BA18" s="42">
        <f>VLOOKUP($C18,'SEM使用（总账填写）'!$B:$AB,17,0)</f>
        <v>0</v>
      </c>
      <c r="BB18" s="20">
        <f>VLOOKUP($C18,'SEM使用（总账填写）'!$B:$AB,19,0)</f>
        <v>0</v>
      </c>
      <c r="BC18" s="20">
        <f t="shared" ref="BC18" si="148">SUM(AZ18:BB18)</f>
        <v>0</v>
      </c>
      <c r="BD18" s="42">
        <f>VLOOKUP($C18,'SEM充值（总账填写）'!$B:$Z,14,0)</f>
        <v>0</v>
      </c>
      <c r="BE18" s="42">
        <f>VLOOKUP($C18,'SEM充值（总账填写）'!$B:$Z,16,0)</f>
        <v>0</v>
      </c>
      <c r="BF18" s="42">
        <f>VLOOKUP($C18,'SEM充值（总账填写）'!$B:$Z,18,0)</f>
        <v>0</v>
      </c>
      <c r="BG18" s="20">
        <f t="shared" ref="BG18" si="149">SUM(BD18:BF18)</f>
        <v>0</v>
      </c>
      <c r="BH18" s="42">
        <f>VLOOKUP($C18,'SEM充值（总账填写）'!$B:$Z,15,0)</f>
        <v>0</v>
      </c>
      <c r="BI18" s="42">
        <f>VLOOKUP($C18,'SEM充值（总账填写）'!$B:$Z,17,0)</f>
        <v>0</v>
      </c>
      <c r="BJ18" s="20">
        <f>VLOOKUP($C18,'SEM充值（总账填写）'!$B:$Z,19,0)</f>
        <v>0</v>
      </c>
      <c r="BK18" s="20">
        <f t="shared" ref="BK18" si="150">SUM(BH18:BJ18)</f>
        <v>0</v>
      </c>
      <c r="BL18" s="20">
        <f>SUMIFS('流量采购PR单明细（地方站填写）'!$E:$E,'流量采购PR单明细（地方站填写）'!$C:$C,流量采购费用统计!$C18,'流量采购PR单明细（地方站填写）'!$I:$I,流量采购费用统计!BL$6,'流量采购PR单明细（地方站填写）'!$J:$J,流量采购费用统计!BL$5)</f>
        <v>0</v>
      </c>
      <c r="BM18" s="20">
        <f>SUMIFS('流量采购PR单明细（地方站填写）'!$E:$E,'流量采购PR单明细（地方站填写）'!$C:$C,流量采购费用统计!$C18,'流量采购PR单明细（地方站填写）'!$I:$I,流量采购费用统计!BM$6,'流量采购PR单明细（地方站填写）'!$J:$J,流量采购费用统计!BM$5)</f>
        <v>0</v>
      </c>
      <c r="BN18" s="101">
        <f t="shared" ref="BN18" si="151">AY18+BC18+BL18+BM18+BG18+BK18</f>
        <v>0</v>
      </c>
      <c r="BO18" s="42">
        <f>INDEX('[1]2016 确认版 vs 财务版'!$1:$1048576,16,MATCH($C18,'[1]2016 确认版 vs 财务版'!$3:$3,0)+27)</f>
        <v>8278.1456953642391</v>
      </c>
      <c r="BP18" s="102">
        <f t="shared" ref="BP18" si="152">BN18-BO18</f>
        <v>-8278.1456953642391</v>
      </c>
      <c r="BQ18" s="51"/>
      <c r="BR18" s="42">
        <f>VLOOKUP($C18,'SEM使用（总账填写）'!$B:$AB,20,0)</f>
        <v>0</v>
      </c>
      <c r="BS18" s="42">
        <f>VLOOKUP($C18,'SEM使用（总账填写）'!$B:$AB,22,0)</f>
        <v>0</v>
      </c>
      <c r="BT18" s="42">
        <f>VLOOKUP($C18,'SEM使用（总账填写）'!$B:$AB,24,0)</f>
        <v>0</v>
      </c>
      <c r="BU18" s="20">
        <f t="shared" ref="BU18" si="153">SUM(BR18:BT18)</f>
        <v>0</v>
      </c>
      <c r="BV18" s="42">
        <f>VLOOKUP($C18,'SEM使用（总账填写）'!$B:$AB,21,0)</f>
        <v>0</v>
      </c>
      <c r="BW18" s="42">
        <f>VLOOKUP($C18,'SEM使用（总账填写）'!$B:$AB,23,0)</f>
        <v>0</v>
      </c>
      <c r="BX18" s="20">
        <f>VLOOKUP($C18,'SEM使用（总账填写）'!$B:$AB,25,0)</f>
        <v>0</v>
      </c>
      <c r="BY18" s="20">
        <f t="shared" ref="BY18" si="154">SUM(BV18:BX18)</f>
        <v>0</v>
      </c>
      <c r="BZ18" s="42">
        <f>VLOOKUP($C18,'SEM充值（总账填写）'!$B:$Z,20,0)</f>
        <v>0</v>
      </c>
      <c r="CA18" s="42">
        <f>VLOOKUP($C18,'SEM充值（总账填写）'!$B:$Z,22,0)</f>
        <v>0</v>
      </c>
      <c r="CB18" s="42">
        <f>VLOOKUP($C18,'SEM充值（总账填写）'!$B:$Z,24,0)</f>
        <v>0</v>
      </c>
      <c r="CC18" s="20">
        <f t="shared" ref="CC18" si="155">SUM(BZ18:CB18)</f>
        <v>0</v>
      </c>
      <c r="CD18" s="42">
        <f>VLOOKUP($C18,'SEM充值（总账填写）'!$B:$Z,21,0)</f>
        <v>0</v>
      </c>
      <c r="CE18" s="42">
        <f>VLOOKUP($C18,'SEM充值（总账填写）'!$B:$Z,23,0)</f>
        <v>0</v>
      </c>
      <c r="CF18" s="20">
        <f>VLOOKUP($C18,'SEM充值（总账填写）'!$B:$Z,25,0)</f>
        <v>0</v>
      </c>
      <c r="CG18" s="20">
        <f t="shared" ref="CG18" si="156">SUM(CD18:CF18)</f>
        <v>0</v>
      </c>
      <c r="CH18" s="20">
        <f>SUMIFS('流量采购PR单明细（地方站填写）'!$E:$E,'流量采购PR单明细（地方站填写）'!$C:$C,流量采购费用统计!$C18,'流量采购PR单明细（地方站填写）'!$I:$I,流量采购费用统计!CH$6,'流量采购PR单明细（地方站填写）'!$J:$J,流量采购费用统计!CH$5)</f>
        <v>0</v>
      </c>
      <c r="CI18" s="20">
        <f>SUMIFS('流量采购PR单明细（地方站填写）'!$E:$E,'流量采购PR单明细（地方站填写）'!$C:$C,流量采购费用统计!$C18,'流量采购PR单明细（地方站填写）'!$I:$I,流量采购费用统计!CI$6,'流量采购PR单明细（地方站填写）'!$J:$J,流量采购费用统计!CI$5)</f>
        <v>0</v>
      </c>
      <c r="CJ18" s="101">
        <f t="shared" ref="CJ18" si="157">BU18+BY18+CH18+CI18+CC18+CG18</f>
        <v>0</v>
      </c>
      <c r="CK18" s="42">
        <f>INDEX('[1]2016 确认版 vs 财务版'!$1:$1048576,16,MATCH($C18,'[1]2016 确认版 vs 财务版'!$3:$3,0)+28)</f>
        <v>9933.7748344370866</v>
      </c>
      <c r="CL18" s="102">
        <f t="shared" ref="CL18" si="158">CJ18-CK18</f>
        <v>-9933.7748344370866</v>
      </c>
      <c r="CM18" s="20"/>
      <c r="CN18" s="58">
        <f t="shared" ref="CN18" si="159">G18+AC18+AY18+BU18</f>
        <v>0</v>
      </c>
      <c r="CO18" s="20">
        <f t="shared" ref="CO18" si="160">K18+AG18+BC18+BY18</f>
        <v>0</v>
      </c>
      <c r="CP18" s="20">
        <f>O18+AK18+BG18+CC18</f>
        <v>0</v>
      </c>
      <c r="CQ18" s="20">
        <f>S18+AO18+BK18+CG18</f>
        <v>0</v>
      </c>
      <c r="CR18" s="20">
        <f t="shared" ref="CR18" si="161">T18+AP18+BL18+CH18</f>
        <v>0</v>
      </c>
      <c r="CS18" s="20">
        <f t="shared" ref="CS18" si="162">U18+AQ18+BM18+CI18</f>
        <v>0</v>
      </c>
      <c r="CT18" s="101">
        <f>SUM(CN18:CS18)</f>
        <v>0</v>
      </c>
      <c r="CU18" s="20">
        <f t="shared" ref="CU18" si="163">W18+AS18+BO18+CK18</f>
        <v>33112.582781456957</v>
      </c>
      <c r="CV18" s="102">
        <f t="shared" ref="CV18" si="164">CT18-CU18</f>
        <v>-33112.582781456957</v>
      </c>
      <c r="CX18" s="58">
        <f>VLOOKUP(C18,'[2]2015 流量采购'!$A:$K,8,FALSE)</f>
        <v>0</v>
      </c>
      <c r="CY18" s="20">
        <f>VLOOKUP(C18,'[2]2015 流量采购'!$A:$K,9,FALSE)</f>
        <v>767.51</v>
      </c>
      <c r="CZ18" s="20">
        <f>VLOOKUP(C18,'[2]2015 流量采购'!$A:$K,10,FALSE)</f>
        <v>7532.64</v>
      </c>
      <c r="DA18" s="20">
        <f>VLOOKUP(C18,'[2]2015 流量采购'!$A:$K,11,FALSE)</f>
        <v>2114.25</v>
      </c>
      <c r="DB18" s="51">
        <f>SUM(CX18:DA18)</f>
        <v>10414.4</v>
      </c>
    </row>
    <row r="19" spans="2:106">
      <c r="B19" s="39" t="s">
        <v>49</v>
      </c>
      <c r="C19" s="40" t="s">
        <v>15</v>
      </c>
      <c r="D19" s="43">
        <f>VLOOKUP($C19,'SEM使用（总账填写）'!$B:$E,2,0)</f>
        <v>6865.8</v>
      </c>
      <c r="E19" s="43">
        <f>VLOOKUP(C19,'SEM使用（总账填写）'!B:E,4,0)</f>
        <v>2260.88</v>
      </c>
      <c r="F19" s="43">
        <f>VLOOKUP($C19,'SEM使用（总账填写）'!$B:$AB,6,0)</f>
        <v>949.78</v>
      </c>
      <c r="G19" s="21">
        <f>SUM(D19:F19)</f>
        <v>10076.460000000001</v>
      </c>
      <c r="H19" s="43">
        <f>VLOOKUP($C19,'SEM使用（总账填写）'!$B:$E,3,0)</f>
        <v>0</v>
      </c>
      <c r="I19" s="43">
        <f>VLOOKUP(C19,'SEM使用（总账填写）'!B:F,5,0)</f>
        <v>6324.45</v>
      </c>
      <c r="J19" s="21">
        <f>VLOOKUP($C19,'SEM使用（总账填写）'!$B:$AB,7,0)</f>
        <v>7348.11</v>
      </c>
      <c r="K19" s="21">
        <f>SUM(H19:J19)</f>
        <v>13672.56</v>
      </c>
      <c r="L19" s="43">
        <f>VLOOKUP($C19,'SEM充值（总账填写）'!$B:$Z,2,0)</f>
        <v>0</v>
      </c>
      <c r="M19" s="43">
        <f>VLOOKUP($C19,'SEM充值（总账填写）'!$B:$Z,4,0)</f>
        <v>0</v>
      </c>
      <c r="N19" s="43">
        <f>VLOOKUP($C19,'SEM充值（总账填写）'!$B:$Z,6,0)</f>
        <v>0</v>
      </c>
      <c r="O19" s="21">
        <f>SUM(L19:N19)</f>
        <v>0</v>
      </c>
      <c r="P19" s="43">
        <f>VLOOKUP($C19,'SEM充值（总账填写）'!$B:$Z,3,0)</f>
        <v>0</v>
      </c>
      <c r="Q19" s="43">
        <f>VLOOKUP($C19,'SEM充值（总账填写）'!$B:$Z,5,0)</f>
        <v>0</v>
      </c>
      <c r="R19" s="21">
        <f>VLOOKUP($C19,'SEM充值（总账填写）'!$B:$Z,7,0)</f>
        <v>0</v>
      </c>
      <c r="S19" s="21">
        <f>SUM(P19:R19)</f>
        <v>0</v>
      </c>
      <c r="T19" s="21">
        <f>SUMIFS('流量采购PR单明细（地方站填写）'!$E:$E,'流量采购PR单明细（地方站填写）'!$C:$C,流量采购费用统计!$C19,'流量采购PR单明细（地方站填写）'!$I:$I,流量采购费用统计!T$6,'流量采购PR单明细（地方站填写）'!$J:$J,流量采购费用统计!T$5)</f>
        <v>0</v>
      </c>
      <c r="U19" s="21">
        <f>SUMIFS('流量采购PR单明细（地方站填写）'!$E:$E,'流量采购PR单明细（地方站填写）'!$C:$C,流量采购费用统计!$C19,'流量采购PR单明细（地方站填写）'!$I:$I,流量采购费用统计!U$6,'流量采购PR单明细（地方站填写）'!$J:$J,流量采购费用统计!U$5)</f>
        <v>0</v>
      </c>
      <c r="V19" s="103">
        <f>G19+K19+O19+S19+T19+U19</f>
        <v>23749.02</v>
      </c>
      <c r="W19" s="43">
        <f>INDEX('[1]2016 确认版 vs 财务版'!$1:$1048576,16,MATCH($C19,'[1]2016 确认版 vs 财务版'!$3:$3,0)+25)</f>
        <v>21741.992951473607</v>
      </c>
      <c r="X19" s="104">
        <f>V19-W19</f>
        <v>2007.0270485263936</v>
      </c>
      <c r="Y19" s="52"/>
      <c r="Z19" s="43">
        <f>VLOOKUP($C19,'SEM使用（总账填写）'!$B:$AB,8,0)</f>
        <v>0</v>
      </c>
      <c r="AA19" s="43">
        <f>VLOOKUP($C19,'SEM使用（总账填写）'!$B:$AB,10,0)</f>
        <v>0</v>
      </c>
      <c r="AB19" s="43">
        <f>VLOOKUP($C19,'SEM使用（总账填写）'!$B:$AB,12,0)</f>
        <v>0</v>
      </c>
      <c r="AC19" s="21">
        <f>SUM(Z19:AB19)</f>
        <v>0</v>
      </c>
      <c r="AD19" s="43">
        <f>VLOOKUP($C19,'SEM使用（总账填写）'!$B:$AB,9,0)</f>
        <v>0</v>
      </c>
      <c r="AE19" s="43">
        <f>VLOOKUP($C19,'SEM使用（总账填写）'!$B:$AB,11,0)</f>
        <v>0</v>
      </c>
      <c r="AF19" s="21">
        <f>VLOOKUP($C19,'SEM使用（总账填写）'!$B:$AB,13,0)</f>
        <v>0</v>
      </c>
      <c r="AG19" s="21">
        <f>SUM(AD19:AF19)</f>
        <v>0</v>
      </c>
      <c r="AH19" s="43">
        <f>VLOOKUP($C19,'SEM充值（总账填写）'!$B:$Z,8,0)</f>
        <v>0</v>
      </c>
      <c r="AI19" s="43">
        <f>VLOOKUP($C19,'SEM充值（总账填写）'!$B:$Z,10,0)</f>
        <v>0</v>
      </c>
      <c r="AJ19" s="43">
        <f>VLOOKUP($C19,'SEM充值（总账填写）'!$B:$Z,12,0)</f>
        <v>0</v>
      </c>
      <c r="AK19" s="21">
        <f>SUM(AH19:AJ19)</f>
        <v>0</v>
      </c>
      <c r="AL19" s="43">
        <f>VLOOKUP($C19,'SEM充值（总账填写）'!$B:$Z,9,0)</f>
        <v>0</v>
      </c>
      <c r="AM19" s="43">
        <f>VLOOKUP($C19,'SEM充值（总账填写）'!$B:$Z,11,0)</f>
        <v>0</v>
      </c>
      <c r="AN19" s="21">
        <f>VLOOKUP($C19,'SEM充值（总账填写）'!$B:$Z,13,0)</f>
        <v>0</v>
      </c>
      <c r="AO19" s="21">
        <f>SUM(AL19:AN19)</f>
        <v>0</v>
      </c>
      <c r="AP19" s="21">
        <f>SUMIFS('流量采购PR单明细（地方站填写）'!$E:$E,'流量采购PR单明细（地方站填写）'!$C:$C,流量采购费用统计!$C19,'流量采购PR单明细（地方站填写）'!$I:$I,流量采购费用统计!AP$6,'流量采购PR单明细（地方站填写）'!$J:$J,流量采购费用统计!AP$5)</f>
        <v>0</v>
      </c>
      <c r="AQ19" s="21">
        <f>SUMIFS('流量采购PR单明细（地方站填写）'!$E:$E,'流量采购PR单明细（地方站填写）'!$C:$C,流量采购费用统计!$C19,'流量采购PR单明细（地方站填写）'!$I:$I,流量采购费用统计!AQ$6,'流量采购PR单明细（地方站填写）'!$J:$J,流量采购费用统计!AQ$5)</f>
        <v>0</v>
      </c>
      <c r="AR19" s="103">
        <f>AC19+AG19+AP19+AQ19+AK19+AO19</f>
        <v>0</v>
      </c>
      <c r="AS19" s="43">
        <f>INDEX('[1]2016 确认版 vs 财务版'!$1:$1048576,16,MATCH($C19,'[1]2016 确认版 vs 财务版'!$3:$3,0)+26)</f>
        <v>25715.502885248443</v>
      </c>
      <c r="AT19" s="104">
        <f>AR19-AS19</f>
        <v>-25715.502885248443</v>
      </c>
      <c r="AU19" s="52"/>
      <c r="AV19" s="43">
        <f>VLOOKUP($C19,'SEM使用（总账填写）'!$B:$AB,14,0)</f>
        <v>0</v>
      </c>
      <c r="AW19" s="43">
        <f>VLOOKUP($C19,'SEM使用（总账填写）'!$B:$AB,16,0)</f>
        <v>0</v>
      </c>
      <c r="AX19" s="43">
        <f>VLOOKUP($C19,'SEM使用（总账填写）'!$B:$AB,18,0)</f>
        <v>0</v>
      </c>
      <c r="AY19" s="21">
        <f>SUM(AV19:AX19)</f>
        <v>0</v>
      </c>
      <c r="AZ19" s="43">
        <f>VLOOKUP($C19,'SEM使用（总账填写）'!$B:$AB,15,0)</f>
        <v>0</v>
      </c>
      <c r="BA19" s="43">
        <f>VLOOKUP($C19,'SEM使用（总账填写）'!$B:$AB,17,0)</f>
        <v>0</v>
      </c>
      <c r="BB19" s="21">
        <f>VLOOKUP($C19,'SEM使用（总账填写）'!$B:$AB,19,0)</f>
        <v>0</v>
      </c>
      <c r="BC19" s="21">
        <f>SUM(AZ19:BB19)</f>
        <v>0</v>
      </c>
      <c r="BD19" s="43">
        <f>VLOOKUP($C19,'SEM充值（总账填写）'!$B:$Z,14,0)</f>
        <v>0</v>
      </c>
      <c r="BE19" s="43">
        <f>VLOOKUP($C19,'SEM充值（总账填写）'!$B:$Z,16,0)</f>
        <v>0</v>
      </c>
      <c r="BF19" s="43">
        <f>VLOOKUP($C19,'SEM充值（总账填写）'!$B:$Z,18,0)</f>
        <v>0</v>
      </c>
      <c r="BG19" s="21">
        <f>SUM(BD19:BF19)</f>
        <v>0</v>
      </c>
      <c r="BH19" s="43">
        <f>VLOOKUP($C19,'SEM充值（总账填写）'!$B:$Z,15,0)</f>
        <v>0</v>
      </c>
      <c r="BI19" s="43">
        <f>VLOOKUP($C19,'SEM充值（总账填写）'!$B:$Z,17,0)</f>
        <v>0</v>
      </c>
      <c r="BJ19" s="21">
        <f>VLOOKUP($C19,'SEM充值（总账填写）'!$B:$Z,19,0)</f>
        <v>0</v>
      </c>
      <c r="BK19" s="21">
        <f>SUM(BH19:BJ19)</f>
        <v>0</v>
      </c>
      <c r="BL19" s="21">
        <f>SUMIFS('流量采购PR单明细（地方站填写）'!$E:$E,'流量采购PR单明细（地方站填写）'!$C:$C,流量采购费用统计!$C19,'流量采购PR单明细（地方站填写）'!$I:$I,流量采购费用统计!BL$6,'流量采购PR单明细（地方站填写）'!$J:$J,流量采购费用统计!BL$5)</f>
        <v>0</v>
      </c>
      <c r="BM19" s="21">
        <f>SUMIFS('流量采购PR单明细（地方站填写）'!$E:$E,'流量采购PR单明细（地方站填写）'!$C:$C,流量采购费用统计!$C19,'流量采购PR单明细（地方站填写）'!$I:$I,流量采购费用统计!BM$6,'流量采购PR单明细（地方站填写）'!$J:$J,流量采购费用统计!BM$5)</f>
        <v>0</v>
      </c>
      <c r="BN19" s="103">
        <f>AY19+BC19+BL19+BM19+BG19+BK19</f>
        <v>0</v>
      </c>
      <c r="BO19" s="43">
        <f>INDEX('[1]2016 确认版 vs 财务版'!$1:$1048576,16,MATCH($C19,'[1]2016 确认版 vs 财务版'!$3:$3,0)+27)</f>
        <v>28639.479493435574</v>
      </c>
      <c r="BP19" s="104">
        <f>BN19-BO19</f>
        <v>-28639.479493435574</v>
      </c>
      <c r="BQ19" s="52"/>
      <c r="BR19" s="43">
        <f>VLOOKUP($C19,'SEM使用（总账填写）'!$B:$AB,20,0)</f>
        <v>0</v>
      </c>
      <c r="BS19" s="43">
        <f>VLOOKUP($C19,'SEM使用（总账填写）'!$B:$AB,22,0)</f>
        <v>0</v>
      </c>
      <c r="BT19" s="43">
        <f>VLOOKUP($C19,'SEM使用（总账填写）'!$B:$AB,24,0)</f>
        <v>0</v>
      </c>
      <c r="BU19" s="21">
        <f>SUM(BR19:BT19)</f>
        <v>0</v>
      </c>
      <c r="BV19" s="43">
        <f>VLOOKUP($C19,'SEM使用（总账填写）'!$B:$AB,21,0)</f>
        <v>0</v>
      </c>
      <c r="BW19" s="43">
        <f>VLOOKUP($C19,'SEM使用（总账填写）'!$B:$AB,23,0)</f>
        <v>0</v>
      </c>
      <c r="BX19" s="21">
        <f>VLOOKUP($C19,'SEM使用（总账填写）'!$B:$AB,25,0)</f>
        <v>0</v>
      </c>
      <c r="BY19" s="21">
        <f>SUM(BV19:BX19)</f>
        <v>0</v>
      </c>
      <c r="BZ19" s="43">
        <f>VLOOKUP($C19,'SEM充值（总账填写）'!$B:$Z,20,0)</f>
        <v>0</v>
      </c>
      <c r="CA19" s="43">
        <f>VLOOKUP($C19,'SEM充值（总账填写）'!$B:$Z,22,0)</f>
        <v>0</v>
      </c>
      <c r="CB19" s="43">
        <f>VLOOKUP($C19,'SEM充值（总账填写）'!$B:$Z,24,0)</f>
        <v>0</v>
      </c>
      <c r="CC19" s="21">
        <f>SUM(BZ19:CB19)</f>
        <v>0</v>
      </c>
      <c r="CD19" s="43">
        <f>VLOOKUP($C19,'SEM充值（总账填写）'!$B:$Z,21,0)</f>
        <v>0</v>
      </c>
      <c r="CE19" s="43">
        <f>VLOOKUP($C19,'SEM充值（总账填写）'!$B:$Z,23,0)</f>
        <v>0</v>
      </c>
      <c r="CF19" s="21">
        <f>VLOOKUP($C19,'SEM充值（总账填写）'!$B:$Z,25,0)</f>
        <v>0</v>
      </c>
      <c r="CG19" s="21">
        <f>SUM(CD19:CF19)</f>
        <v>0</v>
      </c>
      <c r="CH19" s="21">
        <f>SUMIFS('流量采购PR单明细（地方站填写）'!$E:$E,'流量采购PR单明细（地方站填写）'!$C:$C,流量采购费用统计!$C19,'流量采购PR单明细（地方站填写）'!$I:$I,流量采购费用统计!CH$6,'流量采购PR单明细（地方站填写）'!$J:$J,流量采购费用统计!CH$5)</f>
        <v>0</v>
      </c>
      <c r="CI19" s="21">
        <f>SUMIFS('流量采购PR单明细（地方站填写）'!$E:$E,'流量采购PR单明细（地方站填写）'!$C:$C,流量采购费用统计!$C19,'流量采购PR单明细（地方站填写）'!$I:$I,流量采购费用统计!CI$6,'流量采购PR单明细（地方站填写）'!$J:$J,流量采购费用统计!CI$5)</f>
        <v>0</v>
      </c>
      <c r="CJ19" s="103">
        <f>BU19+BY19+CH19+CI19+CC19+CG19</f>
        <v>0</v>
      </c>
      <c r="CK19" s="43">
        <f>INDEX('[1]2016 确认版 vs 财务版'!$1:$1048576,16,MATCH($C19,'[1]2016 确认版 vs 财务版'!$3:$3,0)+28)</f>
        <v>32612.989427210414</v>
      </c>
      <c r="CL19" s="104">
        <f>CJ19-CK19</f>
        <v>-32612.989427210414</v>
      </c>
      <c r="CM19" s="21"/>
      <c r="CN19" s="59">
        <f>G19+AC19+AY19+BU19</f>
        <v>10076.460000000001</v>
      </c>
      <c r="CO19" s="21">
        <f>K19+AG19+BC19+BY19</f>
        <v>13672.56</v>
      </c>
      <c r="CP19" s="21">
        <f>O19+AK19+BG19+CC19</f>
        <v>0</v>
      </c>
      <c r="CQ19" s="21">
        <f>S19+AO19+BK19+CG19</f>
        <v>0</v>
      </c>
      <c r="CR19" s="21">
        <f>T19+AP19+BL19+CH19</f>
        <v>0</v>
      </c>
      <c r="CS19" s="21">
        <f>U19+AQ19+BM19+CI19</f>
        <v>0</v>
      </c>
      <c r="CT19" s="103">
        <f>SUM(CN19:CS19)</f>
        <v>23749.02</v>
      </c>
      <c r="CU19" s="21">
        <f>W19+AS19+BO19+CK19</f>
        <v>108709.96475736804</v>
      </c>
      <c r="CV19" s="104">
        <f>CT19-CU19</f>
        <v>-84960.944757368037</v>
      </c>
      <c r="CX19" s="59">
        <f>VLOOKUP(C19,'[2]2015 流量采购'!$A:$K,8,FALSE)</f>
        <v>0</v>
      </c>
      <c r="CY19" s="21">
        <f>VLOOKUP(C19,'[2]2015 流量采购'!$A:$K,9,FALSE)</f>
        <v>3273.63</v>
      </c>
      <c r="CZ19" s="21">
        <f>VLOOKUP(C19,'[2]2015 流量采购'!$A:$K,10,FALSE)</f>
        <v>18390.66</v>
      </c>
      <c r="DA19" s="21">
        <f>VLOOKUP(C19,'[2]2015 流量采购'!$A:$K,11,FALSE)</f>
        <v>28021.760000000002</v>
      </c>
      <c r="DB19" s="52">
        <f>SUM(CX19:DA19)</f>
        <v>49686.05</v>
      </c>
    </row>
    <row r="20" spans="2:106">
      <c r="B20" s="36"/>
      <c r="C20" s="37" t="s">
        <v>135</v>
      </c>
      <c r="D20" s="113">
        <f t="shared" ref="D20:F20" si="165">SUM(D16:D19)</f>
        <v>6865.8</v>
      </c>
      <c r="E20" s="113">
        <f t="shared" si="165"/>
        <v>2260.88</v>
      </c>
      <c r="F20" s="113">
        <f t="shared" si="165"/>
        <v>949.78</v>
      </c>
      <c r="G20" s="113">
        <f>SUM(G16:G19)</f>
        <v>10076.460000000001</v>
      </c>
      <c r="H20" s="113">
        <f t="shared" ref="H20:BS20" si="166">SUM(H16:H19)</f>
        <v>0</v>
      </c>
      <c r="I20" s="113">
        <f t="shared" si="166"/>
        <v>6324.45</v>
      </c>
      <c r="J20" s="113">
        <f t="shared" si="166"/>
        <v>7348.11</v>
      </c>
      <c r="K20" s="113">
        <f t="shared" si="166"/>
        <v>13672.56</v>
      </c>
      <c r="L20" s="113">
        <f t="shared" si="166"/>
        <v>0</v>
      </c>
      <c r="M20" s="113">
        <f t="shared" si="166"/>
        <v>0</v>
      </c>
      <c r="N20" s="113">
        <f t="shared" si="166"/>
        <v>0</v>
      </c>
      <c r="O20" s="113">
        <f t="shared" si="166"/>
        <v>0</v>
      </c>
      <c r="P20" s="113">
        <f t="shared" si="166"/>
        <v>0</v>
      </c>
      <c r="Q20" s="113">
        <f t="shared" si="166"/>
        <v>0</v>
      </c>
      <c r="R20" s="113">
        <f t="shared" si="166"/>
        <v>0</v>
      </c>
      <c r="S20" s="113">
        <f t="shared" si="166"/>
        <v>0</v>
      </c>
      <c r="T20" s="113">
        <f t="shared" si="166"/>
        <v>0</v>
      </c>
      <c r="U20" s="113">
        <f t="shared" si="166"/>
        <v>0</v>
      </c>
      <c r="V20" s="113">
        <f t="shared" si="166"/>
        <v>23749.02</v>
      </c>
      <c r="W20" s="113">
        <f t="shared" si="166"/>
        <v>59687.850974013403</v>
      </c>
      <c r="X20" s="113">
        <f t="shared" si="166"/>
        <v>-35938.830974013399</v>
      </c>
      <c r="Y20" s="113">
        <f t="shared" si="166"/>
        <v>0</v>
      </c>
      <c r="Z20" s="113">
        <f t="shared" si="166"/>
        <v>0</v>
      </c>
      <c r="AA20" s="113">
        <f t="shared" si="166"/>
        <v>0</v>
      </c>
      <c r="AB20" s="113">
        <f t="shared" si="166"/>
        <v>0</v>
      </c>
      <c r="AC20" s="113">
        <f t="shared" si="166"/>
        <v>0</v>
      </c>
      <c r="AD20" s="113">
        <f t="shared" si="166"/>
        <v>0</v>
      </c>
      <c r="AE20" s="113">
        <f t="shared" si="166"/>
        <v>0</v>
      </c>
      <c r="AF20" s="113">
        <f t="shared" si="166"/>
        <v>0</v>
      </c>
      <c r="AG20" s="113">
        <f t="shared" si="166"/>
        <v>0</v>
      </c>
      <c r="AH20" s="113">
        <f t="shared" si="166"/>
        <v>0</v>
      </c>
      <c r="AI20" s="113">
        <f t="shared" si="166"/>
        <v>0</v>
      </c>
      <c r="AJ20" s="113">
        <f t="shared" si="166"/>
        <v>0</v>
      </c>
      <c r="AK20" s="113">
        <f t="shared" si="166"/>
        <v>0</v>
      </c>
      <c r="AL20" s="113">
        <f t="shared" si="166"/>
        <v>0</v>
      </c>
      <c r="AM20" s="113">
        <f t="shared" si="166"/>
        <v>0</v>
      </c>
      <c r="AN20" s="113">
        <f t="shared" si="166"/>
        <v>0</v>
      </c>
      <c r="AO20" s="113">
        <f t="shared" si="166"/>
        <v>0</v>
      </c>
      <c r="AP20" s="113">
        <f t="shared" si="166"/>
        <v>0</v>
      </c>
      <c r="AQ20" s="113">
        <f t="shared" si="166"/>
        <v>0</v>
      </c>
      <c r="AR20" s="113">
        <f t="shared" si="166"/>
        <v>0</v>
      </c>
      <c r="AS20" s="113">
        <f t="shared" si="166"/>
        <v>72270.632430967045</v>
      </c>
      <c r="AT20" s="113">
        <f t="shared" si="166"/>
        <v>-72270.632430967045</v>
      </c>
      <c r="AU20" s="113">
        <f t="shared" si="166"/>
        <v>0</v>
      </c>
      <c r="AV20" s="113">
        <f t="shared" si="166"/>
        <v>0</v>
      </c>
      <c r="AW20" s="113">
        <f t="shared" si="166"/>
        <v>0</v>
      </c>
      <c r="AX20" s="113">
        <f t="shared" si="166"/>
        <v>0</v>
      </c>
      <c r="AY20" s="113">
        <f t="shared" si="166"/>
        <v>0</v>
      </c>
      <c r="AZ20" s="113">
        <f t="shared" si="166"/>
        <v>0</v>
      </c>
      <c r="BA20" s="113">
        <f t="shared" si="166"/>
        <v>0</v>
      </c>
      <c r="BB20" s="113">
        <f t="shared" si="166"/>
        <v>0</v>
      </c>
      <c r="BC20" s="113">
        <f t="shared" si="166"/>
        <v>0</v>
      </c>
      <c r="BD20" s="113">
        <f t="shared" si="166"/>
        <v>0</v>
      </c>
      <c r="BE20" s="113">
        <f t="shared" si="166"/>
        <v>0</v>
      </c>
      <c r="BF20" s="113">
        <f t="shared" si="166"/>
        <v>0</v>
      </c>
      <c r="BG20" s="113">
        <f t="shared" si="166"/>
        <v>0</v>
      </c>
      <c r="BH20" s="113">
        <f t="shared" si="166"/>
        <v>0</v>
      </c>
      <c r="BI20" s="113">
        <f t="shared" si="166"/>
        <v>0</v>
      </c>
      <c r="BJ20" s="113">
        <f t="shared" si="166"/>
        <v>0</v>
      </c>
      <c r="BK20" s="113">
        <f t="shared" si="166"/>
        <v>0</v>
      </c>
      <c r="BL20" s="113">
        <f t="shared" si="166"/>
        <v>0</v>
      </c>
      <c r="BM20" s="113">
        <f t="shared" si="166"/>
        <v>0</v>
      </c>
      <c r="BN20" s="113">
        <f t="shared" si="166"/>
        <v>0</v>
      </c>
      <c r="BO20" s="113">
        <f t="shared" si="166"/>
        <v>76948.99500406647</v>
      </c>
      <c r="BP20" s="113">
        <f t="shared" si="166"/>
        <v>-76948.99500406647</v>
      </c>
      <c r="BQ20" s="113">
        <f t="shared" si="166"/>
        <v>0</v>
      </c>
      <c r="BR20" s="113">
        <f t="shared" si="166"/>
        <v>0</v>
      </c>
      <c r="BS20" s="113">
        <f t="shared" si="166"/>
        <v>0</v>
      </c>
      <c r="BT20" s="113">
        <f t="shared" ref="BT20:DB20" si="167">SUM(BT16:BT19)</f>
        <v>0</v>
      </c>
      <c r="BU20" s="113">
        <f t="shared" si="167"/>
        <v>0</v>
      </c>
      <c r="BV20" s="113">
        <f t="shared" si="167"/>
        <v>0</v>
      </c>
      <c r="BW20" s="113">
        <f t="shared" si="167"/>
        <v>0</v>
      </c>
      <c r="BX20" s="113">
        <f t="shared" si="167"/>
        <v>0</v>
      </c>
      <c r="BY20" s="113">
        <f t="shared" si="167"/>
        <v>0</v>
      </c>
      <c r="BZ20" s="113">
        <f t="shared" si="167"/>
        <v>0</v>
      </c>
      <c r="CA20" s="113">
        <f t="shared" si="167"/>
        <v>0</v>
      </c>
      <c r="CB20" s="113">
        <f t="shared" si="167"/>
        <v>0</v>
      </c>
      <c r="CC20" s="113">
        <f t="shared" si="167"/>
        <v>0</v>
      </c>
      <c r="CD20" s="113">
        <f t="shared" si="167"/>
        <v>0</v>
      </c>
      <c r="CE20" s="113">
        <f t="shared" si="167"/>
        <v>0</v>
      </c>
      <c r="CF20" s="113">
        <f t="shared" si="167"/>
        <v>0</v>
      </c>
      <c r="CG20" s="113">
        <f t="shared" si="167"/>
        <v>0</v>
      </c>
      <c r="CH20" s="113">
        <f t="shared" si="167"/>
        <v>0</v>
      </c>
      <c r="CI20" s="113">
        <f t="shared" si="167"/>
        <v>0</v>
      </c>
      <c r="CJ20" s="113">
        <f t="shared" si="167"/>
        <v>0</v>
      </c>
      <c r="CK20" s="113">
        <f t="shared" si="167"/>
        <v>89531.776461020112</v>
      </c>
      <c r="CL20" s="113">
        <f t="shared" si="167"/>
        <v>-89531.776461020112</v>
      </c>
      <c r="CM20" s="113">
        <f t="shared" si="167"/>
        <v>0</v>
      </c>
      <c r="CN20" s="113">
        <f t="shared" si="167"/>
        <v>10076.460000000001</v>
      </c>
      <c r="CO20" s="113">
        <f t="shared" si="167"/>
        <v>13672.56</v>
      </c>
      <c r="CP20" s="113">
        <f t="shared" si="167"/>
        <v>0</v>
      </c>
      <c r="CQ20" s="113">
        <f t="shared" si="167"/>
        <v>0</v>
      </c>
      <c r="CR20" s="113">
        <f t="shared" si="167"/>
        <v>0</v>
      </c>
      <c r="CS20" s="113">
        <f t="shared" si="167"/>
        <v>0</v>
      </c>
      <c r="CT20" s="113">
        <f t="shared" si="167"/>
        <v>23749.02</v>
      </c>
      <c r="CU20" s="113">
        <f t="shared" si="167"/>
        <v>298439.254870067</v>
      </c>
      <c r="CV20" s="113">
        <f t="shared" si="167"/>
        <v>-274690.23487006698</v>
      </c>
      <c r="CW20" s="113">
        <f t="shared" si="167"/>
        <v>0</v>
      </c>
      <c r="CX20" s="113">
        <f t="shared" si="167"/>
        <v>0</v>
      </c>
      <c r="CY20" s="113">
        <f t="shared" si="167"/>
        <v>4041.1400000000003</v>
      </c>
      <c r="CZ20" s="113">
        <f t="shared" si="167"/>
        <v>47521.69</v>
      </c>
      <c r="DA20" s="113">
        <f t="shared" si="167"/>
        <v>30377.65</v>
      </c>
      <c r="DB20" s="113">
        <f t="shared" si="167"/>
        <v>81940.48000000001</v>
      </c>
    </row>
    <row r="21" spans="2:106" ht="7.5" customHeight="1">
      <c r="B21" s="36"/>
      <c r="C21" s="37"/>
      <c r="D21" s="113"/>
      <c r="E21" s="113"/>
      <c r="F21" s="113"/>
      <c r="G21" s="113"/>
      <c r="H21" s="113"/>
      <c r="I21" s="113"/>
      <c r="J21" s="113"/>
      <c r="K21" s="113"/>
      <c r="L21" s="113"/>
      <c r="M21" s="113"/>
      <c r="N21" s="113"/>
      <c r="O21" s="113"/>
      <c r="P21" s="113"/>
      <c r="Q21" s="113"/>
      <c r="R21" s="113"/>
      <c r="S21" s="113"/>
      <c r="T21" s="113"/>
      <c r="U21" s="113"/>
      <c r="V21" s="113"/>
      <c r="W21" s="113"/>
      <c r="X21" s="113"/>
      <c r="Y21" s="113"/>
      <c r="Z21" s="113"/>
      <c r="AA21" s="113"/>
      <c r="AB21" s="113"/>
      <c r="AC21" s="113"/>
      <c r="AD21" s="113"/>
      <c r="AE21" s="113"/>
      <c r="AF21" s="113"/>
      <c r="AG21" s="113"/>
      <c r="AH21" s="113"/>
      <c r="AI21" s="113"/>
      <c r="AJ21" s="113"/>
      <c r="AK21" s="113"/>
      <c r="AL21" s="113"/>
      <c r="AM21" s="113"/>
      <c r="AN21" s="113"/>
      <c r="AO21" s="113"/>
      <c r="AP21" s="113"/>
      <c r="AQ21" s="113"/>
      <c r="AR21" s="113"/>
      <c r="AS21" s="113"/>
      <c r="AT21" s="113"/>
      <c r="AU21" s="113"/>
      <c r="AV21" s="113"/>
      <c r="AW21" s="113"/>
      <c r="AX21" s="113"/>
      <c r="AY21" s="113"/>
      <c r="AZ21" s="113"/>
      <c r="BA21" s="113"/>
      <c r="BB21" s="113"/>
      <c r="BC21" s="113"/>
      <c r="BD21" s="113"/>
      <c r="BE21" s="113"/>
      <c r="BF21" s="113"/>
      <c r="BG21" s="113"/>
      <c r="BH21" s="113"/>
      <c r="BI21" s="113"/>
      <c r="BJ21" s="113"/>
      <c r="BK21" s="113"/>
      <c r="BL21" s="113"/>
      <c r="BM21" s="113"/>
      <c r="BN21" s="113"/>
      <c r="BO21" s="113"/>
      <c r="BP21" s="113"/>
      <c r="BQ21" s="113"/>
      <c r="BR21" s="113"/>
      <c r="BS21" s="113"/>
      <c r="BT21" s="113"/>
      <c r="BU21" s="113"/>
      <c r="BV21" s="113"/>
      <c r="BW21" s="113"/>
      <c r="BX21" s="113"/>
      <c r="BY21" s="113"/>
      <c r="BZ21" s="113"/>
      <c r="CA21" s="113"/>
      <c r="CB21" s="113"/>
      <c r="CC21" s="113"/>
      <c r="CD21" s="113"/>
      <c r="CE21" s="113"/>
      <c r="CF21" s="113"/>
      <c r="CG21" s="113"/>
      <c r="CH21" s="113"/>
      <c r="CI21" s="113"/>
      <c r="CJ21" s="113"/>
      <c r="CK21" s="113"/>
      <c r="CL21" s="113"/>
      <c r="CM21" s="113"/>
      <c r="CN21" s="113"/>
      <c r="CO21" s="113"/>
      <c r="CP21" s="113"/>
      <c r="CQ21" s="113"/>
      <c r="CR21" s="113"/>
      <c r="CS21" s="113"/>
      <c r="CT21" s="113"/>
      <c r="CU21" s="113"/>
      <c r="CV21" s="113"/>
      <c r="CW21" s="54"/>
      <c r="CX21" s="113"/>
      <c r="CY21" s="113"/>
      <c r="CZ21" s="113"/>
      <c r="DA21" s="113"/>
      <c r="DB21" s="113"/>
    </row>
    <row r="22" spans="2:106">
      <c r="B22" s="39" t="s">
        <v>51</v>
      </c>
      <c r="C22" s="40" t="s">
        <v>23</v>
      </c>
      <c r="D22" s="43">
        <f>VLOOKUP($C22,'SEM使用（总账填写）'!$B:$E,2,0)</f>
        <v>27108.240000000002</v>
      </c>
      <c r="E22" s="43">
        <f>VLOOKUP(C22,'SEM使用（总账填写）'!B:E,4,0)</f>
        <v>8550.67</v>
      </c>
      <c r="F22" s="43">
        <f>VLOOKUP($C22,'SEM使用（总账填写）'!$B:$AB,6,0)</f>
        <v>22098.45</v>
      </c>
      <c r="G22" s="21">
        <f>SUM(D22:F22)</f>
        <v>57757.36</v>
      </c>
      <c r="H22" s="43">
        <f>VLOOKUP($C22,'SEM使用（总账填写）'!$B:$E,3,0)</f>
        <v>0</v>
      </c>
      <c r="I22" s="43">
        <f>VLOOKUP(C22,'SEM使用（总账填写）'!B:F,5,0)</f>
        <v>9855.5499999999993</v>
      </c>
      <c r="J22" s="21">
        <f>VLOOKUP($C22,'SEM使用（总账填写）'!$B:$AB,7,0)</f>
        <v>14369.78</v>
      </c>
      <c r="K22" s="21">
        <f>SUM(H22:J22)</f>
        <v>24225.33</v>
      </c>
      <c r="L22" s="43">
        <f>VLOOKUP($C22,'SEM充值（总账填写）'!$B:$Z,2,0)</f>
        <v>0</v>
      </c>
      <c r="M22" s="43">
        <f>VLOOKUP($C22,'SEM充值（总账填写）'!$B:$Z,4,0)</f>
        <v>0</v>
      </c>
      <c r="N22" s="43">
        <f>VLOOKUP($C22,'SEM充值（总账填写）'!$B:$Z,6,0)</f>
        <v>0</v>
      </c>
      <c r="O22" s="21">
        <f>SUM(L22:N22)</f>
        <v>0</v>
      </c>
      <c r="P22" s="43">
        <f>VLOOKUP($C22,'SEM充值（总账填写）'!$B:$Z,3,0)</f>
        <v>0</v>
      </c>
      <c r="Q22" s="43">
        <f>VLOOKUP($C22,'SEM充值（总账填写）'!$B:$Z,5,0)</f>
        <v>0</v>
      </c>
      <c r="R22" s="21">
        <f>VLOOKUP($C22,'SEM充值（总账填写）'!$B:$Z,7,0)</f>
        <v>0</v>
      </c>
      <c r="S22" s="21">
        <f>SUM(P22:R22)</f>
        <v>0</v>
      </c>
      <c r="T22" s="21">
        <f>SUMIFS('流量采购PR单明细（地方站填写）'!$E:$E,'流量采购PR单明细（地方站填写）'!$C:$C,流量采购费用统计!$C22,'流量采购PR单明细（地方站填写）'!$I:$I,流量采购费用统计!T$6,'流量采购PR单明细（地方站填写）'!$J:$J,流量采购费用统计!T$5)</f>
        <v>0</v>
      </c>
      <c r="U22" s="21">
        <f>SUMIFS('流量采购PR单明细（地方站填写）'!$E:$E,'流量采购PR单明细（地方站填写）'!$C:$C,流量采购费用统计!$C22,'流量采购PR单明细（地方站填写）'!$I:$I,流量采购费用统计!U$6,'流量采购PR单明细（地方站填写）'!$J:$J,流量采购费用统计!U$5)</f>
        <v>0</v>
      </c>
      <c r="V22" s="103">
        <f>G22+K22+O22+S22+T22+U22</f>
        <v>81982.69</v>
      </c>
      <c r="W22" s="43">
        <f>INDEX('[1]2016 确认版 vs 财务版'!$1:$1048576,16,MATCH($C22,'[1]2016 确认版 vs 财务版'!$3:$3,0)+25)</f>
        <v>61562.294256612833</v>
      </c>
      <c r="X22" s="104">
        <f>V22-W22</f>
        <v>20420.395743387169</v>
      </c>
      <c r="Y22" s="52"/>
      <c r="Z22" s="43">
        <f>VLOOKUP($C22,'SEM使用（总账填写）'!$B:$AB,8,0)</f>
        <v>0</v>
      </c>
      <c r="AA22" s="43">
        <f>VLOOKUP($C22,'SEM使用（总账填写）'!$B:$AB,10,0)</f>
        <v>0</v>
      </c>
      <c r="AB22" s="43">
        <f>VLOOKUP($C22,'SEM使用（总账填写）'!$B:$AB,12,0)</f>
        <v>0</v>
      </c>
      <c r="AC22" s="21">
        <f>SUM(Z22:AB22)</f>
        <v>0</v>
      </c>
      <c r="AD22" s="43">
        <f>VLOOKUP($C22,'SEM使用（总账填写）'!$B:$AB,9,0)</f>
        <v>0</v>
      </c>
      <c r="AE22" s="43">
        <f>VLOOKUP($C22,'SEM使用（总账填写）'!$B:$AB,11,0)</f>
        <v>0</v>
      </c>
      <c r="AF22" s="21">
        <f>VLOOKUP($C22,'SEM使用（总账填写）'!$B:$AB,13,0)</f>
        <v>0</v>
      </c>
      <c r="AG22" s="21">
        <f>SUM(AD22:AF22)</f>
        <v>0</v>
      </c>
      <c r="AH22" s="43">
        <f>VLOOKUP($C22,'SEM充值（总账填写）'!$B:$Z,8,0)</f>
        <v>0</v>
      </c>
      <c r="AI22" s="43">
        <f>VLOOKUP($C22,'SEM充值（总账填写）'!$B:$Z,10,0)</f>
        <v>0</v>
      </c>
      <c r="AJ22" s="43">
        <f>VLOOKUP($C22,'SEM充值（总账填写）'!$B:$Z,12,0)</f>
        <v>0</v>
      </c>
      <c r="AK22" s="21">
        <f>SUM(AH22:AJ22)</f>
        <v>0</v>
      </c>
      <c r="AL22" s="43">
        <f>VLOOKUP($C22,'SEM充值（总账填写）'!$B:$Z,9,0)</f>
        <v>0</v>
      </c>
      <c r="AM22" s="43">
        <f>VLOOKUP($C22,'SEM充值（总账填写）'!$B:$Z,11,0)</f>
        <v>0</v>
      </c>
      <c r="AN22" s="21">
        <f>VLOOKUP($C22,'SEM充值（总账填写）'!$B:$Z,13,0)</f>
        <v>0</v>
      </c>
      <c r="AO22" s="21">
        <f>SUM(AL22:AN22)</f>
        <v>0</v>
      </c>
      <c r="AP22" s="21">
        <f>SUMIFS('流量采购PR单明细（地方站填写）'!$E:$E,'流量采购PR单明细（地方站填写）'!$C:$C,流量采购费用统计!$C22,'流量采购PR单明细（地方站填写）'!$I:$I,流量采购费用统计!AP$6,'流量采购PR单明细（地方站填写）'!$J:$J,流量采购费用统计!AP$5)</f>
        <v>0</v>
      </c>
      <c r="AQ22" s="21">
        <f>SUMIFS('流量采购PR单明细（地方站填写）'!$E:$E,'流量采购PR单明细（地方站填写）'!$C:$C,流量采购费用统计!$C22,'流量采购PR单明细（地方站填写）'!$I:$I,流量采购费用统计!AQ$6,'流量采购PR单明细（地方站填写）'!$J:$J,流量采购费用统计!AQ$5)</f>
        <v>0</v>
      </c>
      <c r="AR22" s="103">
        <f>AC22+AG22+AP22+AQ22+AK22+AO22</f>
        <v>0</v>
      </c>
      <c r="AS22" s="43">
        <f>INDEX('[1]2016 确认版 vs 财务版'!$1:$1048576,16,MATCH($C22,'[1]2016 确认版 vs 财务版'!$3:$3,0)+26)</f>
        <v>73151.698230122769</v>
      </c>
      <c r="AT22" s="104">
        <f>AR22-AS22</f>
        <v>-73151.698230122769</v>
      </c>
      <c r="AU22" s="52"/>
      <c r="AV22" s="43">
        <f>VLOOKUP($C22,'SEM使用（总账填写）'!$B:$AB,14,0)</f>
        <v>0</v>
      </c>
      <c r="AW22" s="43">
        <f>VLOOKUP($C22,'SEM使用（总账填写）'!$B:$AB,16,0)</f>
        <v>0</v>
      </c>
      <c r="AX22" s="43">
        <f>VLOOKUP($C22,'SEM使用（总账填写）'!$B:$AB,18,0)</f>
        <v>0</v>
      </c>
      <c r="AY22" s="21">
        <f>SUM(AV22:AX22)</f>
        <v>0</v>
      </c>
      <c r="AZ22" s="43">
        <f>VLOOKUP($C22,'SEM使用（总账填写）'!$B:$AB,15,0)</f>
        <v>0</v>
      </c>
      <c r="BA22" s="43">
        <f>VLOOKUP($C22,'SEM使用（总账填写）'!$B:$AB,17,0)</f>
        <v>0</v>
      </c>
      <c r="BB22" s="21">
        <f>VLOOKUP($C22,'SEM使用（总账填写）'!$B:$AB,19,0)</f>
        <v>0</v>
      </c>
      <c r="BC22" s="21">
        <f>SUM(AZ22:BB22)</f>
        <v>0</v>
      </c>
      <c r="BD22" s="43">
        <f>VLOOKUP($C22,'SEM充值（总账填写）'!$B:$Z,14,0)</f>
        <v>0</v>
      </c>
      <c r="BE22" s="43">
        <f>VLOOKUP($C22,'SEM充值（总账填写）'!$B:$Z,16,0)</f>
        <v>0</v>
      </c>
      <c r="BF22" s="43">
        <f>VLOOKUP($C22,'SEM充值（总账填写）'!$B:$Z,18,0)</f>
        <v>0</v>
      </c>
      <c r="BG22" s="21">
        <f>SUM(BD22:BF22)</f>
        <v>0</v>
      </c>
      <c r="BH22" s="43">
        <f>VLOOKUP($C22,'SEM充值（总账填写）'!$B:$Z,15,0)</f>
        <v>0</v>
      </c>
      <c r="BI22" s="43">
        <f>VLOOKUP($C22,'SEM充值（总账填写）'!$B:$Z,17,0)</f>
        <v>0</v>
      </c>
      <c r="BJ22" s="21">
        <f>VLOOKUP($C22,'SEM充值（总账填写）'!$B:$Z,19,0)</f>
        <v>0</v>
      </c>
      <c r="BK22" s="21">
        <f>SUM(BH22:BJ22)</f>
        <v>0</v>
      </c>
      <c r="BL22" s="21">
        <f>SUMIFS('流量采购PR单明细（地方站填写）'!$E:$E,'流量采购PR单明细（地方站填写）'!$C:$C,流量采购费用统计!$C22,'流量采购PR单明细（地方站填写）'!$I:$I,流量采购费用统计!BL$6,'流量采购PR单明细（地方站填写）'!$J:$J,流量采购费用统计!BL$5)</f>
        <v>0</v>
      </c>
      <c r="BM22" s="21">
        <f>SUMIFS('流量采购PR单明细（地方站填写）'!$E:$E,'流量采购PR单明细（地方站填写）'!$C:$C,流量采购费用统计!$C22,'流量采购PR单明细（地方站填写）'!$I:$I,流量采购费用统计!BM$6,'流量采购PR单明细（地方站填写）'!$J:$J,流量采购费用统计!BM$5)</f>
        <v>0</v>
      </c>
      <c r="BN22" s="103">
        <f>AY22+BC22+BL22+BM22+BG22+BK22</f>
        <v>0</v>
      </c>
      <c r="BO22" s="43">
        <f>INDEX('[1]2016 确认版 vs 财务版'!$1:$1048576,16,MATCH($C22,'[1]2016 确认版 vs 财务版'!$3:$3,0)+27)</f>
        <v>80754.037411409314</v>
      </c>
      <c r="BP22" s="104">
        <f>BN22-BO22</f>
        <v>-80754.037411409314</v>
      </c>
      <c r="BQ22" s="52"/>
      <c r="BR22" s="43">
        <f>VLOOKUP($C22,'SEM使用（总账填写）'!$B:$AB,20,0)</f>
        <v>0</v>
      </c>
      <c r="BS22" s="43">
        <f>VLOOKUP($C22,'SEM使用（总账填写）'!$B:$AB,22,0)</f>
        <v>0</v>
      </c>
      <c r="BT22" s="43">
        <f>VLOOKUP($C22,'SEM使用（总账填写）'!$B:$AB,24,0)</f>
        <v>0</v>
      </c>
      <c r="BU22" s="21">
        <f>SUM(BR22:BT22)</f>
        <v>0</v>
      </c>
      <c r="BV22" s="43">
        <f>VLOOKUP($C22,'SEM使用（总账填写）'!$B:$AB,21,0)</f>
        <v>0</v>
      </c>
      <c r="BW22" s="43">
        <f>VLOOKUP($C22,'SEM使用（总账填写）'!$B:$AB,23,0)</f>
        <v>0</v>
      </c>
      <c r="BX22" s="21">
        <f>VLOOKUP($C22,'SEM使用（总账填写）'!$B:$AB,25,0)</f>
        <v>0</v>
      </c>
      <c r="BY22" s="21">
        <f>SUM(BV22:BX22)</f>
        <v>0</v>
      </c>
      <c r="BZ22" s="43">
        <f>VLOOKUP($C22,'SEM充值（总账填写）'!$B:$Z,20,0)</f>
        <v>0</v>
      </c>
      <c r="CA22" s="43">
        <f>VLOOKUP($C22,'SEM充值（总账填写）'!$B:$Z,22,0)</f>
        <v>0</v>
      </c>
      <c r="CB22" s="43">
        <f>VLOOKUP($C22,'SEM充值（总账填写）'!$B:$Z,24,0)</f>
        <v>0</v>
      </c>
      <c r="CC22" s="21">
        <f>SUM(BZ22:CB22)</f>
        <v>0</v>
      </c>
      <c r="CD22" s="43">
        <f>VLOOKUP($C22,'SEM充值（总账填写）'!$B:$Z,21,0)</f>
        <v>0</v>
      </c>
      <c r="CE22" s="43">
        <f>VLOOKUP($C22,'SEM充值（总账填写）'!$B:$Z,23,0)</f>
        <v>0</v>
      </c>
      <c r="CF22" s="21">
        <f>VLOOKUP($C22,'SEM充值（总账填写）'!$B:$Z,25,0)</f>
        <v>0</v>
      </c>
      <c r="CG22" s="21">
        <f>SUM(CD22:CF22)</f>
        <v>0</v>
      </c>
      <c r="CH22" s="21">
        <f>SUMIFS('流量采购PR单明细（地方站填写）'!$E:$E,'流量采购PR单明细（地方站填写）'!$C:$C,流量采购费用统计!$C22,'流量采购PR单明细（地方站填写）'!$I:$I,流量采购费用统计!CH$6,'流量采购PR单明细（地方站填写）'!$J:$J,流量采购费用统计!CH$5)</f>
        <v>0</v>
      </c>
      <c r="CI22" s="21">
        <f>SUMIFS('流量采购PR单明细（地方站填写）'!$E:$E,'流量采购PR单明细（地方站填写）'!$C:$C,流量采购费用统计!$C22,'流量采购PR单明细（地方站填写）'!$I:$I,流量采购费用统计!CI$6,'流量采购PR单明细（地方站填写）'!$J:$J,流量采购费用统计!CI$5)</f>
        <v>0</v>
      </c>
      <c r="CJ22" s="103">
        <f>BU22+BY22+CH22+CI22+CC22+CG22</f>
        <v>0</v>
      </c>
      <c r="CK22" s="43">
        <f>INDEX('[1]2016 确认版 vs 财务版'!$1:$1048576,16,MATCH($C22,'[1]2016 确认版 vs 财务版'!$3:$3,0)+28)</f>
        <v>92343.44138491925</v>
      </c>
      <c r="CL22" s="104">
        <f>CJ22-CK22</f>
        <v>-92343.44138491925</v>
      </c>
      <c r="CM22" s="21"/>
      <c r="CN22" s="59">
        <f>G22+AC22+AY22+BU22</f>
        <v>57757.36</v>
      </c>
      <c r="CO22" s="21">
        <f>K22+AG22+BC22+BY22</f>
        <v>24225.33</v>
      </c>
      <c r="CP22" s="21">
        <f>O22+AK22+BG22+CC22</f>
        <v>0</v>
      </c>
      <c r="CQ22" s="21">
        <f>S22+AO22+BK22+CG22</f>
        <v>0</v>
      </c>
      <c r="CR22" s="21">
        <f>T22+AP22+BL22+CH22</f>
        <v>0</v>
      </c>
      <c r="CS22" s="21">
        <f>U22+AQ22+BM22+CI22</f>
        <v>0</v>
      </c>
      <c r="CT22" s="103">
        <f>SUM(CN22:CS22)</f>
        <v>81982.69</v>
      </c>
      <c r="CU22" s="21">
        <f>W22+AS22+BO22+CK22</f>
        <v>307811.47128306417</v>
      </c>
      <c r="CV22" s="104">
        <f>CT22-CU22</f>
        <v>-225828.78128306416</v>
      </c>
      <c r="CX22" s="59">
        <f>VLOOKUP(C22,'[2]2015 流量采购'!$A:$K,8,FALSE)</f>
        <v>0</v>
      </c>
      <c r="CY22" s="21">
        <f>VLOOKUP(C22,'[2]2015 流量采购'!$A:$K,9,FALSE)</f>
        <v>7202.0899999999992</v>
      </c>
      <c r="CZ22" s="21">
        <f>VLOOKUP(C22,'[2]2015 流量采购'!$A:$K,10,FALSE)</f>
        <v>36891.83</v>
      </c>
      <c r="DA22" s="21">
        <f>VLOOKUP(C22,'[2]2015 流量采购'!$A:$K,11,FALSE)</f>
        <v>57836.709999999992</v>
      </c>
      <c r="DB22" s="52">
        <f>SUM(CX22:DA22)</f>
        <v>101930.62999999999</v>
      </c>
    </row>
    <row r="23" spans="2:106">
      <c r="B23" s="36" t="s">
        <v>48</v>
      </c>
      <c r="C23" s="37" t="s">
        <v>12</v>
      </c>
      <c r="D23" s="42">
        <f>VLOOKUP($C23,'SEM使用（总账填写）'!$B:$E,2,0)</f>
        <v>8240.4599999999991</v>
      </c>
      <c r="E23" s="42">
        <f>VLOOKUP(C23,'SEM使用（总账填写）'!B:E,4,0)</f>
        <v>7239.07</v>
      </c>
      <c r="F23" s="42">
        <f>VLOOKUP($C23,'SEM使用（总账填写）'!$B:$AB,6,0)</f>
        <v>15715.98</v>
      </c>
      <c r="G23" s="20">
        <f>SUM(D23:F23)</f>
        <v>31195.51</v>
      </c>
      <c r="H23" s="42">
        <f>VLOOKUP($C23,'SEM使用（总账填写）'!$B:$E,3,0)</f>
        <v>0</v>
      </c>
      <c r="I23" s="42">
        <f>VLOOKUP(C23,'SEM使用（总账填写）'!B:F,5,0)</f>
        <v>846.47</v>
      </c>
      <c r="J23" s="20">
        <f>VLOOKUP($C23,'SEM使用（总账填写）'!$B:$AB,7,0)</f>
        <v>3209.18</v>
      </c>
      <c r="K23" s="20">
        <f>SUM(H23:J23)</f>
        <v>4055.6499999999996</v>
      </c>
      <c r="L23" s="42">
        <f>VLOOKUP($C23,'SEM充值（总账填写）'!$B:$Z,2,0)</f>
        <v>0</v>
      </c>
      <c r="M23" s="42">
        <f>VLOOKUP($C23,'SEM充值（总账填写）'!$B:$Z,4,0)</f>
        <v>0</v>
      </c>
      <c r="N23" s="42">
        <f>VLOOKUP($C23,'SEM充值（总账填写）'!$B:$Z,6,0)</f>
        <v>0</v>
      </c>
      <c r="O23" s="20">
        <f>SUM(L23:N23)</f>
        <v>0</v>
      </c>
      <c r="P23" s="42">
        <f>VLOOKUP($C23,'SEM充值（总账填写）'!$B:$Z,3,0)</f>
        <v>0</v>
      </c>
      <c r="Q23" s="42">
        <f>VLOOKUP($C23,'SEM充值（总账填写）'!$B:$Z,5,0)</f>
        <v>0</v>
      </c>
      <c r="R23" s="20">
        <f>VLOOKUP($C23,'SEM充值（总账填写）'!$B:$Z,7,0)</f>
        <v>0</v>
      </c>
      <c r="S23" s="20">
        <f>SUM(P23:R23)</f>
        <v>0</v>
      </c>
      <c r="T23" s="20">
        <f>SUMIFS('流量采购PR单明细（地方站填写）'!$E:$E,'流量采购PR单明细（地方站填写）'!$C:$C,流量采购费用统计!$C23,'流量采购PR单明细（地方站填写）'!$I:$I,流量采购费用统计!T$6,'流量采购PR单明细（地方站填写）'!$J:$J,流量采购费用统计!T$5)</f>
        <v>0</v>
      </c>
      <c r="U23" s="20">
        <f>SUMIFS('流量采购PR单明细（地方站填写）'!$E:$E,'流量采购PR单明细（地方站填写）'!$C:$C,流量采购费用统计!$C23,'流量采购PR单明细（地方站填写）'!$I:$I,流量采购费用统计!U$6,'流量采购PR单明细（地方站填写）'!$J:$J,流量采购费用统计!U$5)</f>
        <v>0</v>
      </c>
      <c r="V23" s="101">
        <f>G23+K23+O23+S23+T23+U23</f>
        <v>35251.159999999996</v>
      </c>
      <c r="W23" s="42">
        <f>INDEX('[1]2016 确认版 vs 财务版'!$1:$1048576,16,MATCH($C23,'[1]2016 确认版 vs 财务版'!$3:$3,0)+25)</f>
        <v>68184.810812904238</v>
      </c>
      <c r="X23" s="102">
        <f>V23-W23</f>
        <v>-32933.650812904241</v>
      </c>
      <c r="Y23" s="51"/>
      <c r="Z23" s="42">
        <f>VLOOKUP($C23,'SEM使用（总账填写）'!$B:$AB,8,0)</f>
        <v>0</v>
      </c>
      <c r="AA23" s="42">
        <f>VLOOKUP($C23,'SEM使用（总账填写）'!$B:$AB,10,0)</f>
        <v>0</v>
      </c>
      <c r="AB23" s="42">
        <f>VLOOKUP($C23,'SEM使用（总账填写）'!$B:$AB,12,0)</f>
        <v>0</v>
      </c>
      <c r="AC23" s="20">
        <f>SUM(Z23:AB23)</f>
        <v>0</v>
      </c>
      <c r="AD23" s="42">
        <f>VLOOKUP($C23,'SEM使用（总账填写）'!$B:$AB,9,0)</f>
        <v>0</v>
      </c>
      <c r="AE23" s="42">
        <f>VLOOKUP($C23,'SEM使用（总账填写）'!$B:$AB,11,0)</f>
        <v>0</v>
      </c>
      <c r="AF23" s="20">
        <f>VLOOKUP($C23,'SEM使用（总账填写）'!$B:$AB,13,0)</f>
        <v>0</v>
      </c>
      <c r="AG23" s="20">
        <f>SUM(AD23:AF23)</f>
        <v>0</v>
      </c>
      <c r="AH23" s="42">
        <f>VLOOKUP($C23,'SEM充值（总账填写）'!$B:$Z,8,0)</f>
        <v>0</v>
      </c>
      <c r="AI23" s="42">
        <f>VLOOKUP($C23,'SEM充值（总账填写）'!$B:$Z,10,0)</f>
        <v>0</v>
      </c>
      <c r="AJ23" s="42">
        <f>VLOOKUP($C23,'SEM充值（总账填写）'!$B:$Z,12,0)</f>
        <v>0</v>
      </c>
      <c r="AK23" s="20">
        <f>SUM(AH23:AJ23)</f>
        <v>0</v>
      </c>
      <c r="AL23" s="42">
        <f>VLOOKUP($C23,'SEM充值（总账填写）'!$B:$Z,9,0)</f>
        <v>0</v>
      </c>
      <c r="AM23" s="42">
        <f>VLOOKUP($C23,'SEM充值（总账填写）'!$B:$Z,11,0)</f>
        <v>0</v>
      </c>
      <c r="AN23" s="20">
        <f>VLOOKUP($C23,'SEM充值（总账填写）'!$B:$Z,13,0)</f>
        <v>0</v>
      </c>
      <c r="AO23" s="20">
        <f>SUM(AL23:AN23)</f>
        <v>0</v>
      </c>
      <c r="AP23" s="20">
        <f>SUMIFS('流量采购PR单明细（地方站填写）'!$E:$E,'流量采购PR单明细（地方站填写）'!$C:$C,流量采购费用统计!$C23,'流量采购PR单明细（地方站填写）'!$I:$I,流量采购费用统计!AP$6,'流量采购PR单明细（地方站填写）'!$J:$J,流量采购费用统计!AP$5)</f>
        <v>0</v>
      </c>
      <c r="AQ23" s="20">
        <f>SUMIFS('流量采购PR单明细（地方站填写）'!$E:$E,'流量采购PR单明细（地方站填写）'!$C:$C,流量采购费用统计!$C23,'流量采购PR单明细（地方站填写）'!$I:$I,流量采购费用统计!AQ$6,'流量采购PR单明细（地方站填写）'!$J:$J,流量采购费用统计!AQ$5)</f>
        <v>0</v>
      </c>
      <c r="AR23" s="101">
        <f>AC23+AG23+AP23+AQ23+AK23+AO23</f>
        <v>0</v>
      </c>
      <c r="AS23" s="42">
        <f>INDEX('[1]2016 确认版 vs 财务版'!$1:$1048576,16,MATCH($C23,'[1]2016 确认版 vs 财务版'!$3:$3,0)+26)</f>
        <v>81429.843925487017</v>
      </c>
      <c r="AT23" s="102">
        <f>AR23-AS23</f>
        <v>-81429.843925487017</v>
      </c>
      <c r="AU23" s="51"/>
      <c r="AV23" s="42">
        <f>VLOOKUP($C23,'SEM使用（总账填写）'!$B:$AB,14,0)</f>
        <v>0</v>
      </c>
      <c r="AW23" s="42">
        <f>VLOOKUP($C23,'SEM使用（总账填写）'!$B:$AB,16,0)</f>
        <v>0</v>
      </c>
      <c r="AX23" s="42">
        <f>VLOOKUP($C23,'SEM使用（总账填写）'!$B:$AB,18,0)</f>
        <v>0</v>
      </c>
      <c r="AY23" s="20">
        <f t="shared" ref="AY23" si="168">SUM(AV23:AX23)</f>
        <v>0</v>
      </c>
      <c r="AZ23" s="42">
        <f>VLOOKUP($C23,'SEM使用（总账填写）'!$B:$AB,15,0)</f>
        <v>0</v>
      </c>
      <c r="BA23" s="42">
        <f>VLOOKUP($C23,'SEM使用（总账填写）'!$B:$AB,17,0)</f>
        <v>0</v>
      </c>
      <c r="BB23" s="20">
        <f>VLOOKUP($C23,'SEM使用（总账填写）'!$B:$AB,19,0)</f>
        <v>0</v>
      </c>
      <c r="BC23" s="20">
        <f>SUM(AZ23:BB23)</f>
        <v>0</v>
      </c>
      <c r="BD23" s="42">
        <f>VLOOKUP($C23,'SEM充值（总账填写）'!$B:$Z,14,0)</f>
        <v>0</v>
      </c>
      <c r="BE23" s="42">
        <f>VLOOKUP($C23,'SEM充值（总账填写）'!$B:$Z,16,0)</f>
        <v>0</v>
      </c>
      <c r="BF23" s="42">
        <f>VLOOKUP($C23,'SEM充值（总账填写）'!$B:$Z,18,0)</f>
        <v>0</v>
      </c>
      <c r="BG23" s="20">
        <f>SUM(BD23:BF23)</f>
        <v>0</v>
      </c>
      <c r="BH23" s="42">
        <f>VLOOKUP($C23,'SEM充值（总账填写）'!$B:$Z,15,0)</f>
        <v>0</v>
      </c>
      <c r="BI23" s="42">
        <f>VLOOKUP($C23,'SEM充值（总账填写）'!$B:$Z,17,0)</f>
        <v>0</v>
      </c>
      <c r="BJ23" s="20">
        <f>VLOOKUP($C23,'SEM充值（总账填写）'!$B:$Z,19,0)</f>
        <v>0</v>
      </c>
      <c r="BK23" s="20">
        <f>SUM(BH23:BJ23)</f>
        <v>0</v>
      </c>
      <c r="BL23" s="20">
        <f>SUMIFS('流量采购PR单明细（地方站填写）'!$E:$E,'流量采购PR单明细（地方站填写）'!$C:$C,流量采购费用统计!$C23,'流量采购PR单明细（地方站填写）'!$I:$I,流量采购费用统计!BL$6,'流量采购PR单明细（地方站填写）'!$J:$J,流量采购费用统计!BL$5)</f>
        <v>0</v>
      </c>
      <c r="BM23" s="20">
        <f>SUMIFS('流量采购PR单明细（地方站填写）'!$E:$E,'流量采购PR单明细（地方站填写）'!$C:$C,流量采购费用统计!$C23,'流量采购PR单明细（地方站填写）'!$I:$I,流量采购费用统计!BM$6,'流量采购PR单明细（地方站填写）'!$J:$J,流量采购费用统计!BM$5)</f>
        <v>0</v>
      </c>
      <c r="BN23" s="101">
        <f>AY23+BC23+BL23+BM23+BG23+BK23</f>
        <v>0</v>
      </c>
      <c r="BO23" s="42">
        <f>INDEX('[1]2016 确认版 vs 财务版'!$1:$1048576,16,MATCH($C23,'[1]2016 确认版 vs 财务版'!$3:$3,0)+27)</f>
        <v>89032.183106773562</v>
      </c>
      <c r="BP23" s="102">
        <f>BN23-BO23</f>
        <v>-89032.183106773562</v>
      </c>
      <c r="BQ23" s="51"/>
      <c r="BR23" s="42">
        <f>VLOOKUP($C23,'SEM使用（总账填写）'!$B:$AB,20,0)</f>
        <v>0</v>
      </c>
      <c r="BS23" s="42">
        <f>VLOOKUP($C23,'SEM使用（总账填写）'!$B:$AB,22,0)</f>
        <v>0</v>
      </c>
      <c r="BT23" s="42">
        <f>VLOOKUP($C23,'SEM使用（总账填写）'!$B:$AB,24,0)</f>
        <v>0</v>
      </c>
      <c r="BU23" s="20">
        <f t="shared" ref="BU23" si="169">SUM(BR23:BT23)</f>
        <v>0</v>
      </c>
      <c r="BV23" s="42">
        <f>VLOOKUP($C23,'SEM使用（总账填写）'!$B:$AB,21,0)</f>
        <v>0</v>
      </c>
      <c r="BW23" s="42">
        <f>VLOOKUP($C23,'SEM使用（总账填写）'!$B:$AB,23,0)</f>
        <v>0</v>
      </c>
      <c r="BX23" s="20">
        <f>VLOOKUP($C23,'SEM使用（总账填写）'!$B:$AB,25,0)</f>
        <v>0</v>
      </c>
      <c r="BY23" s="20">
        <f>SUM(BV23:BX23)</f>
        <v>0</v>
      </c>
      <c r="BZ23" s="42">
        <f>VLOOKUP($C23,'SEM充值（总账填写）'!$B:$Z,20,0)</f>
        <v>0</v>
      </c>
      <c r="CA23" s="42">
        <f>VLOOKUP($C23,'SEM充值（总账填写）'!$B:$Z,22,0)</f>
        <v>0</v>
      </c>
      <c r="CB23" s="42">
        <f>VLOOKUP($C23,'SEM充值（总账填写）'!$B:$Z,24,0)</f>
        <v>0</v>
      </c>
      <c r="CC23" s="20">
        <f>SUM(BZ23:CB23)</f>
        <v>0</v>
      </c>
      <c r="CD23" s="42">
        <f>VLOOKUP($C23,'SEM充值（总账填写）'!$B:$Z,21,0)</f>
        <v>0</v>
      </c>
      <c r="CE23" s="42">
        <f>VLOOKUP($C23,'SEM充值（总账填写）'!$B:$Z,23,0)</f>
        <v>0</v>
      </c>
      <c r="CF23" s="20">
        <f>VLOOKUP($C23,'SEM充值（总账填写）'!$B:$Z,25,0)</f>
        <v>0</v>
      </c>
      <c r="CG23" s="20">
        <f>SUM(CD23:CF23)</f>
        <v>0</v>
      </c>
      <c r="CH23" s="20">
        <f>SUMIFS('流量采购PR单明细（地方站填写）'!$E:$E,'流量采购PR单明细（地方站填写）'!$C:$C,流量采购费用统计!$C23,'流量采购PR单明细（地方站填写）'!$I:$I,流量采购费用统计!CH$6,'流量采购PR单明细（地方站填写）'!$J:$J,流量采购费用统计!CH$5)</f>
        <v>0</v>
      </c>
      <c r="CI23" s="20">
        <f>SUMIFS('流量采购PR单明细（地方站填写）'!$E:$E,'流量采购PR单明细（地方站填写）'!$C:$C,流量采购费用统计!$C23,'流量采购PR单明细（地方站填写）'!$I:$I,流量采购费用统计!CI$6,'流量采购PR单明细（地方站填写）'!$J:$J,流量采购费用统计!CI$5)</f>
        <v>0</v>
      </c>
      <c r="CJ23" s="101">
        <f>BU23+BY23+CH23+CI23+CC23+CG23</f>
        <v>0</v>
      </c>
      <c r="CK23" s="42">
        <f>INDEX('[1]2016 确认版 vs 财务版'!$1:$1048576,16,MATCH($C23,'[1]2016 确认版 vs 财务版'!$3:$3,0)+28)</f>
        <v>102277.21621935634</v>
      </c>
      <c r="CL23" s="102">
        <f>CJ23-CK23</f>
        <v>-102277.21621935634</v>
      </c>
      <c r="CM23" s="20"/>
      <c r="CN23" s="58">
        <f>G23+AC23+AY23+BU23</f>
        <v>31195.51</v>
      </c>
      <c r="CO23" s="20">
        <f>K23+AG23+BC23+BY23</f>
        <v>4055.6499999999996</v>
      </c>
      <c r="CP23" s="20">
        <f>O23+AK23+BG23+CC23</f>
        <v>0</v>
      </c>
      <c r="CQ23" s="20">
        <f>S23+AO23+BK23+CG23</f>
        <v>0</v>
      </c>
      <c r="CR23" s="20">
        <f>T23+AP23+BL23+CH23</f>
        <v>0</v>
      </c>
      <c r="CS23" s="20">
        <f>U23+AQ23+BM23+CI23</f>
        <v>0</v>
      </c>
      <c r="CT23" s="101">
        <f>SUM(CN23:CS23)</f>
        <v>35251.159999999996</v>
      </c>
      <c r="CU23" s="20">
        <f>W23+AS23+BO23+CK23</f>
        <v>340924.05406452116</v>
      </c>
      <c r="CV23" s="102">
        <f>CT23-CU23</f>
        <v>-305672.89406452118</v>
      </c>
      <c r="CX23" s="58">
        <f>VLOOKUP(C23,'[2]2015 流量采购'!$A:$K,8,FALSE)</f>
        <v>0</v>
      </c>
      <c r="CY23" s="20">
        <f>VLOOKUP(C23,'[2]2015 流量采购'!$A:$K,9,FALSE)</f>
        <v>0</v>
      </c>
      <c r="CZ23" s="20">
        <f>VLOOKUP(C23,'[2]2015 流量采购'!$A:$K,10,FALSE)</f>
        <v>6030.62</v>
      </c>
      <c r="DA23" s="20">
        <f>VLOOKUP(C23,'[2]2015 流量采购'!$A:$K,11,FALSE)</f>
        <v>11971.95</v>
      </c>
      <c r="DB23" s="51">
        <f>SUM(CX23:DA23)</f>
        <v>18002.57</v>
      </c>
    </row>
    <row r="24" spans="2:106">
      <c r="B24" s="39" t="s">
        <v>48</v>
      </c>
      <c r="C24" s="40" t="s">
        <v>13</v>
      </c>
      <c r="D24" s="43">
        <f>VLOOKUP($C24,'SEM使用（总账填写）'!$B:$E,2,0)</f>
        <v>49906.41</v>
      </c>
      <c r="E24" s="43">
        <f>VLOOKUP(C24,'SEM使用（总账填写）'!B:E,4,0)</f>
        <v>41186.46</v>
      </c>
      <c r="F24" s="43">
        <f>VLOOKUP($C24,'SEM使用（总账填写）'!$B:$AB,6,0)</f>
        <v>65557.75</v>
      </c>
      <c r="G24" s="21">
        <f>SUM(D24:F24)</f>
        <v>156650.62</v>
      </c>
      <c r="H24" s="43">
        <f>VLOOKUP($C24,'SEM使用（总账填写）'!$B:$E,3,0)</f>
        <v>0</v>
      </c>
      <c r="I24" s="43">
        <f>VLOOKUP(C24,'SEM使用（总账填写）'!B:F,5,0)</f>
        <v>10962.22</v>
      </c>
      <c r="J24" s="21">
        <f>VLOOKUP($C24,'SEM使用（总账填写）'!$B:$AB,7,0)</f>
        <v>16577</v>
      </c>
      <c r="K24" s="21">
        <f>SUM(H24:J24)</f>
        <v>27539.22</v>
      </c>
      <c r="L24" s="43">
        <f>VLOOKUP($C24,'SEM充值（总账填写）'!$B:$Z,2,0)</f>
        <v>0</v>
      </c>
      <c r="M24" s="43">
        <f>VLOOKUP($C24,'SEM充值（总账填写）'!$B:$Z,4,0)</f>
        <v>0</v>
      </c>
      <c r="N24" s="43">
        <f>VLOOKUP($C24,'SEM充值（总账填写）'!$B:$Z,6,0)</f>
        <v>0</v>
      </c>
      <c r="O24" s="21">
        <f>SUM(L24:N24)</f>
        <v>0</v>
      </c>
      <c r="P24" s="43">
        <f>VLOOKUP($C24,'SEM充值（总账填写）'!$B:$Z,3,0)</f>
        <v>0</v>
      </c>
      <c r="Q24" s="43">
        <f>VLOOKUP($C24,'SEM充值（总账填写）'!$B:$Z,5,0)</f>
        <v>0</v>
      </c>
      <c r="R24" s="21">
        <f>VLOOKUP($C24,'SEM充值（总账填写）'!$B:$Z,7,0)</f>
        <v>0</v>
      </c>
      <c r="S24" s="21">
        <f>SUM(P24:R24)</f>
        <v>0</v>
      </c>
      <c r="T24" s="21">
        <f>SUMIFS('流量采购PR单明细（地方站填写）'!$E:$E,'流量采购PR单明细（地方站填写）'!$C:$C,流量采购费用统计!$C24,'流量采购PR单明细（地方站填写）'!$I:$I,流量采购费用统计!T$6,'流量采购PR单明细（地方站填写）'!$J:$J,流量采购费用统计!T$5)</f>
        <v>0</v>
      </c>
      <c r="U24" s="21">
        <f>SUMIFS('流量采购PR单明细（地方站填写）'!$E:$E,'流量采购PR单明细（地方站填写）'!$C:$C,流量采购费用统计!$C24,'流量采购PR单明细（地方站填写）'!$I:$I,流量采购费用统计!U$6,'流量采购PR单明细（地方站填写）'!$J:$J,流量采购费用统计!U$5)</f>
        <v>0</v>
      </c>
      <c r="V24" s="103">
        <f>G24+K24+O24+S24+T24+U24</f>
        <v>184189.84</v>
      </c>
      <c r="W24" s="43">
        <f>INDEX('[1]2016 确认版 vs 财务版'!$1:$1048576,16,MATCH($C24,'[1]2016 确认版 vs 财务版'!$3:$3,0)+25)</f>
        <v>70523.992099453943</v>
      </c>
      <c r="X24" s="104">
        <f>V24-W24</f>
        <v>113665.84790054605</v>
      </c>
      <c r="Y24" s="52"/>
      <c r="Z24" s="43">
        <f>VLOOKUP($C24,'SEM使用（总账填写）'!$B:$AB,8,0)</f>
        <v>0</v>
      </c>
      <c r="AA24" s="43">
        <f>VLOOKUP($C24,'SEM使用（总账填写）'!$B:$AB,10,0)</f>
        <v>0</v>
      </c>
      <c r="AB24" s="43">
        <f>VLOOKUP($C24,'SEM使用（总账填写）'!$B:$AB,12,0)</f>
        <v>0</v>
      </c>
      <c r="AC24" s="21">
        <f>SUM(Z24:AB24)</f>
        <v>0</v>
      </c>
      <c r="AD24" s="43">
        <f>VLOOKUP($C24,'SEM使用（总账填写）'!$B:$AB,9,0)</f>
        <v>0</v>
      </c>
      <c r="AE24" s="43">
        <f>VLOOKUP($C24,'SEM使用（总账填写）'!$B:$AB,11,0)</f>
        <v>0</v>
      </c>
      <c r="AF24" s="21">
        <f>VLOOKUP($C24,'SEM使用（总账填写）'!$B:$AB,13,0)</f>
        <v>0</v>
      </c>
      <c r="AG24" s="21">
        <f>SUM(AD24:AF24)</f>
        <v>0</v>
      </c>
      <c r="AH24" s="43">
        <f>VLOOKUP($C24,'SEM充值（总账填写）'!$B:$Z,8,0)</f>
        <v>0</v>
      </c>
      <c r="AI24" s="43">
        <f>VLOOKUP($C24,'SEM充值（总账填写）'!$B:$Z,10,0)</f>
        <v>0</v>
      </c>
      <c r="AJ24" s="43">
        <f>VLOOKUP($C24,'SEM充值（总账填写）'!$B:$Z,12,0)</f>
        <v>0</v>
      </c>
      <c r="AK24" s="21">
        <f>SUM(AH24:AJ24)</f>
        <v>0</v>
      </c>
      <c r="AL24" s="43">
        <f>VLOOKUP($C24,'SEM充值（总账填写）'!$B:$Z,9,0)</f>
        <v>0</v>
      </c>
      <c r="AM24" s="43">
        <f>VLOOKUP($C24,'SEM充值（总账填写）'!$B:$Z,11,0)</f>
        <v>0</v>
      </c>
      <c r="AN24" s="21">
        <f>VLOOKUP($C24,'SEM充值（总账填写）'!$B:$Z,13,0)</f>
        <v>0</v>
      </c>
      <c r="AO24" s="21">
        <f>SUM(AL24:AN24)</f>
        <v>0</v>
      </c>
      <c r="AP24" s="21">
        <f>SUMIFS('流量采购PR单明细（地方站填写）'!$E:$E,'流量采购PR单明细（地方站填写）'!$C:$C,流量采购费用统计!$C24,'流量采购PR单明细（地方站填写）'!$I:$I,流量采购费用统计!AP$6,'流量采购PR单明细（地方站填写）'!$J:$J,流量采购费用统计!AP$5)</f>
        <v>0</v>
      </c>
      <c r="AQ24" s="21">
        <f>SUMIFS('流量采购PR单明细（地方站填写）'!$E:$E,'流量采购PR单明细（地方站填写）'!$C:$C,流量采购费用统计!$C24,'流量采购PR单明细（地方站填写）'!$I:$I,流量采购费用统计!AQ$6,'流量采购PR单明细（地方站填写）'!$J:$J,流量采购费用统计!AQ$5)</f>
        <v>0</v>
      </c>
      <c r="AR24" s="103">
        <f>AC24+AG24+AP24+AQ24+AK24+AO24</f>
        <v>0</v>
      </c>
      <c r="AS24" s="43">
        <f>INDEX('[1]2016 确认版 vs 财务版'!$1:$1048576,16,MATCH($C24,'[1]2016 确认版 vs 财务版'!$3:$3,0)+26)</f>
        <v>83769.025212036722</v>
      </c>
      <c r="AT24" s="104">
        <f>AR24-AS24</f>
        <v>-83769.025212036722</v>
      </c>
      <c r="AU24" s="52"/>
      <c r="AV24" s="43">
        <f>VLOOKUP($C24,'SEM使用（总账填写）'!$B:$AB,14,0)</f>
        <v>0</v>
      </c>
      <c r="AW24" s="43">
        <f>VLOOKUP($C24,'SEM使用（总账填写）'!$B:$AB,16,0)</f>
        <v>0</v>
      </c>
      <c r="AX24" s="43">
        <f>VLOOKUP($C24,'SEM使用（总账填写）'!$B:$AB,18,0)</f>
        <v>0</v>
      </c>
      <c r="AY24" s="21">
        <f>SUM(AV24:AX24)</f>
        <v>0</v>
      </c>
      <c r="AZ24" s="43">
        <f>VLOOKUP($C24,'SEM使用（总账填写）'!$B:$AB,15,0)</f>
        <v>0</v>
      </c>
      <c r="BA24" s="43">
        <f>VLOOKUP($C24,'SEM使用（总账填写）'!$B:$AB,17,0)</f>
        <v>0</v>
      </c>
      <c r="BB24" s="21">
        <f>VLOOKUP($C24,'SEM使用（总账填写）'!$B:$AB,19,0)</f>
        <v>0</v>
      </c>
      <c r="BC24" s="21">
        <f>SUM(AZ24:BB24)</f>
        <v>0</v>
      </c>
      <c r="BD24" s="43">
        <f>VLOOKUP($C24,'SEM充值（总账填写）'!$B:$Z,14,0)</f>
        <v>0</v>
      </c>
      <c r="BE24" s="43">
        <f>VLOOKUP($C24,'SEM充值（总账填写）'!$B:$Z,16,0)</f>
        <v>0</v>
      </c>
      <c r="BF24" s="43">
        <f>VLOOKUP($C24,'SEM充值（总账填写）'!$B:$Z,18,0)</f>
        <v>0</v>
      </c>
      <c r="BG24" s="21">
        <f>SUM(BD24:BF24)</f>
        <v>0</v>
      </c>
      <c r="BH24" s="43">
        <f>VLOOKUP($C24,'SEM充值（总账填写）'!$B:$Z,15,0)</f>
        <v>0</v>
      </c>
      <c r="BI24" s="43">
        <f>VLOOKUP($C24,'SEM充值（总账填写）'!$B:$Z,17,0)</f>
        <v>0</v>
      </c>
      <c r="BJ24" s="21">
        <f>VLOOKUP($C24,'SEM充值（总账填写）'!$B:$Z,19,0)</f>
        <v>0</v>
      </c>
      <c r="BK24" s="21">
        <f>SUM(BH24:BJ24)</f>
        <v>0</v>
      </c>
      <c r="BL24" s="21">
        <f>SUMIFS('流量采购PR单明细（地方站填写）'!$E:$E,'流量采购PR单明细（地方站填写）'!$C:$C,流量采购费用统计!$C24,'流量采购PR单明细（地方站填写）'!$I:$I,流量采购费用统计!BL$6,'流量采购PR单明细（地方站填写）'!$J:$J,流量采购费用统计!BL$5)</f>
        <v>0</v>
      </c>
      <c r="BM24" s="21">
        <f>SUMIFS('流量采购PR单明细（地方站填写）'!$E:$E,'流量采购PR单明细（地方站填写）'!$C:$C,流量采购费用统计!$C24,'流量采购PR单明细（地方站填写）'!$I:$I,流量采购费用统计!BM$6,'流量采购PR单明细（地方站填写）'!$J:$J,流量采购费用统计!BM$5)</f>
        <v>0</v>
      </c>
      <c r="BN24" s="103">
        <f>AY24+BC24+BL24+BM24+BG24+BK24</f>
        <v>0</v>
      </c>
      <c r="BO24" s="43">
        <f>INDEX('[1]2016 确认版 vs 财务版'!$1:$1048576,16,MATCH($C24,'[1]2016 确认版 vs 财务版'!$3:$3,0)+27)</f>
        <v>92540.955036598127</v>
      </c>
      <c r="BP24" s="104">
        <f>BN24-BO24</f>
        <v>-92540.955036598127</v>
      </c>
      <c r="BQ24" s="52"/>
      <c r="BR24" s="43">
        <f>VLOOKUP($C24,'SEM使用（总账填写）'!$B:$AB,20,0)</f>
        <v>0</v>
      </c>
      <c r="BS24" s="43">
        <f>VLOOKUP($C24,'SEM使用（总账填写）'!$B:$AB,22,0)</f>
        <v>0</v>
      </c>
      <c r="BT24" s="43">
        <f>VLOOKUP($C24,'SEM使用（总账填写）'!$B:$AB,24,0)</f>
        <v>0</v>
      </c>
      <c r="BU24" s="21">
        <f>SUM(BR24:BT24)</f>
        <v>0</v>
      </c>
      <c r="BV24" s="43">
        <f>VLOOKUP($C24,'SEM使用（总账填写）'!$B:$AB,21,0)</f>
        <v>0</v>
      </c>
      <c r="BW24" s="43">
        <f>VLOOKUP($C24,'SEM使用（总账填写）'!$B:$AB,23,0)</f>
        <v>0</v>
      </c>
      <c r="BX24" s="21">
        <f>VLOOKUP($C24,'SEM使用（总账填写）'!$B:$AB,25,0)</f>
        <v>0</v>
      </c>
      <c r="BY24" s="21">
        <f>SUM(BV24:BX24)</f>
        <v>0</v>
      </c>
      <c r="BZ24" s="43">
        <f>VLOOKUP($C24,'SEM充值（总账填写）'!$B:$Z,20,0)</f>
        <v>0</v>
      </c>
      <c r="CA24" s="43">
        <f>VLOOKUP($C24,'SEM充值（总账填写）'!$B:$Z,22,0)</f>
        <v>0</v>
      </c>
      <c r="CB24" s="43">
        <f>VLOOKUP($C24,'SEM充值（总账填写）'!$B:$Z,24,0)</f>
        <v>0</v>
      </c>
      <c r="CC24" s="21">
        <f>SUM(BZ24:CB24)</f>
        <v>0</v>
      </c>
      <c r="CD24" s="43">
        <f>VLOOKUP($C24,'SEM充值（总账填写）'!$B:$Z,21,0)</f>
        <v>0</v>
      </c>
      <c r="CE24" s="43">
        <f>VLOOKUP($C24,'SEM充值（总账填写）'!$B:$Z,23,0)</f>
        <v>0</v>
      </c>
      <c r="CF24" s="21">
        <f>VLOOKUP($C24,'SEM充值（总账填写）'!$B:$Z,25,0)</f>
        <v>0</v>
      </c>
      <c r="CG24" s="21">
        <f>SUM(CD24:CF24)</f>
        <v>0</v>
      </c>
      <c r="CH24" s="21">
        <f>SUMIFS('流量采购PR单明细（地方站填写）'!$E:$E,'流量采购PR单明细（地方站填写）'!$C:$C,流量采购费用统计!$C24,'流量采购PR单明细（地方站填写）'!$I:$I,流量采购费用统计!CH$6,'流量采购PR单明细（地方站填写）'!$J:$J,流量采购费用统计!CH$5)</f>
        <v>0</v>
      </c>
      <c r="CI24" s="21">
        <f>SUMIFS('流量采购PR单明细（地方站填写）'!$E:$E,'流量采购PR单明细（地方站填写）'!$C:$C,流量采购费用统计!$C24,'流量采购PR单明细（地方站填写）'!$I:$I,流量采购费用统计!CI$6,'流量采购PR单明细（地方站填写）'!$J:$J,流量采购费用统计!CI$5)</f>
        <v>0</v>
      </c>
      <c r="CJ24" s="103">
        <f>BU24+BY24+CH24+CI24+CC24+CG24</f>
        <v>0</v>
      </c>
      <c r="CK24" s="43">
        <f>INDEX('[1]2016 确认版 vs 财务版'!$1:$1048576,16,MATCH($C24,'[1]2016 确认版 vs 财务版'!$3:$3,0)+28)</f>
        <v>105785.98814918091</v>
      </c>
      <c r="CL24" s="104">
        <f>CJ24-CK24</f>
        <v>-105785.98814918091</v>
      </c>
      <c r="CM24" s="21"/>
      <c r="CN24" s="59">
        <f>G24+AC24+AY24+BU24</f>
        <v>156650.62</v>
      </c>
      <c r="CO24" s="21">
        <f>K24+AG24+BC24+BY24</f>
        <v>27539.22</v>
      </c>
      <c r="CP24" s="21">
        <f>O24+AK24+BG24+CC24</f>
        <v>0</v>
      </c>
      <c r="CQ24" s="21">
        <f>S24+AO24+BK24+CG24</f>
        <v>0</v>
      </c>
      <c r="CR24" s="21">
        <f>T24+AP24+BL24+CH24</f>
        <v>0</v>
      </c>
      <c r="CS24" s="21">
        <f>U24+AQ24+BM24+CI24</f>
        <v>0</v>
      </c>
      <c r="CT24" s="103">
        <f>SUM(CN24:CS24)</f>
        <v>184189.84</v>
      </c>
      <c r="CU24" s="21">
        <f>W24+AS24+BO24+CK24</f>
        <v>352619.9604972697</v>
      </c>
      <c r="CV24" s="104">
        <f>CT24-CU24</f>
        <v>-168430.1204972697</v>
      </c>
      <c r="CX24" s="59">
        <f>VLOOKUP(C24,'[2]2015 流量采购'!$A:$K,8,FALSE)</f>
        <v>0</v>
      </c>
      <c r="CY24" s="21">
        <f>VLOOKUP(C24,'[2]2015 流量采购'!$A:$K,9,FALSE)</f>
        <v>17700.14</v>
      </c>
      <c r="CZ24" s="21">
        <f>VLOOKUP(C24,'[2]2015 流量采购'!$A:$K,10,FALSE)</f>
        <v>33599.740000000005</v>
      </c>
      <c r="DA24" s="21">
        <f>VLOOKUP(C24,'[2]2015 流量采购'!$A:$K,11,FALSE)</f>
        <v>111630.82</v>
      </c>
      <c r="DB24" s="52">
        <f>SUM(CX24:DA24)</f>
        <v>162930.70000000001</v>
      </c>
    </row>
    <row r="25" spans="2:106">
      <c r="B25" s="36" t="s">
        <v>48</v>
      </c>
      <c r="C25" s="37" t="s">
        <v>17</v>
      </c>
      <c r="D25" s="42">
        <f>VLOOKUP($C25,'SEM使用（总账填写）'!$B:$E,2,0)</f>
        <v>0</v>
      </c>
      <c r="E25" s="42">
        <f>VLOOKUP(C25,'SEM使用（总账填写）'!B:E,4,0)</f>
        <v>0</v>
      </c>
      <c r="F25" s="42">
        <f>VLOOKUP($C25,'SEM使用（总账填写）'!$B:$AB,6,0)</f>
        <v>0</v>
      </c>
      <c r="G25" s="20">
        <f>SUM(D25:F25)</f>
        <v>0</v>
      </c>
      <c r="H25" s="42">
        <f>VLOOKUP($C25,'SEM使用（总账填写）'!$B:$E,3,0)</f>
        <v>0</v>
      </c>
      <c r="I25" s="42">
        <f>VLOOKUP(C25,'SEM使用（总账填写）'!B:F,5,0)</f>
        <v>0</v>
      </c>
      <c r="J25" s="20">
        <f>VLOOKUP($C25,'SEM使用（总账填写）'!$B:$AB,7,0)</f>
        <v>0</v>
      </c>
      <c r="K25" s="20">
        <f>SUM(H25:J25)</f>
        <v>0</v>
      </c>
      <c r="L25" s="42">
        <f>VLOOKUP($C25,'SEM充值（总账填写）'!$B:$Z,2,0)</f>
        <v>0</v>
      </c>
      <c r="M25" s="42">
        <f>VLOOKUP($C25,'SEM充值（总账填写）'!$B:$Z,4,0)</f>
        <v>0</v>
      </c>
      <c r="N25" s="42">
        <f>VLOOKUP($C25,'SEM充值（总账填写）'!$B:$Z,6,0)</f>
        <v>0</v>
      </c>
      <c r="O25" s="20">
        <f>SUM(L25:N25)</f>
        <v>0</v>
      </c>
      <c r="P25" s="42">
        <f>VLOOKUP($C25,'SEM充值（总账填写）'!$B:$Z,3,0)</f>
        <v>0</v>
      </c>
      <c r="Q25" s="42">
        <f>VLOOKUP($C25,'SEM充值（总账填写）'!$B:$Z,5,0)</f>
        <v>0</v>
      </c>
      <c r="R25" s="20">
        <f>VLOOKUP($C25,'SEM充值（总账填写）'!$B:$Z,7,0)</f>
        <v>0</v>
      </c>
      <c r="S25" s="20">
        <f>SUM(P25:R25)</f>
        <v>0</v>
      </c>
      <c r="T25" s="20">
        <f>SUMIFS('流量采购PR单明细（地方站填写）'!$E:$E,'流量采购PR单明细（地方站填写）'!$C:$C,流量采购费用统计!$C25,'流量采购PR单明细（地方站填写）'!$I:$I,流量采购费用统计!T$6,'流量采购PR单明细（地方站填写）'!$J:$J,流量采购费用统计!T$5)</f>
        <v>0</v>
      </c>
      <c r="U25" s="20">
        <f>SUMIFS('流量采购PR单明细（地方站填写）'!$E:$E,'流量采购PR单明细（地方站填写）'!$C:$C,流量采购费用统计!$C25,'流量采购PR单明细（地方站填写）'!$I:$I,流量采购费用统计!U$6,'流量采购PR单明细（地方站填写）'!$J:$J,流量采购费用统计!U$5)</f>
        <v>0</v>
      </c>
      <c r="V25" s="101">
        <f>G25+K25+O25+S25+T25+U25</f>
        <v>0</v>
      </c>
      <c r="W25" s="42">
        <f>INDEX('[1]2016 确认版 vs 财务版'!$1:$1048576,16,MATCH($C25,'[1]2016 确认版 vs 财务版'!$3:$3,0)+25)</f>
        <v>6157.7785523411176</v>
      </c>
      <c r="X25" s="102">
        <f>V25-W25</f>
        <v>-6157.7785523411176</v>
      </c>
      <c r="Y25" s="51"/>
      <c r="Z25" s="42">
        <f>VLOOKUP($C25,'SEM使用（总账填写）'!$B:$AB,8,0)</f>
        <v>0</v>
      </c>
      <c r="AA25" s="42">
        <f>VLOOKUP($C25,'SEM使用（总账填写）'!$B:$AB,10,0)</f>
        <v>0</v>
      </c>
      <c r="AB25" s="42">
        <f>VLOOKUP($C25,'SEM使用（总账填写）'!$B:$AB,12,0)</f>
        <v>0</v>
      </c>
      <c r="AC25" s="20">
        <f>SUM(Z25:AB25)</f>
        <v>0</v>
      </c>
      <c r="AD25" s="42">
        <f>VLOOKUP($C25,'SEM使用（总账填写）'!$B:$AB,9,0)</f>
        <v>0</v>
      </c>
      <c r="AE25" s="42">
        <f>VLOOKUP($C25,'SEM使用（总账填写）'!$B:$AB,11,0)</f>
        <v>0</v>
      </c>
      <c r="AF25" s="20">
        <f>VLOOKUP($C25,'SEM使用（总账填写）'!$B:$AB,13,0)</f>
        <v>0</v>
      </c>
      <c r="AG25" s="20">
        <f>SUM(AD25:AF25)</f>
        <v>0</v>
      </c>
      <c r="AH25" s="42">
        <f>VLOOKUP($C25,'SEM充值（总账填写）'!$B:$Z,8,0)</f>
        <v>0</v>
      </c>
      <c r="AI25" s="42">
        <f>VLOOKUP($C25,'SEM充值（总账填写）'!$B:$Z,10,0)</f>
        <v>0</v>
      </c>
      <c r="AJ25" s="42">
        <f>VLOOKUP($C25,'SEM充值（总账填写）'!$B:$Z,12,0)</f>
        <v>0</v>
      </c>
      <c r="AK25" s="20">
        <f>SUM(AH25:AJ25)</f>
        <v>0</v>
      </c>
      <c r="AL25" s="42">
        <f>VLOOKUP($C25,'SEM充值（总账填写）'!$B:$Z,9,0)</f>
        <v>0</v>
      </c>
      <c r="AM25" s="42">
        <f>VLOOKUP($C25,'SEM充值（总账填写）'!$B:$Z,11,0)</f>
        <v>0</v>
      </c>
      <c r="AN25" s="20">
        <f>VLOOKUP($C25,'SEM充值（总账填写）'!$B:$Z,13,0)</f>
        <v>0</v>
      </c>
      <c r="AO25" s="20">
        <f>SUM(AL25:AN25)</f>
        <v>0</v>
      </c>
      <c r="AP25" s="20">
        <f>SUMIFS('流量采购PR单明细（地方站填写）'!$E:$E,'流量采购PR单明细（地方站填写）'!$C:$C,流量采购费用统计!$C25,'流量采购PR单明细（地方站填写）'!$I:$I,流量采购费用统计!AP$6,'流量采购PR单明细（地方站填写）'!$J:$J,流量采购费用统计!AP$5)</f>
        <v>0</v>
      </c>
      <c r="AQ25" s="20">
        <f>SUMIFS('流量采购PR单明细（地方站填写）'!$E:$E,'流量采购PR单明细（地方站填写）'!$C:$C,流量采购费用统计!$C25,'流量采购PR单明细（地方站填写）'!$I:$I,流量采购费用统计!AQ$6,'流量采购PR单明细（地方站填写）'!$J:$J,流量采购费用统计!AQ$5)</f>
        <v>0</v>
      </c>
      <c r="AR25" s="101">
        <f>AC25+AG25+AP25+AQ25+AK25+AO25</f>
        <v>0</v>
      </c>
      <c r="AS25" s="42">
        <f>INDEX('[1]2016 确认版 vs 财务版'!$1:$1048576,16,MATCH($C25,'[1]2016 确认版 vs 财务版'!$3:$3,0)+26)</f>
        <v>6820.030207970256</v>
      </c>
      <c r="AT25" s="102">
        <f>AR25-AS25</f>
        <v>-6820.030207970256</v>
      </c>
      <c r="AU25" s="51"/>
      <c r="AV25" s="42">
        <f>VLOOKUP($C25,'SEM使用（总账填写）'!$B:$AB,14,0)</f>
        <v>0</v>
      </c>
      <c r="AW25" s="42">
        <f>VLOOKUP($C25,'SEM使用（总账填写）'!$B:$AB,16,0)</f>
        <v>0</v>
      </c>
      <c r="AX25" s="42">
        <f>VLOOKUP($C25,'SEM使用（总账填写）'!$B:$AB,18,0)</f>
        <v>0</v>
      </c>
      <c r="AY25" s="20">
        <f>SUM(AV25:AX25)</f>
        <v>0</v>
      </c>
      <c r="AZ25" s="42">
        <f>VLOOKUP($C25,'SEM使用（总账填写）'!$B:$AB,15,0)</f>
        <v>0</v>
      </c>
      <c r="BA25" s="42">
        <f>VLOOKUP($C25,'SEM使用（总账填写）'!$B:$AB,17,0)</f>
        <v>0</v>
      </c>
      <c r="BB25" s="20">
        <f>VLOOKUP($C25,'SEM使用（总账填写）'!$B:$AB,19,0)</f>
        <v>0</v>
      </c>
      <c r="BC25" s="20">
        <f>SUM(AZ25:BB25)</f>
        <v>0</v>
      </c>
      <c r="BD25" s="42">
        <f>VLOOKUP($C25,'SEM充值（总账填写）'!$B:$Z,14,0)</f>
        <v>0</v>
      </c>
      <c r="BE25" s="42">
        <f>VLOOKUP($C25,'SEM充值（总账填写）'!$B:$Z,16,0)</f>
        <v>0</v>
      </c>
      <c r="BF25" s="42">
        <f>VLOOKUP($C25,'SEM充值（总账填写）'!$B:$Z,18,0)</f>
        <v>0</v>
      </c>
      <c r="BG25" s="20">
        <f>SUM(BD25:BF25)</f>
        <v>0</v>
      </c>
      <c r="BH25" s="42">
        <f>VLOOKUP($C25,'SEM充值（总账填写）'!$B:$Z,15,0)</f>
        <v>0</v>
      </c>
      <c r="BI25" s="42">
        <f>VLOOKUP($C25,'SEM充值（总账填写）'!$B:$Z,17,0)</f>
        <v>0</v>
      </c>
      <c r="BJ25" s="20">
        <f>VLOOKUP($C25,'SEM充值（总账填写）'!$B:$Z,19,0)</f>
        <v>0</v>
      </c>
      <c r="BK25" s="20">
        <f>SUM(BH25:BJ25)</f>
        <v>0</v>
      </c>
      <c r="BL25" s="20">
        <f>SUMIFS('流量采购PR单明细（地方站填写）'!$E:$E,'流量采购PR单明细（地方站填写）'!$C:$C,流量采购费用统计!$C25,'流量采购PR单明细（地方站填写）'!$I:$I,流量采购费用统计!BL$6,'流量采购PR单明细（地方站填写）'!$J:$J,流量采购费用统计!BL$5)</f>
        <v>0</v>
      </c>
      <c r="BM25" s="20">
        <f>SUMIFS('流量采购PR单明细（地方站填写）'!$E:$E,'流量采购PR单明细（地方站填写）'!$C:$C,流量采购费用统计!$C25,'流量采购PR单明细（地方站填写）'!$I:$I,流量采购费用统计!BM$6,'流量采购PR单明细（地方站填写）'!$J:$J,流量采购费用统计!BM$5)</f>
        <v>0</v>
      </c>
      <c r="BN25" s="101">
        <f>AY25+BC25+BL25+BM25+BG25+BK25</f>
        <v>0</v>
      </c>
      <c r="BO25" s="42">
        <f>INDEX('[1]2016 确认版 vs 财务版'!$1:$1048576,16,MATCH($C25,'[1]2016 确认版 vs 财务版'!$3:$3,0)+27)</f>
        <v>8574.4161728825366</v>
      </c>
      <c r="BP25" s="102">
        <f>BN25-BO25</f>
        <v>-8574.4161728825366</v>
      </c>
      <c r="BQ25" s="51"/>
      <c r="BR25" s="42">
        <f>VLOOKUP($C25,'SEM使用（总账填写）'!$B:$AB,20,0)</f>
        <v>0</v>
      </c>
      <c r="BS25" s="42">
        <f>VLOOKUP($C25,'SEM使用（总账填写）'!$B:$AB,22,0)</f>
        <v>0</v>
      </c>
      <c r="BT25" s="42">
        <f>VLOOKUP($C25,'SEM使用（总账填写）'!$B:$AB,24,0)</f>
        <v>0</v>
      </c>
      <c r="BU25" s="20">
        <f>SUM(BR25:BT25)</f>
        <v>0</v>
      </c>
      <c r="BV25" s="42">
        <f>VLOOKUP($C25,'SEM使用（总账填写）'!$B:$AB,21,0)</f>
        <v>0</v>
      </c>
      <c r="BW25" s="42">
        <f>VLOOKUP($C25,'SEM使用（总账填写）'!$B:$AB,23,0)</f>
        <v>0</v>
      </c>
      <c r="BX25" s="20">
        <f>VLOOKUP($C25,'SEM使用（总账填写）'!$B:$AB,25,0)</f>
        <v>0</v>
      </c>
      <c r="BY25" s="20">
        <f>SUM(BV25:BX25)</f>
        <v>0</v>
      </c>
      <c r="BZ25" s="42">
        <f>VLOOKUP($C25,'SEM充值（总账填写）'!$B:$Z,20,0)</f>
        <v>0</v>
      </c>
      <c r="CA25" s="42">
        <f>VLOOKUP($C25,'SEM充值（总账填写）'!$B:$Z,22,0)</f>
        <v>0</v>
      </c>
      <c r="CB25" s="42">
        <f>VLOOKUP($C25,'SEM充值（总账填写）'!$B:$Z,24,0)</f>
        <v>0</v>
      </c>
      <c r="CC25" s="20">
        <f>SUM(BZ25:CB25)</f>
        <v>0</v>
      </c>
      <c r="CD25" s="42">
        <f>VLOOKUP($C25,'SEM充值（总账填写）'!$B:$Z,21,0)</f>
        <v>0</v>
      </c>
      <c r="CE25" s="42">
        <f>VLOOKUP($C25,'SEM充值（总账填写）'!$B:$Z,23,0)</f>
        <v>0</v>
      </c>
      <c r="CF25" s="20">
        <f>VLOOKUP($C25,'SEM充值（总账填写）'!$B:$Z,25,0)</f>
        <v>0</v>
      </c>
      <c r="CG25" s="20">
        <f>SUM(CD25:CF25)</f>
        <v>0</v>
      </c>
      <c r="CH25" s="20">
        <f>SUMIFS('流量采购PR单明细（地方站填写）'!$E:$E,'流量采购PR单明细（地方站填写）'!$C:$C,流量采购费用统计!$C25,'流量采购PR单明细（地方站填写）'!$I:$I,流量采购费用统计!CH$6,'流量采购PR单明细（地方站填写）'!$J:$J,流量采购费用统计!CH$5)</f>
        <v>0</v>
      </c>
      <c r="CI25" s="20">
        <f>SUMIFS('流量采购PR单明细（地方站填写）'!$E:$E,'流量采购PR单明细（地方站填写）'!$C:$C,流量采购费用统计!$C25,'流量采购PR单明细（地方站填写）'!$I:$I,流量采购费用统计!CI$6,'流量采购PR单明细（地方站填写）'!$J:$J,流量采购费用统计!CI$5)</f>
        <v>0</v>
      </c>
      <c r="CJ25" s="101">
        <f>BU25+BY25+CH25+CI25+CC25+CG25</f>
        <v>0</v>
      </c>
      <c r="CK25" s="42">
        <f>INDEX('[1]2016 确认版 vs 财务版'!$1:$1048576,16,MATCH($C25,'[1]2016 确认版 vs 财务版'!$3:$3,0)+28)</f>
        <v>9236.6678285116759</v>
      </c>
      <c r="CL25" s="102">
        <f>CJ25-CK25</f>
        <v>-9236.6678285116759</v>
      </c>
      <c r="CM25" s="20"/>
      <c r="CN25" s="58">
        <f>G25+AC25+AY25+BU25</f>
        <v>0</v>
      </c>
      <c r="CO25" s="20">
        <f>K25+AG25+BC25+BY25</f>
        <v>0</v>
      </c>
      <c r="CP25" s="20">
        <f>O25+AK25+BG25+CC25</f>
        <v>0</v>
      </c>
      <c r="CQ25" s="20">
        <f>S25+AO25+BK25+CG25</f>
        <v>0</v>
      </c>
      <c r="CR25" s="20">
        <f>T25+AP25+BL25+CH25</f>
        <v>0</v>
      </c>
      <c r="CS25" s="20">
        <f>U25+AQ25+BM25+CI25</f>
        <v>0</v>
      </c>
      <c r="CT25" s="101">
        <f>SUM(CN25:CS25)</f>
        <v>0</v>
      </c>
      <c r="CU25" s="20">
        <f>W25+AS25+BO25+CK25</f>
        <v>30788.892761705585</v>
      </c>
      <c r="CV25" s="102">
        <f>CT25-CU25</f>
        <v>-30788.892761705585</v>
      </c>
      <c r="CX25" s="58">
        <f>VLOOKUP(C25,'[2]2015 流量采购'!$A:$K,8,FALSE)</f>
        <v>0</v>
      </c>
      <c r="CY25" s="20">
        <f>VLOOKUP(C25,'[2]2015 流量采购'!$A:$K,9,FALSE)</f>
        <v>0</v>
      </c>
      <c r="CZ25" s="20">
        <f>VLOOKUP(C25,'[2]2015 流量采购'!$A:$K,10,FALSE)</f>
        <v>0</v>
      </c>
      <c r="DA25" s="20">
        <f>VLOOKUP(C25,'[2]2015 流量采购'!$A:$K,11,FALSE)</f>
        <v>622.45000000000005</v>
      </c>
      <c r="DB25" s="51">
        <f>SUM(CX25:DA25)</f>
        <v>622.45000000000005</v>
      </c>
    </row>
    <row r="26" spans="2:106">
      <c r="B26" s="39" t="s">
        <v>50</v>
      </c>
      <c r="C26" s="40" t="s">
        <v>35</v>
      </c>
      <c r="D26" s="43">
        <f>VLOOKUP($C26,'SEM使用（总账填写）'!$B:$E,2,0)</f>
        <v>9593.81</v>
      </c>
      <c r="E26" s="43">
        <f>VLOOKUP(C26,'SEM使用（总账填写）'!B:E,4,0)</f>
        <v>4273.8100000000004</v>
      </c>
      <c r="F26" s="43">
        <f>VLOOKUP($C26,'SEM使用（总账填写）'!$B:$AB,6,0)</f>
        <v>6130.75</v>
      </c>
      <c r="G26" s="21">
        <f>SUM(D26:F26)</f>
        <v>19998.37</v>
      </c>
      <c r="H26" s="43">
        <f>VLOOKUP($C26,'SEM使用（总账填写）'!$B:$E,3,0)</f>
        <v>0</v>
      </c>
      <c r="I26" s="43">
        <f>VLOOKUP(C26,'SEM使用（总账填写）'!B:F,5,0)</f>
        <v>6693.84</v>
      </c>
      <c r="J26" s="21">
        <f>VLOOKUP($C26,'SEM使用（总账填写）'!$B:$AB,7,0)</f>
        <v>12734.98</v>
      </c>
      <c r="K26" s="21">
        <f>SUM(H26:J26)</f>
        <v>19428.82</v>
      </c>
      <c r="L26" s="43">
        <f>VLOOKUP($C26,'SEM充值（总账填写）'!$B:$Z,2,0)</f>
        <v>0</v>
      </c>
      <c r="M26" s="43">
        <f>VLOOKUP($C26,'SEM充值（总账填写）'!$B:$Z,4,0)</f>
        <v>0</v>
      </c>
      <c r="N26" s="43">
        <f>VLOOKUP($C26,'SEM充值（总账填写）'!$B:$Z,6,0)</f>
        <v>0</v>
      </c>
      <c r="O26" s="21">
        <f>SUM(L26:N26)</f>
        <v>0</v>
      </c>
      <c r="P26" s="43">
        <f>VLOOKUP($C26,'SEM充值（总账填写）'!$B:$Z,3,0)</f>
        <v>0</v>
      </c>
      <c r="Q26" s="43">
        <f>VLOOKUP($C26,'SEM充值（总账填写）'!$B:$Z,5,0)</f>
        <v>0</v>
      </c>
      <c r="R26" s="21">
        <f>VLOOKUP($C26,'SEM充值（总账填写）'!$B:$Z,7,0)</f>
        <v>0</v>
      </c>
      <c r="S26" s="21">
        <f>SUM(P26:R26)</f>
        <v>0</v>
      </c>
      <c r="T26" s="21">
        <f>SUMIFS('流量采购PR单明细（地方站填写）'!$E:$E,'流量采购PR单明细（地方站填写）'!$C:$C,流量采购费用统计!$C26,'流量采购PR单明细（地方站填写）'!$I:$I,流量采购费用统计!T$6,'流量采购PR单明细（地方站填写）'!$J:$J,流量采购费用统计!T$5)</f>
        <v>0</v>
      </c>
      <c r="U26" s="21">
        <f>SUMIFS('流量采购PR单明细（地方站填写）'!$E:$E,'流量采购PR单明细（地方站填写）'!$C:$C,流量采购费用统计!$C26,'流量采购PR单明细（地方站填写）'!$I:$I,流量采购费用统计!U$6,'流量采购PR单明细（地方站填写）'!$J:$J,流量采购费用统计!U$5)</f>
        <v>0</v>
      </c>
      <c r="V26" s="103">
        <f>G26+K26+O26+S26+T26+U26</f>
        <v>39427.19</v>
      </c>
      <c r="W26" s="43">
        <f>INDEX('[1]2016 确认版 vs 财务版'!$1:$1048576,16,MATCH($C26,'[1]2016 确认版 vs 财务版'!$3:$3,0)+25)+15000+50000</f>
        <v>71312.691220324545</v>
      </c>
      <c r="X26" s="104">
        <f>V26-W26</f>
        <v>-31885.501220324542</v>
      </c>
      <c r="Y26" s="52"/>
      <c r="Z26" s="43">
        <f>VLOOKUP($C26,'SEM使用（总账填写）'!$B:$AB,8,0)</f>
        <v>0</v>
      </c>
      <c r="AA26" s="43">
        <f>VLOOKUP($C26,'SEM使用（总账填写）'!$B:$AB,10,0)</f>
        <v>0</v>
      </c>
      <c r="AB26" s="43">
        <f>VLOOKUP($C26,'SEM使用（总账填写）'!$B:$AB,12,0)</f>
        <v>0</v>
      </c>
      <c r="AC26" s="21">
        <f>SUM(Z26:AB26)</f>
        <v>0</v>
      </c>
      <c r="AD26" s="43">
        <f>VLOOKUP($C26,'SEM使用（总账填写）'!$B:$AB,9,0)</f>
        <v>0</v>
      </c>
      <c r="AE26" s="43">
        <f>VLOOKUP($C26,'SEM使用（总账填写）'!$B:$AB,11,0)</f>
        <v>0</v>
      </c>
      <c r="AF26" s="21">
        <f>VLOOKUP($C26,'SEM使用（总账填写）'!$B:$AB,13,0)</f>
        <v>0</v>
      </c>
      <c r="AG26" s="21">
        <f>SUM(AD26:AF26)</f>
        <v>0</v>
      </c>
      <c r="AH26" s="43">
        <f>VLOOKUP($C26,'SEM充值（总账填写）'!$B:$Z,8,0)</f>
        <v>0</v>
      </c>
      <c r="AI26" s="43">
        <f>VLOOKUP($C26,'SEM充值（总账填写）'!$B:$Z,10,0)</f>
        <v>0</v>
      </c>
      <c r="AJ26" s="43">
        <f>VLOOKUP($C26,'SEM充值（总账填写）'!$B:$Z,12,0)</f>
        <v>0</v>
      </c>
      <c r="AK26" s="21">
        <f>SUM(AH26:AJ26)</f>
        <v>0</v>
      </c>
      <c r="AL26" s="43">
        <f>VLOOKUP($C26,'SEM充值（总账填写）'!$B:$Z,9,0)</f>
        <v>0</v>
      </c>
      <c r="AM26" s="43">
        <f>VLOOKUP($C26,'SEM充值（总账填写）'!$B:$Z,11,0)</f>
        <v>0</v>
      </c>
      <c r="AN26" s="21">
        <f>VLOOKUP($C26,'SEM充值（总账填写）'!$B:$Z,13,0)</f>
        <v>0</v>
      </c>
      <c r="AO26" s="21">
        <f>SUM(AL26:AN26)</f>
        <v>0</v>
      </c>
      <c r="AP26" s="21">
        <f>SUMIFS('流量采购PR单明细（地方站填写）'!$E:$E,'流量采购PR单明细（地方站填写）'!$C:$C,流量采购费用统计!$C26,'流量采购PR单明细（地方站填写）'!$I:$I,流量采购费用统计!AP$6,'流量采购PR单明细（地方站填写）'!$J:$J,流量采购费用统计!AP$5)</f>
        <v>0</v>
      </c>
      <c r="AQ26" s="21">
        <f>SUMIFS('流量采购PR单明细（地方站填写）'!$E:$E,'流量采购PR单明细（地方站填写）'!$C:$C,流量采购费用统计!$C26,'流量采购PR单明细（地方站填写）'!$I:$I,流量采购费用统计!AQ$6,'流量采购PR单明细（地方站填写）'!$J:$J,流量采购费用统计!AQ$5)</f>
        <v>0</v>
      </c>
      <c r="AR26" s="103">
        <f>AC26+AG26+AP26+AQ26+AK26+AO26</f>
        <v>0</v>
      </c>
      <c r="AS26" s="43">
        <f>INDEX('[1]2016 确认版 vs 财务版'!$1:$1048576,16,MATCH($C26,'[1]2016 确认版 vs 财务版'!$3:$3,0)+26)</f>
        <v>7306.068703768251</v>
      </c>
      <c r="AT26" s="104">
        <f>AR26-AS26</f>
        <v>-7306.068703768251</v>
      </c>
      <c r="AU26" s="52"/>
      <c r="AV26" s="43">
        <f>VLOOKUP($C26,'SEM使用（总账填写）'!$B:$AB,14,0)</f>
        <v>0</v>
      </c>
      <c r="AW26" s="43">
        <f>VLOOKUP($C26,'SEM使用（总账填写）'!$B:$AB,16,0)</f>
        <v>0</v>
      </c>
      <c r="AX26" s="43">
        <f>VLOOKUP($C26,'SEM使用（总账填写）'!$B:$AB,18,0)</f>
        <v>0</v>
      </c>
      <c r="AY26" s="21">
        <f>SUM(AV26:AX26)</f>
        <v>0</v>
      </c>
      <c r="AZ26" s="43">
        <f>VLOOKUP($C26,'SEM使用（总账填写）'!$B:$AB,15,0)</f>
        <v>0</v>
      </c>
      <c r="BA26" s="43">
        <f>VLOOKUP($C26,'SEM使用（总账填写）'!$B:$AB,17,0)</f>
        <v>0</v>
      </c>
      <c r="BB26" s="21">
        <f>VLOOKUP($C26,'SEM使用（总账填写）'!$B:$AB,19,0)</f>
        <v>0</v>
      </c>
      <c r="BC26" s="21">
        <f>SUM(AZ26:BB26)</f>
        <v>0</v>
      </c>
      <c r="BD26" s="43">
        <f>VLOOKUP($C26,'SEM充值（总账填写）'!$B:$Z,14,0)</f>
        <v>0</v>
      </c>
      <c r="BE26" s="43">
        <f>VLOOKUP($C26,'SEM充值（总账填写）'!$B:$Z,16,0)</f>
        <v>0</v>
      </c>
      <c r="BF26" s="43">
        <f>VLOOKUP($C26,'SEM充值（总账填写）'!$B:$Z,18,0)</f>
        <v>0</v>
      </c>
      <c r="BG26" s="21">
        <f>SUM(BD26:BF26)</f>
        <v>0</v>
      </c>
      <c r="BH26" s="43">
        <f>VLOOKUP($C26,'SEM充值（总账填写）'!$B:$Z,15,0)</f>
        <v>0</v>
      </c>
      <c r="BI26" s="43">
        <f>VLOOKUP($C26,'SEM充值（总账填写）'!$B:$Z,17,0)</f>
        <v>0</v>
      </c>
      <c r="BJ26" s="21">
        <f>VLOOKUP($C26,'SEM充值（总账填写）'!$B:$Z,19,0)</f>
        <v>0</v>
      </c>
      <c r="BK26" s="21">
        <f>SUM(BH26:BJ26)</f>
        <v>0</v>
      </c>
      <c r="BL26" s="21">
        <f>SUMIFS('流量采购PR单明细（地方站填写）'!$E:$E,'流量采购PR单明细（地方站填写）'!$C:$C,流量采购费用统计!$C26,'流量采购PR单明细（地方站填写）'!$I:$I,流量采购费用统计!BL$6,'流量采购PR单明细（地方站填写）'!$J:$J,流量采购费用统计!BL$5)</f>
        <v>0</v>
      </c>
      <c r="BM26" s="21">
        <f>SUMIFS('流量采购PR单明细（地方站填写）'!$E:$E,'流量采购PR单明细（地方站填写）'!$C:$C,流量采购费用统计!$C26,'流量采购PR单明细（地方站填写）'!$I:$I,流量采购费用统计!BM$6,'流量采购PR单明细（地方站填写）'!$J:$J,流量采购费用统计!BM$5)</f>
        <v>0</v>
      </c>
      <c r="BN26" s="103">
        <f>AY26+BC26+BL26+BM26+BG26+BK26</f>
        <v>0</v>
      </c>
      <c r="BO26" s="43">
        <f>INDEX('[1]2016 确认版 vs 财务版'!$1:$1048576,16,MATCH($C26,'[1]2016 确认版 vs 财务版'!$3:$3,0)+27)</f>
        <v>8475.6593470431035</v>
      </c>
      <c r="BP26" s="104">
        <f>BN26-BO26</f>
        <v>-8475.6593470431035</v>
      </c>
      <c r="BQ26" s="52"/>
      <c r="BR26" s="43">
        <f>VLOOKUP($C26,'SEM使用（总账填写）'!$B:$AB,20,0)</f>
        <v>0</v>
      </c>
      <c r="BS26" s="43">
        <f>VLOOKUP($C26,'SEM使用（总账填写）'!$B:$AB,22,0)</f>
        <v>0</v>
      </c>
      <c r="BT26" s="43">
        <f>VLOOKUP($C26,'SEM使用（总账填写）'!$B:$AB,24,0)</f>
        <v>0</v>
      </c>
      <c r="BU26" s="21">
        <f>SUM(BR26:BT26)</f>
        <v>0</v>
      </c>
      <c r="BV26" s="43">
        <f>VLOOKUP($C26,'SEM使用（总账填写）'!$B:$AB,21,0)</f>
        <v>0</v>
      </c>
      <c r="BW26" s="43">
        <f>VLOOKUP($C26,'SEM使用（总账填写）'!$B:$AB,23,0)</f>
        <v>0</v>
      </c>
      <c r="BX26" s="21">
        <f>VLOOKUP($C26,'SEM使用（总账填写）'!$B:$AB,25,0)</f>
        <v>0</v>
      </c>
      <c r="BY26" s="21">
        <f>SUM(BV26:BX26)</f>
        <v>0</v>
      </c>
      <c r="BZ26" s="43">
        <f>VLOOKUP($C26,'SEM充值（总账填写）'!$B:$Z,20,0)</f>
        <v>0</v>
      </c>
      <c r="CA26" s="43">
        <f>VLOOKUP($C26,'SEM充值（总账填写）'!$B:$Z,22,0)</f>
        <v>0</v>
      </c>
      <c r="CB26" s="43">
        <f>VLOOKUP($C26,'SEM充值（总账填写）'!$B:$Z,24,0)</f>
        <v>0</v>
      </c>
      <c r="CC26" s="21">
        <f>SUM(BZ26:CB26)</f>
        <v>0</v>
      </c>
      <c r="CD26" s="43">
        <f>VLOOKUP($C26,'SEM充值（总账填写）'!$B:$Z,21,0)</f>
        <v>0</v>
      </c>
      <c r="CE26" s="43">
        <f>VLOOKUP($C26,'SEM充值（总账填写）'!$B:$Z,23,0)</f>
        <v>0</v>
      </c>
      <c r="CF26" s="21">
        <f>VLOOKUP($C26,'SEM充值（总账填写）'!$B:$Z,25,0)</f>
        <v>0</v>
      </c>
      <c r="CG26" s="21">
        <f>SUM(CD26:CF26)</f>
        <v>0</v>
      </c>
      <c r="CH26" s="21">
        <f>SUMIFS('流量采购PR单明细（地方站填写）'!$E:$E,'流量采购PR单明细（地方站填写）'!$C:$C,流量采购费用统计!$C26,'流量采购PR单明细（地方站填写）'!$I:$I,流量采购费用统计!CH$6,'流量采购PR单明细（地方站填写）'!$J:$J,流量采购费用统计!CH$5)</f>
        <v>0</v>
      </c>
      <c r="CI26" s="21">
        <f>SUMIFS('流量采购PR单明细（地方站填写）'!$E:$E,'流量采购PR单明细（地方站填写）'!$C:$C,流量采购费用统计!$C26,'流量采购PR单明细（地方站填写）'!$I:$I,流量采购费用统计!CI$6,'流量采购PR单明细（地方站填写）'!$J:$J,流量采购费用统计!CI$5)</f>
        <v>0</v>
      </c>
      <c r="CJ26" s="103">
        <f>BU26+BY26+CH26+CI26+CC26+CG26</f>
        <v>0</v>
      </c>
      <c r="CK26" s="43">
        <f>INDEX('[1]2016 确认版 vs 财务版'!$1:$1048576,16,MATCH($C26,'[1]2016 确认版 vs 财务版'!$3:$3,0)+28)</f>
        <v>9469.0368304868134</v>
      </c>
      <c r="CL26" s="104">
        <f>CJ26-CK26</f>
        <v>-9469.0368304868134</v>
      </c>
      <c r="CM26" s="21"/>
      <c r="CN26" s="59">
        <f>G26+AC26+AY26+BU26</f>
        <v>19998.37</v>
      </c>
      <c r="CO26" s="21">
        <f>K26+AG26+BC26+BY26</f>
        <v>19428.82</v>
      </c>
      <c r="CP26" s="21">
        <f>O26+AK26+BG26+CC26</f>
        <v>0</v>
      </c>
      <c r="CQ26" s="21">
        <f>S26+AO26+BK26+CG26</f>
        <v>0</v>
      </c>
      <c r="CR26" s="21">
        <f>T26+AP26+BL26+CH26</f>
        <v>0</v>
      </c>
      <c r="CS26" s="21">
        <f>U26+AQ26+BM26+CI26</f>
        <v>0</v>
      </c>
      <c r="CT26" s="103">
        <f>SUM(CN26:CS26)</f>
        <v>39427.19</v>
      </c>
      <c r="CU26" s="21">
        <f>W26+AS26+BO26+CK26</f>
        <v>96563.456101622724</v>
      </c>
      <c r="CV26" s="104">
        <f>CT26-CU26</f>
        <v>-57136.266101622721</v>
      </c>
      <c r="CX26" s="59">
        <f>VLOOKUP(C26,'[2]2015 流量采购'!$A:$K,8,FALSE)</f>
        <v>0</v>
      </c>
      <c r="CY26" s="21">
        <f>VLOOKUP(C26,'[2]2015 流量采购'!$A:$K,9,FALSE)</f>
        <v>194.91</v>
      </c>
      <c r="CZ26" s="21">
        <f>VLOOKUP(C26,'[2]2015 流量采购'!$A:$K,10,FALSE)</f>
        <v>8521.75</v>
      </c>
      <c r="DA26" s="21">
        <f>VLOOKUP(C26,'[2]2015 流量采购'!$A:$K,11,FALSE)</f>
        <v>41664.53</v>
      </c>
      <c r="DB26" s="52">
        <f>SUM(CX26:DA26)</f>
        <v>50381.19</v>
      </c>
    </row>
    <row r="27" spans="2:106">
      <c r="B27" s="36"/>
      <c r="C27" s="37" t="s">
        <v>134</v>
      </c>
      <c r="D27" s="18">
        <f t="shared" ref="D27:F27" si="170">SUM(D22:D26)</f>
        <v>94848.92</v>
      </c>
      <c r="E27" s="18">
        <f t="shared" si="170"/>
        <v>61250.009999999995</v>
      </c>
      <c r="F27" s="18">
        <f t="shared" si="170"/>
        <v>109502.93</v>
      </c>
      <c r="G27" s="18">
        <f>SUM(G22:G26)</f>
        <v>265601.86</v>
      </c>
      <c r="H27" s="18">
        <f t="shared" ref="H27:X27" si="171">SUM(H22:H26)</f>
        <v>0</v>
      </c>
      <c r="I27" s="18">
        <f t="shared" si="171"/>
        <v>28358.079999999998</v>
      </c>
      <c r="J27" s="18">
        <f t="shared" si="171"/>
        <v>46890.94</v>
      </c>
      <c r="K27" s="18">
        <f t="shared" si="171"/>
        <v>75249.02</v>
      </c>
      <c r="L27" s="18">
        <f t="shared" si="171"/>
        <v>0</v>
      </c>
      <c r="M27" s="18">
        <f t="shared" si="171"/>
        <v>0</v>
      </c>
      <c r="N27" s="18">
        <f t="shared" si="171"/>
        <v>0</v>
      </c>
      <c r="O27" s="18">
        <f t="shared" si="171"/>
        <v>0</v>
      </c>
      <c r="P27" s="18">
        <f t="shared" si="171"/>
        <v>0</v>
      </c>
      <c r="Q27" s="18">
        <f t="shared" si="171"/>
        <v>0</v>
      </c>
      <c r="R27" s="18">
        <f t="shared" si="171"/>
        <v>0</v>
      </c>
      <c r="S27" s="18">
        <f t="shared" si="171"/>
        <v>0</v>
      </c>
      <c r="T27" s="18">
        <f t="shared" si="171"/>
        <v>0</v>
      </c>
      <c r="U27" s="18">
        <f t="shared" si="171"/>
        <v>0</v>
      </c>
      <c r="V27" s="18">
        <f t="shared" si="171"/>
        <v>340850.88</v>
      </c>
      <c r="W27" s="18">
        <f t="shared" si="171"/>
        <v>277741.56694163673</v>
      </c>
      <c r="X27" s="18">
        <f t="shared" si="171"/>
        <v>63109.313058363317</v>
      </c>
      <c r="Y27" s="18">
        <f t="shared" ref="Y27" si="172">SUM(Y22:Y26)</f>
        <v>0</v>
      </c>
      <c r="Z27" s="18">
        <f t="shared" ref="Z27" si="173">SUM(Z22:Z26)</f>
        <v>0</v>
      </c>
      <c r="AA27" s="18">
        <f t="shared" ref="AA27" si="174">SUM(AA22:AA26)</f>
        <v>0</v>
      </c>
      <c r="AB27" s="18">
        <f t="shared" ref="AB27" si="175">SUM(AB22:AB26)</f>
        <v>0</v>
      </c>
      <c r="AC27" s="18">
        <f t="shared" ref="AC27" si="176">SUM(AC22:AC26)</f>
        <v>0</v>
      </c>
      <c r="AD27" s="18">
        <f t="shared" ref="AD27" si="177">SUM(AD22:AD26)</f>
        <v>0</v>
      </c>
      <c r="AE27" s="18">
        <f t="shared" ref="AE27" si="178">SUM(AE22:AE26)</f>
        <v>0</v>
      </c>
      <c r="AF27" s="18">
        <f t="shared" ref="AF27" si="179">SUM(AF22:AF26)</f>
        <v>0</v>
      </c>
      <c r="AG27" s="18">
        <f t="shared" ref="AG27" si="180">SUM(AG22:AG26)</f>
        <v>0</v>
      </c>
      <c r="AH27" s="18">
        <f t="shared" ref="AH27" si="181">SUM(AH22:AH26)</f>
        <v>0</v>
      </c>
      <c r="AI27" s="18">
        <f t="shared" ref="AI27" si="182">SUM(AI22:AI26)</f>
        <v>0</v>
      </c>
      <c r="AJ27" s="18">
        <f t="shared" ref="AJ27" si="183">SUM(AJ22:AJ26)</f>
        <v>0</v>
      </c>
      <c r="AK27" s="18">
        <f t="shared" ref="AK27" si="184">SUM(AK22:AK26)</f>
        <v>0</v>
      </c>
      <c r="AL27" s="18">
        <f t="shared" ref="AL27" si="185">SUM(AL22:AL26)</f>
        <v>0</v>
      </c>
      <c r="AM27" s="18">
        <f t="shared" ref="AM27" si="186">SUM(AM22:AM26)</f>
        <v>0</v>
      </c>
      <c r="AN27" s="18">
        <f t="shared" ref="AN27:AO27" si="187">SUM(AN22:AN26)</f>
        <v>0</v>
      </c>
      <c r="AO27" s="18">
        <f t="shared" si="187"/>
        <v>0</v>
      </c>
      <c r="AP27" s="18">
        <f t="shared" ref="AP27" si="188">SUM(AP22:AP26)</f>
        <v>0</v>
      </c>
      <c r="AQ27" s="18">
        <f t="shared" ref="AQ27" si="189">SUM(AQ22:AQ26)</f>
        <v>0</v>
      </c>
      <c r="AR27" s="18">
        <f t="shared" ref="AR27" si="190">SUM(AR22:AR26)</f>
        <v>0</v>
      </c>
      <c r="AS27" s="18">
        <f t="shared" ref="AS27" si="191">SUM(AS22:AS26)</f>
        <v>252476.66627938501</v>
      </c>
      <c r="AT27" s="18">
        <f t="shared" ref="AT27" si="192">SUM(AT22:AT26)</f>
        <v>-252476.66627938501</v>
      </c>
      <c r="AU27" s="18">
        <f t="shared" ref="AU27" si="193">SUM(AU22:AU26)</f>
        <v>0</v>
      </c>
      <c r="AV27" s="18">
        <f t="shared" ref="AV27" si="194">SUM(AV22:AV26)</f>
        <v>0</v>
      </c>
      <c r="AW27" s="18">
        <f t="shared" ref="AW27" si="195">SUM(AW22:AW26)</f>
        <v>0</v>
      </c>
      <c r="AX27" s="18">
        <f t="shared" ref="AX27" si="196">SUM(AX22:AX26)</f>
        <v>0</v>
      </c>
      <c r="AY27" s="18">
        <f t="shared" ref="AY27" si="197">SUM(AY22:AY26)</f>
        <v>0</v>
      </c>
      <c r="AZ27" s="18">
        <f t="shared" ref="AZ27" si="198">SUM(AZ22:AZ26)</f>
        <v>0</v>
      </c>
      <c r="BA27" s="18">
        <f t="shared" ref="BA27" si="199">SUM(BA22:BA26)</f>
        <v>0</v>
      </c>
      <c r="BB27" s="18">
        <f t="shared" ref="BB27" si="200">SUM(BB22:BB26)</f>
        <v>0</v>
      </c>
      <c r="BC27" s="18">
        <f t="shared" ref="BC27" si="201">SUM(BC22:BC26)</f>
        <v>0</v>
      </c>
      <c r="BD27" s="18">
        <f t="shared" ref="BD27" si="202">SUM(BD22:BD26)</f>
        <v>0</v>
      </c>
      <c r="BE27" s="18">
        <f t="shared" ref="BE27:BF27" si="203">SUM(BE22:BE26)</f>
        <v>0</v>
      </c>
      <c r="BF27" s="18">
        <f t="shared" si="203"/>
        <v>0</v>
      </c>
      <c r="BG27" s="18">
        <f t="shared" ref="BG27" si="204">SUM(BG22:BG26)</f>
        <v>0</v>
      </c>
      <c r="BH27" s="18">
        <f t="shared" ref="BH27" si="205">SUM(BH22:BH26)</f>
        <v>0</v>
      </c>
      <c r="BI27" s="18">
        <f t="shared" ref="BI27" si="206">SUM(BI22:BI26)</f>
        <v>0</v>
      </c>
      <c r="BJ27" s="18">
        <f t="shared" ref="BJ27" si="207">SUM(BJ22:BJ26)</f>
        <v>0</v>
      </c>
      <c r="BK27" s="18">
        <f t="shared" ref="BK27" si="208">SUM(BK22:BK26)</f>
        <v>0</v>
      </c>
      <c r="BL27" s="18">
        <f t="shared" ref="BL27" si="209">SUM(BL22:BL26)</f>
        <v>0</v>
      </c>
      <c r="BM27" s="18">
        <f t="shared" ref="BM27" si="210">SUM(BM22:BM26)</f>
        <v>0</v>
      </c>
      <c r="BN27" s="18">
        <f t="shared" ref="BN27" si="211">SUM(BN22:BN26)</f>
        <v>0</v>
      </c>
      <c r="BO27" s="18">
        <f t="shared" ref="BO27" si="212">SUM(BO22:BO26)</f>
        <v>279377.25107470661</v>
      </c>
      <c r="BP27" s="18">
        <f t="shared" ref="BP27" si="213">SUM(BP22:BP26)</f>
        <v>-279377.25107470661</v>
      </c>
      <c r="BQ27" s="18">
        <f t="shared" ref="BQ27" si="214">SUM(BQ22:BQ26)</f>
        <v>0</v>
      </c>
      <c r="BR27" s="18">
        <f t="shared" ref="BR27" si="215">SUM(BR22:BR26)</f>
        <v>0</v>
      </c>
      <c r="BS27" s="18">
        <f t="shared" ref="BS27" si="216">SUM(BS22:BS26)</f>
        <v>0</v>
      </c>
      <c r="BT27" s="18">
        <f t="shared" ref="BT27" si="217">SUM(BT22:BT26)</f>
        <v>0</v>
      </c>
      <c r="BU27" s="18">
        <f t="shared" ref="BU27" si="218">SUM(BU22:BU26)</f>
        <v>0</v>
      </c>
      <c r="BV27" s="18">
        <f t="shared" ref="BV27:BW27" si="219">SUM(BV22:BV26)</f>
        <v>0</v>
      </c>
      <c r="BW27" s="18">
        <f t="shared" si="219"/>
        <v>0</v>
      </c>
      <c r="BX27" s="18">
        <f t="shared" ref="BX27" si="220">SUM(BX22:BX26)</f>
        <v>0</v>
      </c>
      <c r="BY27" s="18">
        <f t="shared" ref="BY27" si="221">SUM(BY22:BY26)</f>
        <v>0</v>
      </c>
      <c r="BZ27" s="18">
        <f t="shared" ref="BZ27" si="222">SUM(BZ22:BZ26)</f>
        <v>0</v>
      </c>
      <c r="CA27" s="18">
        <f t="shared" ref="CA27" si="223">SUM(CA22:CA26)</f>
        <v>0</v>
      </c>
      <c r="CB27" s="18">
        <f t="shared" ref="CB27" si="224">SUM(CB22:CB26)</f>
        <v>0</v>
      </c>
      <c r="CC27" s="18">
        <f t="shared" ref="CC27" si="225">SUM(CC22:CC26)</f>
        <v>0</v>
      </c>
      <c r="CD27" s="18">
        <f t="shared" ref="CD27" si="226">SUM(CD22:CD26)</f>
        <v>0</v>
      </c>
      <c r="CE27" s="18">
        <f t="shared" ref="CE27" si="227">SUM(CE22:CE26)</f>
        <v>0</v>
      </c>
      <c r="CF27" s="18">
        <f t="shared" ref="CF27" si="228">SUM(CF22:CF26)</f>
        <v>0</v>
      </c>
      <c r="CG27" s="18">
        <f t="shared" ref="CG27" si="229">SUM(CG22:CG26)</f>
        <v>0</v>
      </c>
      <c r="CH27" s="18">
        <f t="shared" ref="CH27" si="230">SUM(CH22:CH26)</f>
        <v>0</v>
      </c>
      <c r="CI27" s="18">
        <f t="shared" ref="CI27" si="231">SUM(CI22:CI26)</f>
        <v>0</v>
      </c>
      <c r="CJ27" s="18">
        <f t="shared" ref="CJ27" si="232">SUM(CJ22:CJ26)</f>
        <v>0</v>
      </c>
      <c r="CK27" s="18">
        <f t="shared" ref="CK27" si="233">SUM(CK22:CK26)</f>
        <v>319112.35041245498</v>
      </c>
      <c r="CL27" s="18">
        <f t="shared" ref="CL27" si="234">SUM(CL22:CL26)</f>
        <v>-319112.35041245498</v>
      </c>
      <c r="CM27" s="18">
        <f t="shared" ref="CM27:CN27" si="235">SUM(CM22:CM26)</f>
        <v>0</v>
      </c>
      <c r="CN27" s="18">
        <f t="shared" si="235"/>
        <v>265601.86</v>
      </c>
      <c r="CO27" s="18">
        <f t="shared" ref="CO27" si="236">SUM(CO22:CO26)</f>
        <v>75249.02</v>
      </c>
      <c r="CP27" s="18">
        <f t="shared" ref="CP27" si="237">SUM(CP22:CP26)</f>
        <v>0</v>
      </c>
      <c r="CQ27" s="18">
        <f t="shared" ref="CQ27" si="238">SUM(CQ22:CQ26)</f>
        <v>0</v>
      </c>
      <c r="CR27" s="18">
        <f t="shared" ref="CR27" si="239">SUM(CR22:CR26)</f>
        <v>0</v>
      </c>
      <c r="CS27" s="18">
        <f t="shared" ref="CS27" si="240">SUM(CS22:CS26)</f>
        <v>0</v>
      </c>
      <c r="CT27" s="18">
        <f t="shared" ref="CT27" si="241">SUM(CT22:CT26)</f>
        <v>340850.88</v>
      </c>
      <c r="CU27" s="18">
        <f t="shared" ref="CU27" si="242">SUM(CU22:CU26)</f>
        <v>1128707.8347081833</v>
      </c>
      <c r="CV27" s="18">
        <f t="shared" ref="CV27" si="243">SUM(CV22:CV26)</f>
        <v>-787856.9547081833</v>
      </c>
      <c r="CW27" s="18">
        <f t="shared" ref="CW27" si="244">SUM(CW22:CW26)</f>
        <v>0</v>
      </c>
      <c r="CX27" s="18">
        <f t="shared" ref="CX27" si="245">SUM(CX22:CX26)</f>
        <v>0</v>
      </c>
      <c r="CY27" s="18">
        <f t="shared" ref="CY27" si="246">SUM(CY22:CY26)</f>
        <v>25097.14</v>
      </c>
      <c r="CZ27" s="18">
        <f t="shared" ref="CZ27" si="247">SUM(CZ22:CZ26)</f>
        <v>85043.94</v>
      </c>
      <c r="DA27" s="18">
        <f t="shared" ref="DA27" si="248">SUM(DA22:DA26)</f>
        <v>223726.46</v>
      </c>
      <c r="DB27" s="18">
        <f t="shared" ref="DB27" si="249">SUM(DB22:DB26)</f>
        <v>333867.54000000004</v>
      </c>
    </row>
    <row r="28" spans="2:106" ht="7.5" customHeight="1">
      <c r="B28" s="36"/>
      <c r="C28" s="37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8"/>
      <c r="BA28" s="18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54"/>
      <c r="CX28" s="18"/>
      <c r="CY28" s="18"/>
      <c r="CZ28" s="18"/>
      <c r="DA28" s="18"/>
      <c r="DB28" s="18"/>
    </row>
    <row r="29" spans="2:106">
      <c r="B29" s="39" t="s">
        <v>52</v>
      </c>
      <c r="C29" s="40" t="s">
        <v>26</v>
      </c>
      <c r="D29" s="41">
        <f>VLOOKUP($C29,'SEM使用（总账填写）'!$B:$E,2,0)</f>
        <v>12498.69</v>
      </c>
      <c r="E29" s="41">
        <f>VLOOKUP(C29,'SEM使用（总账填写）'!B:E,4,0)</f>
        <v>10663.94</v>
      </c>
      <c r="F29" s="41">
        <f>VLOOKUP($C29,'SEM使用（总账填写）'!$B:$AB,6,0)</f>
        <v>8567.01</v>
      </c>
      <c r="G29" s="19">
        <f>SUM(D29:F29)</f>
        <v>31729.64</v>
      </c>
      <c r="H29" s="41">
        <f>VLOOKUP($C29,'SEM使用（总账填写）'!$B:$E,3,0)</f>
        <v>0</v>
      </c>
      <c r="I29" s="41">
        <f>VLOOKUP(C29,'SEM使用（总账填写）'!B:F,5,0)</f>
        <v>8158.59</v>
      </c>
      <c r="J29" s="19">
        <f>VLOOKUP($C29,'SEM使用（总账填写）'!$B:$AB,7,0)</f>
        <v>15056.2</v>
      </c>
      <c r="K29" s="19">
        <f>SUM(H29:J29)</f>
        <v>23214.79</v>
      </c>
      <c r="L29" s="41">
        <f>VLOOKUP($C29,'SEM充值（总账填写）'!$B:$Z,2,0)</f>
        <v>0</v>
      </c>
      <c r="M29" s="41">
        <f>VLOOKUP($C29,'SEM充值（总账填写）'!$B:$Z,4,0)</f>
        <v>0</v>
      </c>
      <c r="N29" s="41">
        <f>VLOOKUP($C29,'SEM充值（总账填写）'!$B:$Z,6,0)</f>
        <v>0</v>
      </c>
      <c r="O29" s="19">
        <f>SUM(L29:N29)</f>
        <v>0</v>
      </c>
      <c r="P29" s="41">
        <f>VLOOKUP($C29,'SEM充值（总账填写）'!$B:$Z,3,0)</f>
        <v>0</v>
      </c>
      <c r="Q29" s="41">
        <f>VLOOKUP($C29,'SEM充值（总账填写）'!$B:$Z,5,0)</f>
        <v>0</v>
      </c>
      <c r="R29" s="19">
        <f>VLOOKUP($C29,'SEM充值（总账填写）'!$B:$Z,7,0)</f>
        <v>0</v>
      </c>
      <c r="S29" s="19">
        <f>SUM(P29:R29)</f>
        <v>0</v>
      </c>
      <c r="T29" s="19">
        <f>SUMIFS('流量采购PR单明细（地方站填写）'!$E:$E,'流量采购PR单明细（地方站填写）'!$C:$C,流量采购费用统计!$C29,'流量采购PR单明细（地方站填写）'!$I:$I,流量采购费用统计!T$6,'流量采购PR单明细（地方站填写）'!$J:$J,流量采购费用统计!T$5)</f>
        <v>0</v>
      </c>
      <c r="U29" s="19">
        <f>SUMIFS('流量采购PR单明细（地方站填写）'!$E:$E,'流量采购PR单明细（地方站填写）'!$C:$C,流量采购费用统计!$C29,'流量采购PR单明细（地方站填写）'!$I:$I,流量采购费用统计!U$6,'流量采购PR单明细（地方站填写）'!$J:$J,流量采购费用统计!U$5)</f>
        <v>0</v>
      </c>
      <c r="V29" s="99">
        <f>G29+K29+O29+S29+T29+U29</f>
        <v>54944.43</v>
      </c>
      <c r="W29" s="41">
        <f>INDEX('[1]2016 确认版 vs 财务版'!$1:$1048576,16,MATCH($C29,'[1]2016 确认版 vs 财务版'!$3:$3,0)+25)</f>
        <v>26420.355524573024</v>
      </c>
      <c r="X29" s="100">
        <f>V29-W29</f>
        <v>28524.074475426976</v>
      </c>
      <c r="Y29" s="50"/>
      <c r="Z29" s="41">
        <f>VLOOKUP($C29,'SEM使用（总账填写）'!$B:$AB,8,0)</f>
        <v>0</v>
      </c>
      <c r="AA29" s="41">
        <f>VLOOKUP($C29,'SEM使用（总账填写）'!$B:$AB,10,0)</f>
        <v>0</v>
      </c>
      <c r="AB29" s="41">
        <f>VLOOKUP($C29,'SEM使用（总账填写）'!$B:$AB,12,0)</f>
        <v>0</v>
      </c>
      <c r="AC29" s="19">
        <f>SUM(Z29:AB29)</f>
        <v>0</v>
      </c>
      <c r="AD29" s="41">
        <f>VLOOKUP($C29,'SEM使用（总账填写）'!$B:$AB,9,0)</f>
        <v>0</v>
      </c>
      <c r="AE29" s="41">
        <f>VLOOKUP($C29,'SEM使用（总账填写）'!$B:$AB,11,0)</f>
        <v>0</v>
      </c>
      <c r="AF29" s="19">
        <f>VLOOKUP($C29,'SEM使用（总账填写）'!$B:$AB,13,0)</f>
        <v>0</v>
      </c>
      <c r="AG29" s="19">
        <f>SUM(AD29:AF29)</f>
        <v>0</v>
      </c>
      <c r="AH29" s="41">
        <f>VLOOKUP($C29,'SEM充值（总账填写）'!$B:$Z,8,0)</f>
        <v>0</v>
      </c>
      <c r="AI29" s="41">
        <f>VLOOKUP($C29,'SEM充值（总账填写）'!$B:$Z,10,0)</f>
        <v>0</v>
      </c>
      <c r="AJ29" s="41">
        <f>VLOOKUP($C29,'SEM充值（总账填写）'!$B:$Z,12,0)</f>
        <v>0</v>
      </c>
      <c r="AK29" s="19">
        <f>SUM(AH29:AJ29)</f>
        <v>0</v>
      </c>
      <c r="AL29" s="41">
        <f>VLOOKUP($C29,'SEM充值（总账填写）'!$B:$Z,9,0)</f>
        <v>0</v>
      </c>
      <c r="AM29" s="41">
        <f>VLOOKUP($C29,'SEM充值（总账填写）'!$B:$Z,11,0)</f>
        <v>0</v>
      </c>
      <c r="AN29" s="19">
        <f>VLOOKUP($C29,'SEM充值（总账填写）'!$B:$Z,13,0)</f>
        <v>0</v>
      </c>
      <c r="AO29" s="19">
        <f>SUM(AL29:AN29)</f>
        <v>0</v>
      </c>
      <c r="AP29" s="19">
        <f>SUMIFS('流量采购PR单明细（地方站填写）'!$E:$E,'流量采购PR单明细（地方站填写）'!$C:$C,流量采购费用统计!$C29,'流量采购PR单明细（地方站填写）'!$I:$I,流量采购费用统计!AP$6,'流量采购PR单明细（地方站填写）'!$J:$J,流量采购费用统计!AP$5)</f>
        <v>0</v>
      </c>
      <c r="AQ29" s="19">
        <f>SUMIFS('流量采购PR单明细（地方站填写）'!$E:$E,'流量采购PR单明细（地方站填写）'!$C:$C,流量采购费用统计!$C29,'流量采购PR单明细（地方站填写）'!$I:$I,流量采购费用统计!AQ$6,'流量采购PR单明细（地方站填写）'!$J:$J,流量采购费用统计!AQ$5)</f>
        <v>0</v>
      </c>
      <c r="AR29" s="99">
        <f>AC29+AG29+AP29+AQ29+AK29+AO29</f>
        <v>0</v>
      </c>
      <c r="AS29" s="41">
        <f>INDEX('[1]2016 确认版 vs 财务版'!$1:$1048576,16,MATCH($C29,'[1]2016 确认版 vs 财务版'!$3:$3,0)+26)</f>
        <v>30393.865458347856</v>
      </c>
      <c r="AT29" s="100">
        <f>AR29-AS29</f>
        <v>-30393.865458347856</v>
      </c>
      <c r="AU29" s="50"/>
      <c r="AV29" s="41">
        <f>VLOOKUP($C29,'SEM使用（总账填写）'!$B:$AB,14,0)</f>
        <v>0</v>
      </c>
      <c r="AW29" s="41">
        <f>VLOOKUP($C29,'SEM使用（总账填写）'!$B:$AB,16,0)</f>
        <v>0</v>
      </c>
      <c r="AX29" s="41">
        <f>VLOOKUP($C29,'SEM使用（总账填写）'!$B:$AB,18,0)</f>
        <v>0</v>
      </c>
      <c r="AY29" s="19">
        <f>SUM(AV29:AX29)</f>
        <v>0</v>
      </c>
      <c r="AZ29" s="41">
        <f>VLOOKUP($C29,'SEM使用（总账填写）'!$B:$AB,15,0)</f>
        <v>0</v>
      </c>
      <c r="BA29" s="41">
        <f>VLOOKUP($C29,'SEM使用（总账填写）'!$B:$AB,17,0)</f>
        <v>0</v>
      </c>
      <c r="BB29" s="19">
        <f>VLOOKUP($C29,'SEM使用（总账填写）'!$B:$AB,19,0)</f>
        <v>0</v>
      </c>
      <c r="BC29" s="19">
        <f>SUM(AZ29:BB29)</f>
        <v>0</v>
      </c>
      <c r="BD29" s="41">
        <f>VLOOKUP($C29,'SEM充值（总账填写）'!$B:$Z,14,0)</f>
        <v>0</v>
      </c>
      <c r="BE29" s="41">
        <f>VLOOKUP($C29,'SEM充值（总账填写）'!$B:$Z,16,0)</f>
        <v>0</v>
      </c>
      <c r="BF29" s="41">
        <f>VLOOKUP($C29,'SEM充值（总账填写）'!$B:$Z,18,0)</f>
        <v>0</v>
      </c>
      <c r="BG29" s="19">
        <f>SUM(BD29:BF29)</f>
        <v>0</v>
      </c>
      <c r="BH29" s="41">
        <f>VLOOKUP($C29,'SEM充值（总账填写）'!$B:$Z,15,0)</f>
        <v>0</v>
      </c>
      <c r="BI29" s="41">
        <f>VLOOKUP($C29,'SEM充值（总账填写）'!$B:$Z,17,0)</f>
        <v>0</v>
      </c>
      <c r="BJ29" s="19">
        <f>VLOOKUP($C29,'SEM充值（总账填写）'!$B:$Z,19,0)</f>
        <v>0</v>
      </c>
      <c r="BK29" s="19">
        <f>SUM(BH29:BJ29)</f>
        <v>0</v>
      </c>
      <c r="BL29" s="19">
        <f>SUMIFS('流量采购PR单明细（地方站填写）'!$E:$E,'流量采购PR单明细（地方站填写）'!$C:$C,流量采购费用统计!$C29,'流量采购PR单明细（地方站填写）'!$I:$I,流量采购费用统计!BL$6,'流量采购PR单明细（地方站填写）'!$J:$J,流量采购费用统计!BL$5)</f>
        <v>0</v>
      </c>
      <c r="BM29" s="19">
        <f>SUMIFS('流量采购PR单明细（地方站填写）'!$E:$E,'流量采购PR单明细（地方站填写）'!$C:$C,流量采购费用统计!$C29,'流量采购PR单明细（地方站填写）'!$I:$I,流量采购费用统计!BM$6,'流量采购PR单明细（地方站填写）'!$J:$J,流量采购费用统计!BM$5)</f>
        <v>0</v>
      </c>
      <c r="BN29" s="99">
        <f>AY29+BC29+BL29+BM29+BG29+BK29</f>
        <v>0</v>
      </c>
      <c r="BO29" s="41">
        <f>INDEX('[1]2016 确认版 vs 财务版'!$1:$1048576,16,MATCH($C29,'[1]2016 确认版 vs 财务版'!$3:$3,0)+27)</f>
        <v>35657.023353084696</v>
      </c>
      <c r="BP29" s="100">
        <f>BN29-BO29</f>
        <v>-35657.023353084696</v>
      </c>
      <c r="BQ29" s="50"/>
      <c r="BR29" s="41">
        <f>VLOOKUP($C29,'SEM使用（总账填写）'!$B:$AB,20,0)</f>
        <v>0</v>
      </c>
      <c r="BS29" s="41">
        <f>VLOOKUP($C29,'SEM使用（总账填写）'!$B:$AB,22,0)</f>
        <v>0</v>
      </c>
      <c r="BT29" s="41">
        <f>VLOOKUP($C29,'SEM使用（总账填写）'!$B:$AB,24,0)</f>
        <v>0</v>
      </c>
      <c r="BU29" s="19">
        <f>SUM(BR29:BT29)</f>
        <v>0</v>
      </c>
      <c r="BV29" s="41">
        <f>VLOOKUP($C29,'SEM使用（总账填写）'!$B:$AB,21,0)</f>
        <v>0</v>
      </c>
      <c r="BW29" s="41">
        <f>VLOOKUP($C29,'SEM使用（总账填写）'!$B:$AB,23,0)</f>
        <v>0</v>
      </c>
      <c r="BX29" s="19">
        <f>VLOOKUP($C29,'SEM使用（总账填写）'!$B:$AB,25,0)</f>
        <v>0</v>
      </c>
      <c r="BY29" s="19">
        <f>SUM(BV29:BX29)</f>
        <v>0</v>
      </c>
      <c r="BZ29" s="41">
        <f>VLOOKUP($C29,'SEM充值（总账填写）'!$B:$Z,20,0)</f>
        <v>0</v>
      </c>
      <c r="CA29" s="41">
        <f>VLOOKUP($C29,'SEM充值（总账填写）'!$B:$Z,22,0)</f>
        <v>0</v>
      </c>
      <c r="CB29" s="41">
        <f>VLOOKUP($C29,'SEM充值（总账填写）'!$B:$Z,24,0)</f>
        <v>0</v>
      </c>
      <c r="CC29" s="19">
        <f>SUM(BZ29:CB29)</f>
        <v>0</v>
      </c>
      <c r="CD29" s="41">
        <f>VLOOKUP($C29,'SEM充值（总账填写）'!$B:$Z,21,0)</f>
        <v>0</v>
      </c>
      <c r="CE29" s="41">
        <f>VLOOKUP($C29,'SEM充值（总账填写）'!$B:$Z,23,0)</f>
        <v>0</v>
      </c>
      <c r="CF29" s="19">
        <f>VLOOKUP($C29,'SEM充值（总账填写）'!$B:$Z,25,0)</f>
        <v>0</v>
      </c>
      <c r="CG29" s="19">
        <f>SUM(CD29:CF29)</f>
        <v>0</v>
      </c>
      <c r="CH29" s="19">
        <f>SUMIFS('流量采购PR单明细（地方站填写）'!$E:$E,'流量采购PR单明细（地方站填写）'!$C:$C,流量采购费用统计!$C29,'流量采购PR单明细（地方站填写）'!$I:$I,流量采购费用统计!CH$6,'流量采购PR单明细（地方站填写）'!$J:$J,流量采购费用统计!CH$5)</f>
        <v>0</v>
      </c>
      <c r="CI29" s="19">
        <f>SUMIFS('流量采购PR单明细（地方站填写）'!$E:$E,'流量采购PR单明细（地方站填写）'!$C:$C,流量采购费用统计!$C29,'流量采购PR单明细（地方站填写）'!$I:$I,流量采购费用统计!CI$6,'流量采购PR单明细（地方站填写）'!$J:$J,流量采购费用统计!CI$5)</f>
        <v>0</v>
      </c>
      <c r="CJ29" s="99">
        <f>BU29+BY29+CH29+CI29+CC29+CG29</f>
        <v>0</v>
      </c>
      <c r="CK29" s="41">
        <f>INDEX('[1]2016 确认版 vs 财务版'!$1:$1048576,16,MATCH($C29,'[1]2016 确认版 vs 财务版'!$3:$3,0)+28)</f>
        <v>39630.533286859536</v>
      </c>
      <c r="CL29" s="100">
        <f>CJ29-CK29</f>
        <v>-39630.533286859536</v>
      </c>
      <c r="CM29" s="19"/>
      <c r="CN29" s="57">
        <f>G29+AC29+AY29+BU29</f>
        <v>31729.64</v>
      </c>
      <c r="CO29" s="19">
        <f>K29+AG29+BC29+BY29</f>
        <v>23214.79</v>
      </c>
      <c r="CP29" s="19">
        <f>O29+AK29+BG29+CC29</f>
        <v>0</v>
      </c>
      <c r="CQ29" s="19">
        <f>S29+AO29+BK29+CG29</f>
        <v>0</v>
      </c>
      <c r="CR29" s="19">
        <f>T29+AP29+BL29+CH29</f>
        <v>0</v>
      </c>
      <c r="CS29" s="19">
        <f>U29+AQ29+BM29+CI29</f>
        <v>0</v>
      </c>
      <c r="CT29" s="99">
        <f>SUM(CN29:CS29)</f>
        <v>54944.43</v>
      </c>
      <c r="CU29" s="19">
        <f>W29+AS29+BO29+CK29</f>
        <v>132101.77762286511</v>
      </c>
      <c r="CV29" s="100">
        <f>CT29-CU29</f>
        <v>-77157.347622865112</v>
      </c>
      <c r="CX29" s="57">
        <f>VLOOKUP(C29,'[2]2015 流量采购'!$A:$K,8,FALSE)</f>
        <v>0</v>
      </c>
      <c r="CY29" s="19">
        <f>VLOOKUP(C29,'[2]2015 流量采购'!$A:$K,9,FALSE)</f>
        <v>10789.33</v>
      </c>
      <c r="CZ29" s="19">
        <f>VLOOKUP(C29,'[2]2015 流量采购'!$A:$K,10,FALSE)</f>
        <v>86414.459999999992</v>
      </c>
      <c r="DA29" s="19">
        <f>VLOOKUP(C29,'[2]2015 流量采购'!$A:$K,11,FALSE)</f>
        <v>93644.29</v>
      </c>
      <c r="DB29" s="50">
        <f>SUM(CX29:DA29)</f>
        <v>190848.08</v>
      </c>
    </row>
    <row r="30" spans="2:106">
      <c r="B30" s="36" t="s">
        <v>53</v>
      </c>
      <c r="C30" s="37" t="s">
        <v>27</v>
      </c>
      <c r="D30" s="38">
        <f>VLOOKUP($C30,'SEM使用（总账填写）'!$B:$E,2,0)</f>
        <v>51893.29</v>
      </c>
      <c r="E30" s="38">
        <f>VLOOKUP(C30,'SEM使用（总账填写）'!B:E,4,0)</f>
        <v>28263.46</v>
      </c>
      <c r="F30" s="38">
        <f>VLOOKUP($C30,'SEM使用（总账填写）'!$B:$AB,6,0)</f>
        <v>31444.34</v>
      </c>
      <c r="G30" s="18">
        <f>SUM(D30:F30)</f>
        <v>111601.09</v>
      </c>
      <c r="H30" s="38">
        <f>VLOOKUP($C30,'SEM使用（总账填写）'!$B:$E,3,0)</f>
        <v>0</v>
      </c>
      <c r="I30" s="38">
        <f>VLOOKUP(C30,'SEM使用（总账填写）'!B:F,5,0)</f>
        <v>5399.14</v>
      </c>
      <c r="J30" s="18">
        <f>VLOOKUP($C30,'SEM使用（总账填写）'!$B:$AB,7,0)</f>
        <v>6209.46</v>
      </c>
      <c r="K30" s="18">
        <f>SUM(H30:J30)</f>
        <v>11608.6</v>
      </c>
      <c r="L30" s="38">
        <f>VLOOKUP($C30,'SEM充值（总账填写）'!$B:$Z,2,0)</f>
        <v>0</v>
      </c>
      <c r="M30" s="38">
        <f>VLOOKUP($C30,'SEM充值（总账填写）'!$B:$Z,4,0)</f>
        <v>0</v>
      </c>
      <c r="N30" s="38">
        <f>VLOOKUP($C30,'SEM充值（总账填写）'!$B:$Z,6,0)</f>
        <v>0</v>
      </c>
      <c r="O30" s="18">
        <f>SUM(L30:N30)</f>
        <v>0</v>
      </c>
      <c r="P30" s="38">
        <f>VLOOKUP($C30,'SEM充值（总账填写）'!$B:$Z,3,0)</f>
        <v>0</v>
      </c>
      <c r="Q30" s="38">
        <f>VLOOKUP($C30,'SEM充值（总账填写）'!$B:$Z,5,0)</f>
        <v>0</v>
      </c>
      <c r="R30" s="18">
        <f>VLOOKUP($C30,'SEM充值（总账填写）'!$B:$Z,7,0)</f>
        <v>0</v>
      </c>
      <c r="S30" s="18">
        <f>SUM(P30:R30)</f>
        <v>0</v>
      </c>
      <c r="T30" s="18">
        <f>SUMIFS('流量采购PR单明细（地方站填写）'!$E:$E,'流量采购PR单明细（地方站填写）'!$C:$C,流量采购费用统计!$C30,'流量采购PR单明细（地方站填写）'!$I:$I,流量采购费用统计!T$6,'流量采购PR单明细（地方站填写）'!$J:$J,流量采购费用统计!T$5)</f>
        <v>0</v>
      </c>
      <c r="U30" s="18">
        <f>SUMIFS('流量采购PR单明细（地方站填写）'!$E:$E,'流量采购PR单明细（地方站填写）'!$C:$C,流量采购费用统计!$C30,'流量采购PR单明细（地方站填写）'!$I:$I,流量采购费用统计!U$6,'流量采购PR单明细（地方站填写）'!$J:$J,流量采购费用统计!U$5)</f>
        <v>0</v>
      </c>
      <c r="V30" s="97">
        <f>G30+K30+O30+S30+T30+U30</f>
        <v>123209.69</v>
      </c>
      <c r="W30" s="38">
        <f>INDEX('[1]2016 确认版 vs 财务版'!$1:$1048576,16,MATCH($C30,'[1]2016 确认版 vs 财务版'!$3:$3,0)+25)</f>
        <v>42004.569923705509</v>
      </c>
      <c r="X30" s="98">
        <f>V30-W30</f>
        <v>81205.120076294494</v>
      </c>
      <c r="Y30" s="49"/>
      <c r="Z30" s="38">
        <f>VLOOKUP($C30,'SEM使用（总账填写）'!$B:$AB,8,0)</f>
        <v>0</v>
      </c>
      <c r="AA30" s="38">
        <f>VLOOKUP($C30,'SEM使用（总账填写）'!$B:$AB,10,0)</f>
        <v>0</v>
      </c>
      <c r="AB30" s="38">
        <f>VLOOKUP($C30,'SEM使用（总账填写）'!$B:$AB,12,0)</f>
        <v>0</v>
      </c>
      <c r="AC30" s="18">
        <f>SUM(Z30:AB30)</f>
        <v>0</v>
      </c>
      <c r="AD30" s="38">
        <f>VLOOKUP($C30,'SEM使用（总账填写）'!$B:$AB,9,0)</f>
        <v>0</v>
      </c>
      <c r="AE30" s="38">
        <f>VLOOKUP($C30,'SEM使用（总账填写）'!$B:$AB,11,0)</f>
        <v>0</v>
      </c>
      <c r="AF30" s="18">
        <f>VLOOKUP($C30,'SEM使用（总账填写）'!$B:$AB,13,0)</f>
        <v>0</v>
      </c>
      <c r="AG30" s="18">
        <f>SUM(AD30:AF30)</f>
        <v>0</v>
      </c>
      <c r="AH30" s="38">
        <f>VLOOKUP($C30,'SEM充值（总账填写）'!$B:$Z,8,0)</f>
        <v>0</v>
      </c>
      <c r="AI30" s="38">
        <f>VLOOKUP($C30,'SEM充值（总账填写）'!$B:$Z,10,0)</f>
        <v>0</v>
      </c>
      <c r="AJ30" s="38">
        <f>VLOOKUP($C30,'SEM充值（总账填写）'!$B:$Z,12,0)</f>
        <v>0</v>
      </c>
      <c r="AK30" s="18">
        <f>SUM(AH30:AJ30)</f>
        <v>0</v>
      </c>
      <c r="AL30" s="38">
        <f>VLOOKUP($C30,'SEM充值（总账填写）'!$B:$Z,9,0)</f>
        <v>0</v>
      </c>
      <c r="AM30" s="38">
        <f>VLOOKUP($C30,'SEM充值（总账填写）'!$B:$Z,11,0)</f>
        <v>0</v>
      </c>
      <c r="AN30" s="18">
        <f>VLOOKUP($C30,'SEM充值（总账填写）'!$B:$Z,13,0)</f>
        <v>0</v>
      </c>
      <c r="AO30" s="18">
        <f>SUM(AL30:AN30)</f>
        <v>0</v>
      </c>
      <c r="AP30" s="18">
        <f>SUMIFS('流量采购PR单明细（地方站填写）'!$E:$E,'流量采购PR单明细（地方站填写）'!$C:$C,流量采购费用统计!$C30,'流量采购PR单明细（地方站填写）'!$I:$I,流量采购费用统计!AP$6,'流量采购PR单明细（地方站填写）'!$J:$J,流量采购费用统计!AP$5)</f>
        <v>0</v>
      </c>
      <c r="AQ30" s="18">
        <f>SUMIFS('流量采购PR单明细（地方站填写）'!$E:$E,'流量采购PR单明细（地方站填写）'!$C:$C,流量采购费用统计!$C30,'流量采购PR单明细（地方站填写）'!$I:$I,流量采购费用统计!AQ$6,'流量采购PR单明细（地方站填写）'!$J:$J,流量采购费用统计!AQ$5)</f>
        <v>0</v>
      </c>
      <c r="AR30" s="97">
        <f>AC30+AG30+AP30+AQ30+AK30+AO30</f>
        <v>0</v>
      </c>
      <c r="AS30" s="38">
        <f>INDEX('[1]2016 确认版 vs 财务版'!$1:$1048576,16,MATCH($C30,'[1]2016 确认版 vs 财务版'!$3:$3,0)+26)</f>
        <v>49289.338135626036</v>
      </c>
      <c r="AT30" s="98">
        <f>AR30-AS30</f>
        <v>-49289.338135626036</v>
      </c>
      <c r="AU30" s="49"/>
      <c r="AV30" s="38">
        <f>VLOOKUP($C30,'SEM使用（总账填写）'!$B:$AB,14,0)</f>
        <v>0</v>
      </c>
      <c r="AW30" s="38">
        <f>VLOOKUP($C30,'SEM使用（总账填写）'!$B:$AB,16,0)</f>
        <v>0</v>
      </c>
      <c r="AX30" s="38">
        <f>VLOOKUP($C30,'SEM使用（总账填写）'!$B:$AB,18,0)</f>
        <v>0</v>
      </c>
      <c r="AY30" s="18">
        <f>SUM(AV30:AX30)</f>
        <v>0</v>
      </c>
      <c r="AZ30" s="38">
        <f>VLOOKUP($C30,'SEM使用（总账填写）'!$B:$AB,15,0)</f>
        <v>0</v>
      </c>
      <c r="BA30" s="38">
        <f>VLOOKUP($C30,'SEM使用（总账填写）'!$B:$AB,17,0)</f>
        <v>0</v>
      </c>
      <c r="BB30" s="18">
        <f>VLOOKUP($C30,'SEM使用（总账填写）'!$B:$AB,19,0)</f>
        <v>0</v>
      </c>
      <c r="BC30" s="18">
        <f>SUM(AZ30:BB30)</f>
        <v>0</v>
      </c>
      <c r="BD30" s="38">
        <f>VLOOKUP($C30,'SEM充值（总账填写）'!$B:$Z,14,0)</f>
        <v>0</v>
      </c>
      <c r="BE30" s="38">
        <f>VLOOKUP($C30,'SEM充值（总账填写）'!$B:$Z,16,0)</f>
        <v>0</v>
      </c>
      <c r="BF30" s="38">
        <f>VLOOKUP($C30,'SEM充值（总账填写）'!$B:$Z,18,0)</f>
        <v>0</v>
      </c>
      <c r="BG30" s="18">
        <f>SUM(BD30:BF30)</f>
        <v>0</v>
      </c>
      <c r="BH30" s="38">
        <f>VLOOKUP($C30,'SEM充值（总账填写）'!$B:$Z,15,0)</f>
        <v>0</v>
      </c>
      <c r="BI30" s="38">
        <f>VLOOKUP($C30,'SEM充值（总账填写）'!$B:$Z,17,0)</f>
        <v>0</v>
      </c>
      <c r="BJ30" s="18">
        <f>VLOOKUP($C30,'SEM充值（总账填写）'!$B:$Z,19,0)</f>
        <v>0</v>
      </c>
      <c r="BK30" s="18">
        <f>SUM(BH30:BJ30)</f>
        <v>0</v>
      </c>
      <c r="BL30" s="18">
        <f>SUMIFS('流量采购PR单明细（地方站填写）'!$E:$E,'流量采购PR单明细（地方站填写）'!$C:$C,流量采购费用统计!$C30,'流量采购PR单明细（地方站填写）'!$I:$I,流量采购费用统计!BL$6,'流量采购PR单明细（地方站填写）'!$J:$J,流量采购费用统计!BL$5)</f>
        <v>0</v>
      </c>
      <c r="BM30" s="18">
        <f>SUMIFS('流量采购PR单明细（地方站填写）'!$E:$E,'流量采购PR单明细（地方站填写）'!$C:$C,流量采购费用统计!$C30,'流量采购PR单明细（地方站填写）'!$I:$I,流量采购费用统计!BM$6,'流量采购PR单明细（地方站填写）'!$J:$J,流量采购费用统计!BM$5)</f>
        <v>0</v>
      </c>
      <c r="BN30" s="97">
        <f>AY30+BC30+BL30+BM30+BG30+BK30</f>
        <v>0</v>
      </c>
      <c r="BO30" s="38">
        <f>INDEX('[1]2016 确认版 vs 财务版'!$1:$1048576,16,MATCH($C30,'[1]2016 确认版 vs 财务版'!$3:$3,0)+27)</f>
        <v>55722.086673637736</v>
      </c>
      <c r="BP30" s="98">
        <f>BN30-BO30</f>
        <v>-55722.086673637736</v>
      </c>
      <c r="BQ30" s="49"/>
      <c r="BR30" s="38">
        <f>VLOOKUP($C30,'SEM使用（总账填写）'!$B:$AB,20,0)</f>
        <v>0</v>
      </c>
      <c r="BS30" s="38">
        <f>VLOOKUP($C30,'SEM使用（总账填写）'!$B:$AB,22,0)</f>
        <v>0</v>
      </c>
      <c r="BT30" s="38">
        <f>VLOOKUP($C30,'SEM使用（总账填写）'!$B:$AB,24,0)</f>
        <v>0</v>
      </c>
      <c r="BU30" s="18">
        <f>SUM(BR30:BT30)</f>
        <v>0</v>
      </c>
      <c r="BV30" s="38">
        <f>VLOOKUP($C30,'SEM使用（总账填写）'!$B:$AB,21,0)</f>
        <v>0</v>
      </c>
      <c r="BW30" s="38">
        <f>VLOOKUP($C30,'SEM使用（总账填写）'!$B:$AB,23,0)</f>
        <v>0</v>
      </c>
      <c r="BX30" s="18">
        <f>VLOOKUP($C30,'SEM使用（总账填写）'!$B:$AB,25,0)</f>
        <v>0</v>
      </c>
      <c r="BY30" s="18">
        <f>SUM(BV30:BX30)</f>
        <v>0</v>
      </c>
      <c r="BZ30" s="38">
        <f>VLOOKUP($C30,'SEM充值（总账填写）'!$B:$Z,20,0)</f>
        <v>0</v>
      </c>
      <c r="CA30" s="38">
        <f>VLOOKUP($C30,'SEM充值（总账填写）'!$B:$Z,22,0)</f>
        <v>0</v>
      </c>
      <c r="CB30" s="38">
        <f>VLOOKUP($C30,'SEM充值（总账填写）'!$B:$Z,24,0)</f>
        <v>0</v>
      </c>
      <c r="CC30" s="18">
        <f>SUM(BZ30:CB30)</f>
        <v>0</v>
      </c>
      <c r="CD30" s="38">
        <f>VLOOKUP($C30,'SEM充值（总账填写）'!$B:$Z,21,0)</f>
        <v>0</v>
      </c>
      <c r="CE30" s="38">
        <f>VLOOKUP($C30,'SEM充值（总账填写）'!$B:$Z,23,0)</f>
        <v>0</v>
      </c>
      <c r="CF30" s="18">
        <f>VLOOKUP($C30,'SEM充值（总账填写）'!$B:$Z,25,0)</f>
        <v>0</v>
      </c>
      <c r="CG30" s="18">
        <f>SUM(CD30:CF30)</f>
        <v>0</v>
      </c>
      <c r="CH30" s="18">
        <f>SUMIFS('流量采购PR单明细（地方站填写）'!$E:$E,'流量采购PR单明细（地方站填写）'!$C:$C,流量采购费用统计!$C30,'流量采购PR单明细（地方站填写）'!$I:$I,流量采购费用统计!CH$6,'流量采购PR单明细（地方站填写）'!$J:$J,流量采购费用统计!CH$5)</f>
        <v>0</v>
      </c>
      <c r="CI30" s="18">
        <f>SUMIFS('流量采购PR单明细（地方站填写）'!$E:$E,'流量采购PR单明细（地方站填写）'!$C:$C,流量采购费用统计!$C30,'流量采购PR单明细（地方站填写）'!$I:$I,流量采购费用统计!CI$6,'流量采购PR单明细（地方站填写）'!$J:$J,流量采购费用统计!CI$5)</f>
        <v>0</v>
      </c>
      <c r="CJ30" s="97">
        <f>BU30+BY30+CH30+CI30+CC30+CG30</f>
        <v>0</v>
      </c>
      <c r="CK30" s="38">
        <f>INDEX('[1]2016 确认版 vs 财务版'!$1:$1048576,16,MATCH($C30,'[1]2016 确认版 vs 财务版'!$3:$3,0)+28)</f>
        <v>63006.854885558263</v>
      </c>
      <c r="CL30" s="98">
        <f>CJ30-CK30</f>
        <v>-63006.854885558263</v>
      </c>
      <c r="CM30" s="18"/>
      <c r="CN30" s="56">
        <f>G30+AC30+AY30+BU30</f>
        <v>111601.09</v>
      </c>
      <c r="CO30" s="18">
        <f>K30+AG30+BC30+BY30</f>
        <v>11608.6</v>
      </c>
      <c r="CP30" s="18">
        <f>O30+AK30+BG30+CC30</f>
        <v>0</v>
      </c>
      <c r="CQ30" s="18">
        <f>S30+AO30+BK30+CG30</f>
        <v>0</v>
      </c>
      <c r="CR30" s="18">
        <f>T30+AP30+BL30+CH30</f>
        <v>0</v>
      </c>
      <c r="CS30" s="18">
        <f>U30+AQ30+BM30+CI30</f>
        <v>0</v>
      </c>
      <c r="CT30" s="97">
        <f>SUM(CN30:CS30)</f>
        <v>123209.69</v>
      </c>
      <c r="CU30" s="18">
        <f>W30+AS30+BO30+CK30</f>
        <v>210022.84961852751</v>
      </c>
      <c r="CV30" s="98">
        <f>CT30-CU30</f>
        <v>-86813.159618527512</v>
      </c>
      <c r="CX30" s="56">
        <f>VLOOKUP(C30,'[2]2015 流量采购'!$A:$K,8,FALSE)</f>
        <v>1072.8399999999999</v>
      </c>
      <c r="CY30" s="18">
        <f>VLOOKUP(C30,'[2]2015 流量采购'!$A:$K,9,FALSE)</f>
        <v>8700.7799999999988</v>
      </c>
      <c r="CZ30" s="18">
        <f>VLOOKUP(C30,'[2]2015 流量采购'!$A:$K,10,FALSE)</f>
        <v>78073.53</v>
      </c>
      <c r="DA30" s="18">
        <f>VLOOKUP(C30,'[2]2015 流量采购'!$A:$K,11,FALSE)</f>
        <v>200342.85</v>
      </c>
      <c r="DB30" s="49">
        <f>SUM(CX30:DA30)</f>
        <v>288190</v>
      </c>
    </row>
    <row r="31" spans="2:106">
      <c r="B31" s="39" t="s">
        <v>52</v>
      </c>
      <c r="C31" s="40" t="s">
        <v>28</v>
      </c>
      <c r="D31" s="41">
        <f>VLOOKUP($C31,'SEM使用（总账填写）'!$B:$E,2,0)</f>
        <v>1427.39</v>
      </c>
      <c r="E31" s="41">
        <f>VLOOKUP(C31,'SEM使用（总账填写）'!B:E,4,0)</f>
        <v>0</v>
      </c>
      <c r="F31" s="41">
        <f>VLOOKUP($C31,'SEM使用（总账填写）'!$B:$AB,6,0)</f>
        <v>0</v>
      </c>
      <c r="G31" s="19">
        <f>SUM(D31:F31)</f>
        <v>1427.39</v>
      </c>
      <c r="H31" s="41">
        <f>VLOOKUP($C31,'SEM使用（总账填写）'!$B:$E,3,0)</f>
        <v>0</v>
      </c>
      <c r="I31" s="41">
        <f>VLOOKUP(C31,'SEM使用（总账填写）'!B:F,5,0)</f>
        <v>1837.57</v>
      </c>
      <c r="J31" s="19">
        <f>VLOOKUP($C31,'SEM使用（总账填写）'!$B:$AB,7,0)</f>
        <v>7262.74</v>
      </c>
      <c r="K31" s="19">
        <f>SUM(H31:J31)</f>
        <v>9100.31</v>
      </c>
      <c r="L31" s="41">
        <f>VLOOKUP($C31,'SEM充值（总账填写）'!$B:$Z,2,0)</f>
        <v>0</v>
      </c>
      <c r="M31" s="41">
        <f>VLOOKUP($C31,'SEM充值（总账填写）'!$B:$Z,4,0)</f>
        <v>0</v>
      </c>
      <c r="N31" s="41">
        <f>VLOOKUP($C31,'SEM充值（总账填写）'!$B:$Z,6,0)</f>
        <v>0</v>
      </c>
      <c r="O31" s="19">
        <f>SUM(L31:N31)</f>
        <v>0</v>
      </c>
      <c r="P31" s="41">
        <f>VLOOKUP($C31,'SEM充值（总账填写）'!$B:$Z,3,0)</f>
        <v>0</v>
      </c>
      <c r="Q31" s="41">
        <f>VLOOKUP($C31,'SEM充值（总账填写）'!$B:$Z,5,0)</f>
        <v>0</v>
      </c>
      <c r="R31" s="19">
        <f>VLOOKUP($C31,'SEM充值（总账填写）'!$B:$Z,7,0)</f>
        <v>0</v>
      </c>
      <c r="S31" s="19">
        <f>SUM(P31:R31)</f>
        <v>0</v>
      </c>
      <c r="T31" s="19">
        <f>SUMIFS('流量采购PR单明细（地方站填写）'!$E:$E,'流量采购PR单明细（地方站填写）'!$C:$C,流量采购费用统计!$C31,'流量采购PR单明细（地方站填写）'!$I:$I,流量采购费用统计!T$6,'流量采购PR单明细（地方站填写）'!$J:$J,流量采购费用统计!T$5)</f>
        <v>0</v>
      </c>
      <c r="U31" s="19">
        <f>SUMIFS('流量采购PR单明细（地方站填写）'!$E:$E,'流量采购PR单明细（地方站填写）'!$C:$C,流量采购费用统计!$C31,'流量采购PR单明细（地方站填写）'!$I:$I,流量采购费用统计!U$6,'流量采购PR单明细（地方站填写）'!$J:$J,流量采购费用统计!U$5)</f>
        <v>0</v>
      </c>
      <c r="V31" s="99">
        <f>G31+K31+O31+S31+T31+U31</f>
        <v>10527.699999999999</v>
      </c>
      <c r="W31" s="41">
        <f>INDEX('[1]2016 确认版 vs 财务版'!$1:$1048576,16,MATCH($C31,'[1]2016 确认版 vs 财务版'!$3:$3,0)+25)</f>
        <v>29379.187483056427</v>
      </c>
      <c r="X31" s="100">
        <f>V31-W31</f>
        <v>-18851.487483056429</v>
      </c>
      <c r="Y31" s="50"/>
      <c r="Z31" s="41">
        <f>VLOOKUP($C31,'SEM使用（总账填写）'!$B:$AB,8,0)</f>
        <v>0</v>
      </c>
      <c r="AA31" s="41">
        <f>VLOOKUP($C31,'SEM使用（总账填写）'!$B:$AB,10,0)</f>
        <v>0</v>
      </c>
      <c r="AB31" s="41">
        <f>VLOOKUP($C31,'SEM使用（总账填写）'!$B:$AB,12,0)</f>
        <v>0</v>
      </c>
      <c r="AC31" s="19">
        <f>SUM(Z31:AB31)</f>
        <v>0</v>
      </c>
      <c r="AD31" s="41">
        <f>VLOOKUP($C31,'SEM使用（总账填写）'!$B:$AB,9,0)</f>
        <v>0</v>
      </c>
      <c r="AE31" s="41">
        <f>VLOOKUP($C31,'SEM使用（总账填写）'!$B:$AB,11,0)</f>
        <v>0</v>
      </c>
      <c r="AF31" s="19">
        <f>VLOOKUP($C31,'SEM使用（总账填写）'!$B:$AB,13,0)</f>
        <v>0</v>
      </c>
      <c r="AG31" s="19">
        <f>SUM(AD31:AF31)</f>
        <v>0</v>
      </c>
      <c r="AH31" s="41">
        <f>VLOOKUP($C31,'SEM充值（总账填写）'!$B:$Z,8,0)</f>
        <v>0</v>
      </c>
      <c r="AI31" s="41">
        <f>VLOOKUP($C31,'SEM充值（总账填写）'!$B:$Z,10,0)</f>
        <v>0</v>
      </c>
      <c r="AJ31" s="41">
        <f>VLOOKUP($C31,'SEM充值（总账填写）'!$B:$Z,12,0)</f>
        <v>0</v>
      </c>
      <c r="AK31" s="19">
        <f>SUM(AH31:AJ31)</f>
        <v>0</v>
      </c>
      <c r="AL31" s="41">
        <f>VLOOKUP($C31,'SEM充值（总账填写）'!$B:$Z,9,0)</f>
        <v>0</v>
      </c>
      <c r="AM31" s="41">
        <f>VLOOKUP($C31,'SEM充值（总账填写）'!$B:$Z,11,0)</f>
        <v>0</v>
      </c>
      <c r="AN31" s="19">
        <f>VLOOKUP($C31,'SEM充值（总账填写）'!$B:$Z,13,0)</f>
        <v>0</v>
      </c>
      <c r="AO31" s="19">
        <f>SUM(AL31:AN31)</f>
        <v>0</v>
      </c>
      <c r="AP31" s="19">
        <f>SUMIFS('流量采购PR单明细（地方站填写）'!$E:$E,'流量采购PR单明细（地方站填写）'!$C:$C,流量采购费用统计!$C31,'流量采购PR单明细（地方站填写）'!$I:$I,流量采购费用统计!AP$6,'流量采购PR单明细（地方站填写）'!$J:$J,流量采购费用统计!AP$5)</f>
        <v>0</v>
      </c>
      <c r="AQ31" s="19">
        <f>SUMIFS('流量采购PR单明细（地方站填写）'!$E:$E,'流量采购PR单明细（地方站填写）'!$C:$C,流量采购费用统计!$C31,'流量采购PR单明细（地方站填写）'!$I:$I,流量采购费用统计!AQ$6,'流量采购PR单明细（地方站填写）'!$J:$J,流量采购费用统计!AQ$5)</f>
        <v>0</v>
      </c>
      <c r="AR31" s="99">
        <f>AC31+AG31+AP31+AQ31+AK31+AO31</f>
        <v>0</v>
      </c>
      <c r="AS31" s="41">
        <f>INDEX('[1]2016 确认版 vs 财务版'!$1:$1048576,16,MATCH($C31,'[1]2016 确认版 vs 财务版'!$3:$3,0)+26)</f>
        <v>34677.200728089541</v>
      </c>
      <c r="AT31" s="100">
        <f>AR31-AS31</f>
        <v>-34677.200728089541</v>
      </c>
      <c r="AU31" s="50"/>
      <c r="AV31" s="41">
        <f>VLOOKUP($C31,'SEM使用（总账填写）'!$B:$AB,14,0)</f>
        <v>0</v>
      </c>
      <c r="AW31" s="41">
        <f>VLOOKUP($C31,'SEM使用（总账填写）'!$B:$AB,16,0)</f>
        <v>0</v>
      </c>
      <c r="AX31" s="41">
        <f>VLOOKUP($C31,'SEM使用（总账填写）'!$B:$AB,18,0)</f>
        <v>0</v>
      </c>
      <c r="AY31" s="19">
        <f>SUM(AV31:AX31)</f>
        <v>0</v>
      </c>
      <c r="AZ31" s="41">
        <f>VLOOKUP($C31,'SEM使用（总账填写）'!$B:$AB,15,0)</f>
        <v>0</v>
      </c>
      <c r="BA31" s="41">
        <f>VLOOKUP($C31,'SEM使用（总账填写）'!$B:$AB,17,0)</f>
        <v>0</v>
      </c>
      <c r="BB31" s="19">
        <f>VLOOKUP($C31,'SEM使用（总账填写）'!$B:$AB,19,0)</f>
        <v>0</v>
      </c>
      <c r="BC31" s="19">
        <f>SUM(AZ31:BB31)</f>
        <v>0</v>
      </c>
      <c r="BD31" s="41">
        <f>VLOOKUP($C31,'SEM充值（总账填写）'!$B:$Z,14,0)</f>
        <v>0</v>
      </c>
      <c r="BE31" s="41">
        <f>VLOOKUP($C31,'SEM充值（总账填写）'!$B:$Z,16,0)</f>
        <v>0</v>
      </c>
      <c r="BF31" s="41">
        <f>VLOOKUP($C31,'SEM充值（总账填写）'!$B:$Z,18,0)</f>
        <v>0</v>
      </c>
      <c r="BG31" s="19">
        <f>SUM(BD31:BF31)</f>
        <v>0</v>
      </c>
      <c r="BH31" s="41">
        <f>VLOOKUP($C31,'SEM充值（总账填写）'!$B:$Z,15,0)</f>
        <v>0</v>
      </c>
      <c r="BI31" s="41">
        <f>VLOOKUP($C31,'SEM充值（总账填写）'!$B:$Z,17,0)</f>
        <v>0</v>
      </c>
      <c r="BJ31" s="19">
        <f>VLOOKUP($C31,'SEM充值（总账填写）'!$B:$Z,19,0)</f>
        <v>0</v>
      </c>
      <c r="BK31" s="19">
        <f>SUM(BH31:BJ31)</f>
        <v>0</v>
      </c>
      <c r="BL31" s="19">
        <f>SUMIFS('流量采购PR单明细（地方站填写）'!$E:$E,'流量采购PR单明细（地方站填写）'!$C:$C,流量采购费用统计!$C31,'流量采购PR单明细（地方站填写）'!$I:$I,流量采购费用统计!BL$6,'流量采购PR单明细（地方站填写）'!$J:$J,流量采购费用统计!BL$5)</f>
        <v>0</v>
      </c>
      <c r="BM31" s="19">
        <f>SUMIFS('流量采购PR单明细（地方站填写）'!$E:$E,'流量采购PR单明细（地方站填写）'!$C:$C,流量采购费用统计!$C31,'流量采购PR单明细（地方站填写）'!$I:$I,流量采购费用统计!BM$6,'流量采购PR单明细（地方站填写）'!$J:$J,流量采购费用统计!BM$5)</f>
        <v>0</v>
      </c>
      <c r="BN31" s="99">
        <f>AY31+BC31+BL31+BM31+BG31+BK31</f>
        <v>0</v>
      </c>
      <c r="BO31" s="41">
        <f>INDEX('[1]2016 确认版 vs 财务版'!$1:$1048576,16,MATCH($C31,'[1]2016 确认版 vs 财务版'!$3:$3,0)+27)</f>
        <v>38770.767979551529</v>
      </c>
      <c r="BP31" s="100">
        <f>BN31-BO31</f>
        <v>-38770.767979551529</v>
      </c>
      <c r="BQ31" s="50"/>
      <c r="BR31" s="41">
        <f>VLOOKUP($C31,'SEM使用（总账填写）'!$B:$AB,20,0)</f>
        <v>0</v>
      </c>
      <c r="BS31" s="41">
        <f>VLOOKUP($C31,'SEM使用（总账填写）'!$B:$AB,22,0)</f>
        <v>0</v>
      </c>
      <c r="BT31" s="41">
        <f>VLOOKUP($C31,'SEM使用（总账填写）'!$B:$AB,24,0)</f>
        <v>0</v>
      </c>
      <c r="BU31" s="19">
        <f>SUM(BR31:BT31)</f>
        <v>0</v>
      </c>
      <c r="BV31" s="41">
        <f>VLOOKUP($C31,'SEM使用（总账填写）'!$B:$AB,21,0)</f>
        <v>0</v>
      </c>
      <c r="BW31" s="41">
        <f>VLOOKUP($C31,'SEM使用（总账填写）'!$B:$AB,23,0)</f>
        <v>0</v>
      </c>
      <c r="BX31" s="19">
        <f>VLOOKUP($C31,'SEM使用（总账填写）'!$B:$AB,25,0)</f>
        <v>0</v>
      </c>
      <c r="BY31" s="19">
        <f>SUM(BV31:BX31)</f>
        <v>0</v>
      </c>
      <c r="BZ31" s="41">
        <f>VLOOKUP($C31,'SEM充值（总账填写）'!$B:$Z,20,0)</f>
        <v>0</v>
      </c>
      <c r="CA31" s="41">
        <f>VLOOKUP($C31,'SEM充值（总账填写）'!$B:$Z,22,0)</f>
        <v>0</v>
      </c>
      <c r="CB31" s="41">
        <f>VLOOKUP($C31,'SEM充值（总账填写）'!$B:$Z,24,0)</f>
        <v>0</v>
      </c>
      <c r="CC31" s="19">
        <f>SUM(BZ31:CB31)</f>
        <v>0</v>
      </c>
      <c r="CD31" s="41">
        <f>VLOOKUP($C31,'SEM充值（总账填写）'!$B:$Z,21,0)</f>
        <v>0</v>
      </c>
      <c r="CE31" s="41">
        <f>VLOOKUP($C31,'SEM充值（总账填写）'!$B:$Z,23,0)</f>
        <v>0</v>
      </c>
      <c r="CF31" s="19">
        <f>VLOOKUP($C31,'SEM充值（总账填写）'!$B:$Z,25,0)</f>
        <v>0</v>
      </c>
      <c r="CG31" s="19">
        <f>SUM(CD31:CF31)</f>
        <v>0</v>
      </c>
      <c r="CH31" s="19">
        <f>SUMIFS('流量采购PR单明细（地方站填写）'!$E:$E,'流量采购PR单明细（地方站填写）'!$C:$C,流量采购费用统计!$C31,'流量采购PR单明细（地方站填写）'!$I:$I,流量采购费用统计!CH$6,'流量采购PR单明细（地方站填写）'!$J:$J,流量采购费用统计!CH$5)</f>
        <v>0</v>
      </c>
      <c r="CI31" s="19">
        <f>SUMIFS('流量采购PR单明细（地方站填写）'!$E:$E,'流量采购PR单明细（地方站填写）'!$C:$C,流量采购费用统计!$C31,'流量采购PR单明细（地方站填写）'!$I:$I,流量采购费用统计!CI$6,'流量采购PR单明细（地方站填写）'!$J:$J,流量采购费用统计!CI$5)</f>
        <v>0</v>
      </c>
      <c r="CJ31" s="99">
        <f>BU31+BY31+CH31+CI31+CC31+CG31</f>
        <v>0</v>
      </c>
      <c r="CK31" s="41">
        <f>INDEX('[1]2016 确认版 vs 财务版'!$1:$1048576,16,MATCH($C31,'[1]2016 确认版 vs 财务版'!$3:$3,0)+28)</f>
        <v>44068.781224584636</v>
      </c>
      <c r="CL31" s="100">
        <f>CJ31-CK31</f>
        <v>-44068.781224584636</v>
      </c>
      <c r="CM31" s="19"/>
      <c r="CN31" s="57">
        <f>G31+AC31+AY31+BU31</f>
        <v>1427.39</v>
      </c>
      <c r="CO31" s="19">
        <f>K31+AG31+BC31+BY31</f>
        <v>9100.31</v>
      </c>
      <c r="CP31" s="19">
        <f>O31+AK31+BG31+CC31</f>
        <v>0</v>
      </c>
      <c r="CQ31" s="19">
        <f>S31+AO31+BK31+CG31</f>
        <v>0</v>
      </c>
      <c r="CR31" s="19">
        <f>T31+AP31+BL31+CH31</f>
        <v>0</v>
      </c>
      <c r="CS31" s="19">
        <f>U31+AQ31+BM31+CI31</f>
        <v>0</v>
      </c>
      <c r="CT31" s="99">
        <f>SUM(CN31:CS31)</f>
        <v>10527.699999999999</v>
      </c>
      <c r="CU31" s="19">
        <f>W31+AS31+BO31+CK31</f>
        <v>146895.93741528213</v>
      </c>
      <c r="CV31" s="100">
        <f>CT31-CU31</f>
        <v>-136368.23741528211</v>
      </c>
      <c r="CX31" s="57">
        <f>VLOOKUP(C31,'[2]2015 流量采购'!$A:$K,8,FALSE)</f>
        <v>0</v>
      </c>
      <c r="CY31" s="19">
        <f>VLOOKUP(C31,'[2]2015 流量采购'!$A:$K,9,FALSE)</f>
        <v>3417.34</v>
      </c>
      <c r="CZ31" s="19">
        <f>VLOOKUP(C31,'[2]2015 流量采购'!$A:$K,10,FALSE)</f>
        <v>21606.99</v>
      </c>
      <c r="DA31" s="19">
        <f>VLOOKUP(C31,'[2]2015 流量采购'!$A:$K,11,FALSE)</f>
        <v>21011.55</v>
      </c>
      <c r="DB31" s="50">
        <f>SUM(CX31:DA31)</f>
        <v>46035.880000000005</v>
      </c>
    </row>
    <row r="32" spans="2:106">
      <c r="B32" s="36" t="s">
        <v>53</v>
      </c>
      <c r="C32" s="37" t="s">
        <v>29</v>
      </c>
      <c r="D32" s="38">
        <f>VLOOKUP($C32,'SEM使用（总账填写）'!$B:$E,2,0)</f>
        <v>0</v>
      </c>
      <c r="E32" s="38">
        <f>VLOOKUP(C32,'SEM使用（总账填写）'!B:E,4,0)</f>
        <v>0</v>
      </c>
      <c r="F32" s="38">
        <f>VLOOKUP($C32,'SEM使用（总账填写）'!$B:$AB,6,0)</f>
        <v>0</v>
      </c>
      <c r="G32" s="18">
        <f>SUM(D32:F32)</f>
        <v>0</v>
      </c>
      <c r="H32" s="38">
        <f>VLOOKUP($C32,'SEM使用（总账填写）'!$B:$E,3,0)</f>
        <v>0</v>
      </c>
      <c r="I32" s="38">
        <f>VLOOKUP(C32,'SEM使用（总账填写）'!B:F,5,0)</f>
        <v>610.28</v>
      </c>
      <c r="J32" s="18">
        <f>VLOOKUP($C32,'SEM使用（总账填写）'!$B:$AB,7,0)</f>
        <v>2892.56</v>
      </c>
      <c r="K32" s="18">
        <f>SUM(H32:J32)</f>
        <v>3502.84</v>
      </c>
      <c r="L32" s="38">
        <f>VLOOKUP($C32,'SEM充值（总账填写）'!$B:$Z,2,0)</f>
        <v>0</v>
      </c>
      <c r="M32" s="38">
        <f>VLOOKUP($C32,'SEM充值（总账填写）'!$B:$Z,4,0)</f>
        <v>0</v>
      </c>
      <c r="N32" s="38">
        <f>VLOOKUP($C32,'SEM充值（总账填写）'!$B:$Z,6,0)</f>
        <v>0</v>
      </c>
      <c r="O32" s="18">
        <f t="shared" ref="O32:O33" si="250">SUM(L32:N32)</f>
        <v>0</v>
      </c>
      <c r="P32" s="38">
        <f>VLOOKUP($C32,'SEM充值（总账填写）'!$B:$Z,3,0)</f>
        <v>0</v>
      </c>
      <c r="Q32" s="38">
        <f>VLOOKUP($C32,'SEM充值（总账填写）'!$B:$Z,5,0)</f>
        <v>0</v>
      </c>
      <c r="R32" s="18">
        <f>VLOOKUP($C32,'SEM充值（总账填写）'!$B:$Z,7,0)</f>
        <v>0</v>
      </c>
      <c r="S32" s="18">
        <f t="shared" ref="S32:S33" si="251">SUM(P32:R32)</f>
        <v>0</v>
      </c>
      <c r="T32" s="18">
        <f>SUMIFS('流量采购PR单明细（地方站填写）'!$E:$E,'流量采购PR单明细（地方站填写）'!$C:$C,流量采购费用统计!$C32,'流量采购PR单明细（地方站填写）'!$I:$I,流量采购费用统计!T$6,'流量采购PR单明细（地方站填写）'!$J:$J,流量采购费用统计!T$5)</f>
        <v>0</v>
      </c>
      <c r="U32" s="18">
        <f>SUMIFS('流量采购PR单明细（地方站填写）'!$E:$E,'流量采购PR单明细（地方站填写）'!$C:$C,流量采购费用统计!$C32,'流量采购PR单明细（地方站填写）'!$I:$I,流量采购费用统计!U$6,'流量采购PR单明细（地方站填写）'!$J:$J,流量采购费用统计!U$5)</f>
        <v>0</v>
      </c>
      <c r="V32" s="97">
        <f t="shared" ref="V32:V33" si="252">G32+K32+O32+S32+T32+U32</f>
        <v>3502.84</v>
      </c>
      <c r="W32" s="38">
        <f>INDEX('[1]2016 确认版 vs 财务版'!$1:$1048576,16,MATCH($C32,'[1]2016 确认版 vs 财务版'!$3:$3,0)+25)</f>
        <v>6622.5165562913917</v>
      </c>
      <c r="X32" s="98">
        <f t="shared" ref="X32:X33" si="253">V32-W32</f>
        <v>-3119.6765562913915</v>
      </c>
      <c r="Y32" s="49"/>
      <c r="Z32" s="38">
        <f>VLOOKUP($C32,'SEM使用（总账填写）'!$B:$AB,8,0)</f>
        <v>0</v>
      </c>
      <c r="AA32" s="38">
        <f>VLOOKUP($C32,'SEM使用（总账填写）'!$B:$AB,10,0)</f>
        <v>0</v>
      </c>
      <c r="AB32" s="38">
        <f>VLOOKUP($C32,'SEM使用（总账填写）'!$B:$AB,12,0)</f>
        <v>0</v>
      </c>
      <c r="AC32" s="18">
        <f t="shared" ref="AC32:AC33" si="254">SUM(Z32:AB32)</f>
        <v>0</v>
      </c>
      <c r="AD32" s="38">
        <f>VLOOKUP($C32,'SEM使用（总账填写）'!$B:$AB,9,0)</f>
        <v>0</v>
      </c>
      <c r="AE32" s="38">
        <f>VLOOKUP($C32,'SEM使用（总账填写）'!$B:$AB,11,0)</f>
        <v>0</v>
      </c>
      <c r="AF32" s="18">
        <f>VLOOKUP($C32,'SEM使用（总账填写）'!$B:$AB,13,0)</f>
        <v>0</v>
      </c>
      <c r="AG32" s="18">
        <f t="shared" ref="AG32:AG33" si="255">SUM(AD32:AF32)</f>
        <v>0</v>
      </c>
      <c r="AH32" s="38">
        <f>VLOOKUP($C32,'SEM充值（总账填写）'!$B:$Z,8,0)</f>
        <v>0</v>
      </c>
      <c r="AI32" s="38">
        <f>VLOOKUP($C32,'SEM充值（总账填写）'!$B:$Z,10,0)</f>
        <v>0</v>
      </c>
      <c r="AJ32" s="38">
        <f>VLOOKUP($C32,'SEM充值（总账填写）'!$B:$Z,12,0)</f>
        <v>0</v>
      </c>
      <c r="AK32" s="18">
        <f t="shared" ref="AK32:AK33" si="256">SUM(AH32:AJ32)</f>
        <v>0</v>
      </c>
      <c r="AL32" s="38">
        <f>VLOOKUP($C32,'SEM充值（总账填写）'!$B:$Z,9,0)</f>
        <v>0</v>
      </c>
      <c r="AM32" s="38">
        <f>VLOOKUP($C32,'SEM充值（总账填写）'!$B:$Z,11,0)</f>
        <v>0</v>
      </c>
      <c r="AN32" s="18">
        <f>VLOOKUP($C32,'SEM充值（总账填写）'!$B:$Z,13,0)</f>
        <v>0</v>
      </c>
      <c r="AO32" s="18">
        <f t="shared" ref="AO32:AO33" si="257">SUM(AL32:AN32)</f>
        <v>0</v>
      </c>
      <c r="AP32" s="18">
        <f>SUMIFS('流量采购PR单明细（地方站填写）'!$E:$E,'流量采购PR单明细（地方站填写）'!$C:$C,流量采购费用统计!$C32,'流量采购PR单明细（地方站填写）'!$I:$I,流量采购费用统计!AP$6,'流量采购PR单明细（地方站填写）'!$J:$J,流量采购费用统计!AP$5)</f>
        <v>0</v>
      </c>
      <c r="AQ32" s="18">
        <f>SUMIFS('流量采购PR单明细（地方站填写）'!$E:$E,'流量采购PR单明细（地方站填写）'!$C:$C,流量采购费用统计!$C32,'流量采购PR单明细（地方站填写）'!$I:$I,流量采购费用统计!AQ$6,'流量采购PR单明细（地方站填写）'!$J:$J,流量采购费用统计!AQ$5)</f>
        <v>0</v>
      </c>
      <c r="AR32" s="97">
        <f t="shared" ref="AR32:AR33" si="258">AC32+AG32+AP32+AQ32+AK32+AO32</f>
        <v>0</v>
      </c>
      <c r="AS32" s="38">
        <f>INDEX('[1]2016 确认版 vs 财务版'!$1:$1048576,16,MATCH($C32,'[1]2016 确认版 vs 财务版'!$3:$3,0)+26)</f>
        <v>8278.1456953642391</v>
      </c>
      <c r="AT32" s="98">
        <f t="shared" ref="AT32:AT33" si="259">AR32-AS32</f>
        <v>-8278.1456953642391</v>
      </c>
      <c r="AU32" s="49"/>
      <c r="AV32" s="38">
        <f>VLOOKUP($C32,'SEM使用（总账填写）'!$B:$AB,14,0)</f>
        <v>0</v>
      </c>
      <c r="AW32" s="38">
        <f>VLOOKUP($C32,'SEM使用（总账填写）'!$B:$AB,16,0)</f>
        <v>0</v>
      </c>
      <c r="AX32" s="38">
        <f>VLOOKUP($C32,'SEM使用（总账填写）'!$B:$AB,18,0)</f>
        <v>0</v>
      </c>
      <c r="AY32" s="18">
        <f t="shared" ref="AY32:AY33" si="260">SUM(AV32:AX32)</f>
        <v>0</v>
      </c>
      <c r="AZ32" s="38">
        <f>VLOOKUP($C32,'SEM使用（总账填写）'!$B:$AB,15,0)</f>
        <v>0</v>
      </c>
      <c r="BA32" s="38">
        <f>VLOOKUP($C32,'SEM使用（总账填写）'!$B:$AB,17,0)</f>
        <v>0</v>
      </c>
      <c r="BB32" s="18">
        <f>VLOOKUP($C32,'SEM使用（总账填写）'!$B:$AB,19,0)</f>
        <v>0</v>
      </c>
      <c r="BC32" s="18">
        <f t="shared" ref="BC32:BC33" si="261">SUM(AZ32:BB32)</f>
        <v>0</v>
      </c>
      <c r="BD32" s="38">
        <f>VLOOKUP($C32,'SEM充值（总账填写）'!$B:$Z,14,0)</f>
        <v>0</v>
      </c>
      <c r="BE32" s="38">
        <f>VLOOKUP($C32,'SEM充值（总账填写）'!$B:$Z,16,0)</f>
        <v>0</v>
      </c>
      <c r="BF32" s="38">
        <f>VLOOKUP($C32,'SEM充值（总账填写）'!$B:$Z,18,0)</f>
        <v>0</v>
      </c>
      <c r="BG32" s="18">
        <f t="shared" ref="BG32:BG33" si="262">SUM(BD32:BF32)</f>
        <v>0</v>
      </c>
      <c r="BH32" s="38">
        <f>VLOOKUP($C32,'SEM充值（总账填写）'!$B:$Z,15,0)</f>
        <v>0</v>
      </c>
      <c r="BI32" s="38">
        <f>VLOOKUP($C32,'SEM充值（总账填写）'!$B:$Z,17,0)</f>
        <v>0</v>
      </c>
      <c r="BJ32" s="18">
        <f>VLOOKUP($C32,'SEM充值（总账填写）'!$B:$Z,19,0)</f>
        <v>0</v>
      </c>
      <c r="BK32" s="18">
        <f t="shared" ref="BK32:BK33" si="263">SUM(BH32:BJ32)</f>
        <v>0</v>
      </c>
      <c r="BL32" s="18">
        <f>SUMIFS('流量采购PR单明细（地方站填写）'!$E:$E,'流量采购PR单明细（地方站填写）'!$C:$C,流量采购费用统计!$C32,'流量采购PR单明细（地方站填写）'!$I:$I,流量采购费用统计!BL$6,'流量采购PR单明细（地方站填写）'!$J:$J,流量采购费用统计!BL$5)</f>
        <v>0</v>
      </c>
      <c r="BM32" s="18">
        <f>SUMIFS('流量采购PR单明细（地方站填写）'!$E:$E,'流量采购PR单明细（地方站填写）'!$C:$C,流量采购费用统计!$C32,'流量采购PR单明细（地方站填写）'!$I:$I,流量采购费用统计!BM$6,'流量采购PR单明细（地方站填写）'!$J:$J,流量采购费用统计!BM$5)</f>
        <v>0</v>
      </c>
      <c r="BN32" s="97">
        <f t="shared" ref="BN32:BN33" si="264">AY32+BC32+BL32+BM32+BG32+BK32</f>
        <v>0</v>
      </c>
      <c r="BO32" s="38">
        <f>INDEX('[1]2016 确认版 vs 财务版'!$1:$1048576,16,MATCH($C32,'[1]2016 确认版 vs 财务版'!$3:$3,0)+27)</f>
        <v>8278.1456953642391</v>
      </c>
      <c r="BP32" s="98">
        <f t="shared" ref="BP32:BP33" si="265">BN32-BO32</f>
        <v>-8278.1456953642391</v>
      </c>
      <c r="BQ32" s="49"/>
      <c r="BR32" s="38">
        <f>VLOOKUP($C32,'SEM使用（总账填写）'!$B:$AB,20,0)</f>
        <v>0</v>
      </c>
      <c r="BS32" s="38">
        <f>VLOOKUP($C32,'SEM使用（总账填写）'!$B:$AB,22,0)</f>
        <v>0</v>
      </c>
      <c r="BT32" s="38">
        <f>VLOOKUP($C32,'SEM使用（总账填写）'!$B:$AB,24,0)</f>
        <v>0</v>
      </c>
      <c r="BU32" s="18">
        <f t="shared" ref="BU32:BU33" si="266">SUM(BR32:BT32)</f>
        <v>0</v>
      </c>
      <c r="BV32" s="38">
        <f>VLOOKUP($C32,'SEM使用（总账填写）'!$B:$AB,21,0)</f>
        <v>0</v>
      </c>
      <c r="BW32" s="38">
        <f>VLOOKUP($C32,'SEM使用（总账填写）'!$B:$AB,23,0)</f>
        <v>0</v>
      </c>
      <c r="BX32" s="18">
        <f>VLOOKUP($C32,'SEM使用（总账填写）'!$B:$AB,25,0)</f>
        <v>0</v>
      </c>
      <c r="BY32" s="18">
        <f t="shared" ref="BY32:BY33" si="267">SUM(BV32:BX32)</f>
        <v>0</v>
      </c>
      <c r="BZ32" s="38">
        <f>VLOOKUP($C32,'SEM充值（总账填写）'!$B:$Z,20,0)</f>
        <v>0</v>
      </c>
      <c r="CA32" s="38">
        <f>VLOOKUP($C32,'SEM充值（总账填写）'!$B:$Z,22,0)</f>
        <v>0</v>
      </c>
      <c r="CB32" s="38">
        <f>VLOOKUP($C32,'SEM充值（总账填写）'!$B:$Z,24,0)</f>
        <v>0</v>
      </c>
      <c r="CC32" s="18">
        <f t="shared" ref="CC32:CC33" si="268">SUM(BZ32:CB32)</f>
        <v>0</v>
      </c>
      <c r="CD32" s="38">
        <f>VLOOKUP($C32,'SEM充值（总账填写）'!$B:$Z,21,0)</f>
        <v>0</v>
      </c>
      <c r="CE32" s="38">
        <f>VLOOKUP($C32,'SEM充值（总账填写）'!$B:$Z,23,0)</f>
        <v>0</v>
      </c>
      <c r="CF32" s="18">
        <f>VLOOKUP($C32,'SEM充值（总账填写）'!$B:$Z,25,0)</f>
        <v>0</v>
      </c>
      <c r="CG32" s="18">
        <f t="shared" ref="CG32:CG33" si="269">SUM(CD32:CF32)</f>
        <v>0</v>
      </c>
      <c r="CH32" s="18">
        <f>SUMIFS('流量采购PR单明细（地方站填写）'!$E:$E,'流量采购PR单明细（地方站填写）'!$C:$C,流量采购费用统计!$C32,'流量采购PR单明细（地方站填写）'!$I:$I,流量采购费用统计!CH$6,'流量采购PR单明细（地方站填写）'!$J:$J,流量采购费用统计!CH$5)</f>
        <v>0</v>
      </c>
      <c r="CI32" s="18">
        <f>SUMIFS('流量采购PR单明细（地方站填写）'!$E:$E,'流量采购PR单明细（地方站填写）'!$C:$C,流量采购费用统计!$C32,'流量采购PR单明细（地方站填写）'!$I:$I,流量采购费用统计!CI$6,'流量采购PR单明细（地方站填写）'!$J:$J,流量采购费用统计!CI$5)</f>
        <v>0</v>
      </c>
      <c r="CJ32" s="97">
        <f t="shared" ref="CJ32:CJ33" si="270">BU32+BY32+CH32+CI32+CC32+CG32</f>
        <v>0</v>
      </c>
      <c r="CK32" s="38">
        <f>INDEX('[1]2016 确认版 vs 财务版'!$1:$1048576,16,MATCH($C32,'[1]2016 确认版 vs 财务版'!$3:$3,0)+28)</f>
        <v>9933.7748344370866</v>
      </c>
      <c r="CL32" s="98">
        <f t="shared" ref="CL32:CL33" si="271">CJ32-CK32</f>
        <v>-9933.7748344370866</v>
      </c>
      <c r="CM32" s="18"/>
      <c r="CN32" s="56">
        <f t="shared" ref="CN32:CN33" si="272">G32+AC32+AY32+BU32</f>
        <v>0</v>
      </c>
      <c r="CO32" s="18">
        <f t="shared" ref="CO32:CO33" si="273">K32+AG32+BC32+BY32</f>
        <v>3502.84</v>
      </c>
      <c r="CP32" s="18">
        <f>O32+AK32+BG32+CC32</f>
        <v>0</v>
      </c>
      <c r="CQ32" s="18">
        <f>S32+AO32+BK32+CG32</f>
        <v>0</v>
      </c>
      <c r="CR32" s="18">
        <f t="shared" ref="CR32:CR33" si="274">T32+AP32+BL32+CH32</f>
        <v>0</v>
      </c>
      <c r="CS32" s="18">
        <f t="shared" ref="CS32:CS33" si="275">U32+AQ32+BM32+CI32</f>
        <v>0</v>
      </c>
      <c r="CT32" s="97">
        <f>SUM(CN32:CS32)</f>
        <v>3502.84</v>
      </c>
      <c r="CU32" s="18">
        <f t="shared" ref="CU32:CU33" si="276">W32+AS32+BO32+CK32</f>
        <v>33112.582781456957</v>
      </c>
      <c r="CV32" s="98">
        <f t="shared" ref="CV32:CV33" si="277">CT32-CU32</f>
        <v>-29609.742781456956</v>
      </c>
      <c r="CX32" s="56">
        <f>VLOOKUP(C32,'[2]2015 流量采购'!$A:$K,8,FALSE)</f>
        <v>0</v>
      </c>
      <c r="CY32" s="18">
        <f>VLOOKUP(C32,'[2]2015 流量采购'!$A:$K,9,FALSE)</f>
        <v>0</v>
      </c>
      <c r="CZ32" s="18">
        <f>VLOOKUP(C32,'[2]2015 流量采购'!$A:$K,10,FALSE)</f>
        <v>2201.34</v>
      </c>
      <c r="DA32" s="18">
        <f>VLOOKUP(C32,'[2]2015 流量采购'!$A:$K,11,FALSE)</f>
        <v>5327.8899999999994</v>
      </c>
      <c r="DB32" s="49">
        <f>SUM(CX32:DA32)</f>
        <v>7529.23</v>
      </c>
    </row>
    <row r="33" spans="2:106">
      <c r="B33" s="39" t="s">
        <v>48</v>
      </c>
      <c r="C33" s="40" t="s">
        <v>30</v>
      </c>
      <c r="D33" s="41">
        <f>VLOOKUP($C33,'SEM使用（总账填写）'!$B:$E,2,0)</f>
        <v>0</v>
      </c>
      <c r="E33" s="41">
        <f>VLOOKUP(C33,'SEM使用（总账填写）'!B:E,4,0)</f>
        <v>0</v>
      </c>
      <c r="F33" s="41">
        <f>VLOOKUP($C33,'SEM使用（总账填写）'!$B:$AB,6,0)</f>
        <v>0</v>
      </c>
      <c r="G33" s="19">
        <f>SUM(D33:F33)</f>
        <v>0</v>
      </c>
      <c r="H33" s="41">
        <f>VLOOKUP($C33,'SEM使用（总账填写）'!$B:$E,3,0)</f>
        <v>0</v>
      </c>
      <c r="I33" s="41">
        <f>VLOOKUP(C33,'SEM使用（总账填写）'!B:F,5,0)</f>
        <v>0</v>
      </c>
      <c r="J33" s="19">
        <f>VLOOKUP($C33,'SEM使用（总账填写）'!$B:$AB,7,0)</f>
        <v>0</v>
      </c>
      <c r="K33" s="19">
        <f>SUM(H33:J33)</f>
        <v>0</v>
      </c>
      <c r="L33" s="41">
        <f>VLOOKUP($C33,'SEM充值（总账填写）'!$B:$Z,2,0)</f>
        <v>0</v>
      </c>
      <c r="M33" s="41">
        <f>VLOOKUP($C33,'SEM充值（总账填写）'!$B:$Z,4,0)</f>
        <v>0</v>
      </c>
      <c r="N33" s="41">
        <f>VLOOKUP($C33,'SEM充值（总账填写）'!$B:$Z,6,0)</f>
        <v>0</v>
      </c>
      <c r="O33" s="19">
        <f t="shared" si="250"/>
        <v>0</v>
      </c>
      <c r="P33" s="41">
        <f>VLOOKUP($C33,'SEM充值（总账填写）'!$B:$Z,3,0)</f>
        <v>0</v>
      </c>
      <c r="Q33" s="41">
        <f>VLOOKUP($C33,'SEM充值（总账填写）'!$B:$Z,5,0)</f>
        <v>0</v>
      </c>
      <c r="R33" s="19">
        <f>VLOOKUP($C33,'SEM充值（总账填写）'!$B:$Z,7,0)</f>
        <v>0</v>
      </c>
      <c r="S33" s="19">
        <f t="shared" si="251"/>
        <v>0</v>
      </c>
      <c r="T33" s="19">
        <f>SUMIFS('流量采购PR单明细（地方站填写）'!$E:$E,'流量采购PR单明细（地方站填写）'!$C:$C,流量采购费用统计!$C33,'流量采购PR单明细（地方站填写）'!$I:$I,流量采购费用统计!T$6,'流量采购PR单明细（地方站填写）'!$J:$J,流量采购费用统计!T$5)</f>
        <v>0</v>
      </c>
      <c r="U33" s="19">
        <f>SUMIFS('流量采购PR单明细（地方站填写）'!$E:$E,'流量采购PR单明细（地方站填写）'!$C:$C,流量采购费用统计!$C33,'流量采购PR单明细（地方站填写）'!$I:$I,流量采购费用统计!U$6,'流量采购PR单明细（地方站填写）'!$J:$J,流量采购费用统计!U$5)</f>
        <v>0</v>
      </c>
      <c r="V33" s="99">
        <f t="shared" si="252"/>
        <v>0</v>
      </c>
      <c r="W33" s="41">
        <f>INDEX('[1]2016 确认版 vs 财务版'!$1:$1048576,16,MATCH($C33,'[1]2016 确认版 vs 财务版'!$3:$3,0)+25)</f>
        <v>6622.5165562913917</v>
      </c>
      <c r="X33" s="100">
        <f t="shared" si="253"/>
        <v>-6622.5165562913917</v>
      </c>
      <c r="Y33" s="50"/>
      <c r="Z33" s="41">
        <f>VLOOKUP($C33,'SEM使用（总账填写）'!$B:$AB,8,0)</f>
        <v>0</v>
      </c>
      <c r="AA33" s="41">
        <f>VLOOKUP($C33,'SEM使用（总账填写）'!$B:$AB,10,0)</f>
        <v>0</v>
      </c>
      <c r="AB33" s="41">
        <f>VLOOKUP($C33,'SEM使用（总账填写）'!$B:$AB,12,0)</f>
        <v>0</v>
      </c>
      <c r="AC33" s="19">
        <f t="shared" si="254"/>
        <v>0</v>
      </c>
      <c r="AD33" s="41">
        <f>VLOOKUP($C33,'SEM使用（总账填写）'!$B:$AB,9,0)</f>
        <v>0</v>
      </c>
      <c r="AE33" s="41">
        <f>VLOOKUP($C33,'SEM使用（总账填写）'!$B:$AB,11,0)</f>
        <v>0</v>
      </c>
      <c r="AF33" s="19">
        <f>VLOOKUP($C33,'SEM使用（总账填写）'!$B:$AB,13,0)</f>
        <v>0</v>
      </c>
      <c r="AG33" s="19">
        <f t="shared" si="255"/>
        <v>0</v>
      </c>
      <c r="AH33" s="41">
        <f>VLOOKUP($C33,'SEM充值（总账填写）'!$B:$Z,8,0)</f>
        <v>0</v>
      </c>
      <c r="AI33" s="41">
        <f>VLOOKUP($C33,'SEM充值（总账填写）'!$B:$Z,10,0)</f>
        <v>0</v>
      </c>
      <c r="AJ33" s="41">
        <f>VLOOKUP($C33,'SEM充值（总账填写）'!$B:$Z,12,0)</f>
        <v>0</v>
      </c>
      <c r="AK33" s="19">
        <f t="shared" si="256"/>
        <v>0</v>
      </c>
      <c r="AL33" s="41">
        <f>VLOOKUP($C33,'SEM充值（总账填写）'!$B:$Z,9,0)</f>
        <v>0</v>
      </c>
      <c r="AM33" s="41">
        <f>VLOOKUP($C33,'SEM充值（总账填写）'!$B:$Z,11,0)</f>
        <v>0</v>
      </c>
      <c r="AN33" s="19">
        <f>VLOOKUP($C33,'SEM充值（总账填写）'!$B:$Z,13,0)</f>
        <v>0</v>
      </c>
      <c r="AO33" s="19">
        <f t="shared" si="257"/>
        <v>0</v>
      </c>
      <c r="AP33" s="19">
        <f>SUMIFS('流量采购PR单明细（地方站填写）'!$E:$E,'流量采购PR单明细（地方站填写）'!$C:$C,流量采购费用统计!$C33,'流量采购PR单明细（地方站填写）'!$I:$I,流量采购费用统计!AP$6,'流量采购PR单明细（地方站填写）'!$J:$J,流量采购费用统计!AP$5)</f>
        <v>0</v>
      </c>
      <c r="AQ33" s="19">
        <f>SUMIFS('流量采购PR单明细（地方站填写）'!$E:$E,'流量采购PR单明细（地方站填写）'!$C:$C,流量采购费用统计!$C33,'流量采购PR单明细（地方站填写）'!$I:$I,流量采购费用统计!AQ$6,'流量采购PR单明细（地方站填写）'!$J:$J,流量采购费用统计!AQ$5)</f>
        <v>0</v>
      </c>
      <c r="AR33" s="99">
        <f t="shared" si="258"/>
        <v>0</v>
      </c>
      <c r="AS33" s="41">
        <f>INDEX('[1]2016 确认版 vs 财务版'!$1:$1048576,16,MATCH($C33,'[1]2016 确认版 vs 财务版'!$3:$3,0)+26)</f>
        <v>8278.1456953642391</v>
      </c>
      <c r="AT33" s="100">
        <f t="shared" si="259"/>
        <v>-8278.1456953642391</v>
      </c>
      <c r="AU33" s="50"/>
      <c r="AV33" s="41">
        <f>VLOOKUP($C33,'SEM使用（总账填写）'!$B:$AB,14,0)</f>
        <v>0</v>
      </c>
      <c r="AW33" s="41">
        <f>VLOOKUP($C33,'SEM使用（总账填写）'!$B:$AB,16,0)</f>
        <v>0</v>
      </c>
      <c r="AX33" s="41">
        <f>VLOOKUP($C33,'SEM使用（总账填写）'!$B:$AB,18,0)</f>
        <v>0</v>
      </c>
      <c r="AY33" s="19">
        <f t="shared" si="260"/>
        <v>0</v>
      </c>
      <c r="AZ33" s="41">
        <f>VLOOKUP($C33,'SEM使用（总账填写）'!$B:$AB,15,0)</f>
        <v>0</v>
      </c>
      <c r="BA33" s="41">
        <f>VLOOKUP($C33,'SEM使用（总账填写）'!$B:$AB,17,0)</f>
        <v>0</v>
      </c>
      <c r="BB33" s="19">
        <f>VLOOKUP($C33,'SEM使用（总账填写）'!$B:$AB,19,0)</f>
        <v>0</v>
      </c>
      <c r="BC33" s="19">
        <f t="shared" si="261"/>
        <v>0</v>
      </c>
      <c r="BD33" s="41">
        <f>VLOOKUP($C33,'SEM充值（总账填写）'!$B:$Z,14,0)</f>
        <v>0</v>
      </c>
      <c r="BE33" s="41">
        <f>VLOOKUP($C33,'SEM充值（总账填写）'!$B:$Z,16,0)</f>
        <v>0</v>
      </c>
      <c r="BF33" s="41">
        <f>VLOOKUP($C33,'SEM充值（总账填写）'!$B:$Z,18,0)</f>
        <v>0</v>
      </c>
      <c r="BG33" s="19">
        <f t="shared" si="262"/>
        <v>0</v>
      </c>
      <c r="BH33" s="41">
        <f>VLOOKUP($C33,'SEM充值（总账填写）'!$B:$Z,15,0)</f>
        <v>0</v>
      </c>
      <c r="BI33" s="41">
        <f>VLOOKUP($C33,'SEM充值（总账填写）'!$B:$Z,17,0)</f>
        <v>0</v>
      </c>
      <c r="BJ33" s="19">
        <f>VLOOKUP($C33,'SEM充值（总账填写）'!$B:$Z,19,0)</f>
        <v>0</v>
      </c>
      <c r="BK33" s="19">
        <f t="shared" si="263"/>
        <v>0</v>
      </c>
      <c r="BL33" s="19">
        <f>SUMIFS('流量采购PR单明细（地方站填写）'!$E:$E,'流量采购PR单明细（地方站填写）'!$C:$C,流量采购费用统计!$C33,'流量采购PR单明细（地方站填写）'!$I:$I,流量采购费用统计!BL$6,'流量采购PR单明细（地方站填写）'!$J:$J,流量采购费用统计!BL$5)</f>
        <v>0</v>
      </c>
      <c r="BM33" s="19">
        <f>SUMIFS('流量采购PR单明细（地方站填写）'!$E:$E,'流量采购PR单明细（地方站填写）'!$C:$C,流量采购费用统计!$C33,'流量采购PR单明细（地方站填写）'!$I:$I,流量采购费用统计!BM$6,'流量采购PR单明细（地方站填写）'!$J:$J,流量采购费用统计!BM$5)</f>
        <v>0</v>
      </c>
      <c r="BN33" s="99">
        <f t="shared" si="264"/>
        <v>0</v>
      </c>
      <c r="BO33" s="41">
        <f>INDEX('[1]2016 确认版 vs 财务版'!$1:$1048576,16,MATCH($C33,'[1]2016 确认版 vs 财务版'!$3:$3,0)+27)</f>
        <v>8278.1456953642391</v>
      </c>
      <c r="BP33" s="100">
        <f t="shared" si="265"/>
        <v>-8278.1456953642391</v>
      </c>
      <c r="BQ33" s="50"/>
      <c r="BR33" s="41">
        <f>VLOOKUP($C33,'SEM使用（总账填写）'!$B:$AB,20,0)</f>
        <v>0</v>
      </c>
      <c r="BS33" s="41">
        <f>VLOOKUP($C33,'SEM使用（总账填写）'!$B:$AB,22,0)</f>
        <v>0</v>
      </c>
      <c r="BT33" s="41">
        <f>VLOOKUP($C33,'SEM使用（总账填写）'!$B:$AB,24,0)</f>
        <v>0</v>
      </c>
      <c r="BU33" s="19">
        <f t="shared" si="266"/>
        <v>0</v>
      </c>
      <c r="BV33" s="41">
        <f>VLOOKUP($C33,'SEM使用（总账填写）'!$B:$AB,21,0)</f>
        <v>0</v>
      </c>
      <c r="BW33" s="41">
        <f>VLOOKUP($C33,'SEM使用（总账填写）'!$B:$AB,23,0)</f>
        <v>0</v>
      </c>
      <c r="BX33" s="19">
        <f>VLOOKUP($C33,'SEM使用（总账填写）'!$B:$AB,25,0)</f>
        <v>0</v>
      </c>
      <c r="BY33" s="19">
        <f t="shared" si="267"/>
        <v>0</v>
      </c>
      <c r="BZ33" s="41">
        <f>VLOOKUP($C33,'SEM充值（总账填写）'!$B:$Z,20,0)</f>
        <v>0</v>
      </c>
      <c r="CA33" s="41">
        <f>VLOOKUP($C33,'SEM充值（总账填写）'!$B:$Z,22,0)</f>
        <v>0</v>
      </c>
      <c r="CB33" s="41">
        <f>VLOOKUP($C33,'SEM充值（总账填写）'!$B:$Z,24,0)</f>
        <v>0</v>
      </c>
      <c r="CC33" s="19">
        <f t="shared" si="268"/>
        <v>0</v>
      </c>
      <c r="CD33" s="41">
        <f>VLOOKUP($C33,'SEM充值（总账填写）'!$B:$Z,21,0)</f>
        <v>0</v>
      </c>
      <c r="CE33" s="41">
        <f>VLOOKUP($C33,'SEM充值（总账填写）'!$B:$Z,23,0)</f>
        <v>0</v>
      </c>
      <c r="CF33" s="19">
        <f>VLOOKUP($C33,'SEM充值（总账填写）'!$B:$Z,25,0)</f>
        <v>0</v>
      </c>
      <c r="CG33" s="19">
        <f t="shared" si="269"/>
        <v>0</v>
      </c>
      <c r="CH33" s="19">
        <f>SUMIFS('流量采购PR单明细（地方站填写）'!$E:$E,'流量采购PR单明细（地方站填写）'!$C:$C,流量采购费用统计!$C33,'流量采购PR单明细（地方站填写）'!$I:$I,流量采购费用统计!CH$6,'流量采购PR单明细（地方站填写）'!$J:$J,流量采购费用统计!CH$5)</f>
        <v>0</v>
      </c>
      <c r="CI33" s="19">
        <f>SUMIFS('流量采购PR单明细（地方站填写）'!$E:$E,'流量采购PR单明细（地方站填写）'!$C:$C,流量采购费用统计!$C33,'流量采购PR单明细（地方站填写）'!$I:$I,流量采购费用统计!CI$6,'流量采购PR单明细（地方站填写）'!$J:$J,流量采购费用统计!CI$5)</f>
        <v>0</v>
      </c>
      <c r="CJ33" s="99">
        <f t="shared" si="270"/>
        <v>0</v>
      </c>
      <c r="CK33" s="41">
        <f>INDEX('[1]2016 确认版 vs 财务版'!$1:$1048576,16,MATCH($C33,'[1]2016 确认版 vs 财务版'!$3:$3,0)+28)</f>
        <v>9933.7748344370866</v>
      </c>
      <c r="CL33" s="100">
        <f t="shared" si="271"/>
        <v>-9933.7748344370866</v>
      </c>
      <c r="CM33" s="19"/>
      <c r="CN33" s="57">
        <f t="shared" si="272"/>
        <v>0</v>
      </c>
      <c r="CO33" s="19">
        <f t="shared" si="273"/>
        <v>0</v>
      </c>
      <c r="CP33" s="19">
        <f>O33+AK33+BG33+CC33</f>
        <v>0</v>
      </c>
      <c r="CQ33" s="19">
        <f>S33+AO33+BK33+CG33</f>
        <v>0</v>
      </c>
      <c r="CR33" s="19">
        <f t="shared" si="274"/>
        <v>0</v>
      </c>
      <c r="CS33" s="19">
        <f t="shared" si="275"/>
        <v>0</v>
      </c>
      <c r="CT33" s="99">
        <f>SUM(CN33:CS33)</f>
        <v>0</v>
      </c>
      <c r="CU33" s="19">
        <f t="shared" si="276"/>
        <v>33112.582781456957</v>
      </c>
      <c r="CV33" s="100">
        <f t="shared" si="277"/>
        <v>-33112.582781456957</v>
      </c>
      <c r="CX33" s="57">
        <f>VLOOKUP(C33,'[2]2015 流量采购'!$A:$K,8,FALSE)</f>
        <v>0</v>
      </c>
      <c r="CY33" s="19">
        <f>VLOOKUP(C33,'[2]2015 流量采购'!$A:$K,9,FALSE)</f>
        <v>0</v>
      </c>
      <c r="CZ33" s="19">
        <f>VLOOKUP(C33,'[2]2015 流量采购'!$A:$K,10,FALSE)</f>
        <v>0</v>
      </c>
      <c r="DA33" s="19">
        <f>VLOOKUP(C33,'[2]2015 流量采购'!$A:$K,11,FALSE)</f>
        <v>0</v>
      </c>
      <c r="DB33" s="50">
        <f>SUM(CX33:DA33)</f>
        <v>0</v>
      </c>
    </row>
    <row r="34" spans="2:106" s="114" customFormat="1">
      <c r="B34" s="115"/>
      <c r="C34" s="116" t="s">
        <v>136</v>
      </c>
      <c r="D34" s="123">
        <f t="shared" ref="D34:F34" si="278">SUM(D29:D33)</f>
        <v>65819.37000000001</v>
      </c>
      <c r="E34" s="123">
        <f t="shared" si="278"/>
        <v>38927.4</v>
      </c>
      <c r="F34" s="123">
        <f t="shared" si="278"/>
        <v>40011.35</v>
      </c>
      <c r="G34" s="123">
        <f>SUM(G29:G33)</f>
        <v>144758.12</v>
      </c>
      <c r="H34" s="123">
        <f t="shared" ref="H34" si="279">SUM(H29:H33)</f>
        <v>0</v>
      </c>
      <c r="I34" s="123">
        <f t="shared" ref="I34" si="280">SUM(I29:I33)</f>
        <v>16005.58</v>
      </c>
      <c r="J34" s="123">
        <f t="shared" ref="J34:K34" si="281">SUM(J29:J33)</f>
        <v>31420.960000000003</v>
      </c>
      <c r="K34" s="123">
        <f t="shared" si="281"/>
        <v>47426.539999999994</v>
      </c>
      <c r="L34" s="123">
        <f t="shared" ref="L34" si="282">SUM(L29:L33)</f>
        <v>0</v>
      </c>
      <c r="M34" s="123">
        <f t="shared" ref="M34" si="283">SUM(M29:M33)</f>
        <v>0</v>
      </c>
      <c r="N34" s="123">
        <f t="shared" ref="N34:O34" si="284">SUM(N29:N33)</f>
        <v>0</v>
      </c>
      <c r="O34" s="123">
        <f t="shared" si="284"/>
        <v>0</v>
      </c>
      <c r="P34" s="123">
        <f t="shared" ref="P34" si="285">SUM(P29:P33)</f>
        <v>0</v>
      </c>
      <c r="Q34" s="123">
        <f t="shared" ref="Q34" si="286">SUM(Q29:Q33)</f>
        <v>0</v>
      </c>
      <c r="R34" s="123">
        <f t="shared" ref="R34:S34" si="287">SUM(R29:R33)</f>
        <v>0</v>
      </c>
      <c r="S34" s="123">
        <f t="shared" si="287"/>
        <v>0</v>
      </c>
      <c r="T34" s="123">
        <f t="shared" ref="T34" si="288">SUM(T29:T33)</f>
        <v>0</v>
      </c>
      <c r="U34" s="123">
        <f t="shared" ref="U34" si="289">SUM(U29:U33)</f>
        <v>0</v>
      </c>
      <c r="V34" s="123">
        <f t="shared" ref="V34" si="290">SUM(V29:V33)</f>
        <v>192184.66</v>
      </c>
      <c r="W34" s="123">
        <f t="shared" ref="W34" si="291">SUM(W29:W33)</f>
        <v>111049.14604391775</v>
      </c>
      <c r="X34" s="123">
        <f t="shared" ref="X34" si="292">SUM(X29:X33)</f>
        <v>81135.513956082257</v>
      </c>
      <c r="Y34" s="123">
        <f t="shared" ref="Y34" si="293">SUM(Y29:Y33)</f>
        <v>0</v>
      </c>
      <c r="Z34" s="123">
        <f t="shared" ref="Z34" si="294">SUM(Z29:Z33)</f>
        <v>0</v>
      </c>
      <c r="AA34" s="123">
        <f t="shared" ref="AA34" si="295">SUM(AA29:AA33)</f>
        <v>0</v>
      </c>
      <c r="AB34" s="123">
        <f t="shared" ref="AB34" si="296">SUM(AB29:AB33)</f>
        <v>0</v>
      </c>
      <c r="AC34" s="123">
        <f t="shared" ref="AC34" si="297">SUM(AC29:AC33)</f>
        <v>0</v>
      </c>
      <c r="AD34" s="123">
        <f t="shared" ref="AD34" si="298">SUM(AD29:AD33)</f>
        <v>0</v>
      </c>
      <c r="AE34" s="123">
        <f t="shared" ref="AE34" si="299">SUM(AE29:AE33)</f>
        <v>0</v>
      </c>
      <c r="AF34" s="123">
        <f t="shared" ref="AF34" si="300">SUM(AF29:AF33)</f>
        <v>0</v>
      </c>
      <c r="AG34" s="123">
        <f t="shared" ref="AG34" si="301">SUM(AG29:AG33)</f>
        <v>0</v>
      </c>
      <c r="AH34" s="123">
        <f t="shared" ref="AH34" si="302">SUM(AH29:AH33)</f>
        <v>0</v>
      </c>
      <c r="AI34" s="123">
        <f t="shared" ref="AI34" si="303">SUM(AI29:AI33)</f>
        <v>0</v>
      </c>
      <c r="AJ34" s="123">
        <f t="shared" ref="AJ34" si="304">SUM(AJ29:AJ33)</f>
        <v>0</v>
      </c>
      <c r="AK34" s="123">
        <f t="shared" ref="AK34" si="305">SUM(AK29:AK33)</f>
        <v>0</v>
      </c>
      <c r="AL34" s="123">
        <f t="shared" ref="AL34" si="306">SUM(AL29:AL33)</f>
        <v>0</v>
      </c>
      <c r="AM34" s="123">
        <f t="shared" ref="AM34" si="307">SUM(AM29:AM33)</f>
        <v>0</v>
      </c>
      <c r="AN34" s="123">
        <f t="shared" ref="AN34" si="308">SUM(AN29:AN33)</f>
        <v>0</v>
      </c>
      <c r="AO34" s="123">
        <f t="shared" ref="AO34" si="309">SUM(AO29:AO33)</f>
        <v>0</v>
      </c>
      <c r="AP34" s="123">
        <f t="shared" ref="AP34" si="310">SUM(AP29:AP33)</f>
        <v>0</v>
      </c>
      <c r="AQ34" s="123">
        <f t="shared" ref="AQ34" si="311">SUM(AQ29:AQ33)</f>
        <v>0</v>
      </c>
      <c r="AR34" s="123">
        <f t="shared" ref="AR34" si="312">SUM(AR29:AR33)</f>
        <v>0</v>
      </c>
      <c r="AS34" s="123">
        <f t="shared" ref="AS34" si="313">SUM(AS29:AS33)</f>
        <v>130916.6957127919</v>
      </c>
      <c r="AT34" s="123">
        <f t="shared" ref="AT34" si="314">SUM(AT29:AT33)</f>
        <v>-130916.6957127919</v>
      </c>
      <c r="AU34" s="123">
        <f t="shared" ref="AU34" si="315">SUM(AU29:AU33)</f>
        <v>0</v>
      </c>
      <c r="AV34" s="123">
        <f t="shared" ref="AV34" si="316">SUM(AV29:AV33)</f>
        <v>0</v>
      </c>
      <c r="AW34" s="123">
        <f t="shared" ref="AW34" si="317">SUM(AW29:AW33)</f>
        <v>0</v>
      </c>
      <c r="AX34" s="123">
        <f t="shared" ref="AX34" si="318">SUM(AX29:AX33)</f>
        <v>0</v>
      </c>
      <c r="AY34" s="123">
        <f t="shared" ref="AY34" si="319">SUM(AY29:AY33)</f>
        <v>0</v>
      </c>
      <c r="AZ34" s="123">
        <f t="shared" ref="AZ34" si="320">SUM(AZ29:AZ33)</f>
        <v>0</v>
      </c>
      <c r="BA34" s="123">
        <f t="shared" ref="BA34" si="321">SUM(BA29:BA33)</f>
        <v>0</v>
      </c>
      <c r="BB34" s="123">
        <f t="shared" ref="BB34" si="322">SUM(BB29:BB33)</f>
        <v>0</v>
      </c>
      <c r="BC34" s="123">
        <f t="shared" ref="BC34" si="323">SUM(BC29:BC33)</f>
        <v>0</v>
      </c>
      <c r="BD34" s="123">
        <f t="shared" ref="BD34" si="324">SUM(BD29:BD33)</f>
        <v>0</v>
      </c>
      <c r="BE34" s="123">
        <f t="shared" ref="BE34" si="325">SUM(BE29:BE33)</f>
        <v>0</v>
      </c>
      <c r="BF34" s="123">
        <f t="shared" ref="BF34" si="326">SUM(BF29:BF33)</f>
        <v>0</v>
      </c>
      <c r="BG34" s="123">
        <f t="shared" ref="BG34" si="327">SUM(BG29:BG33)</f>
        <v>0</v>
      </c>
      <c r="BH34" s="123">
        <f t="shared" ref="BH34" si="328">SUM(BH29:BH33)</f>
        <v>0</v>
      </c>
      <c r="BI34" s="123">
        <f t="shared" ref="BI34" si="329">SUM(BI29:BI33)</f>
        <v>0</v>
      </c>
      <c r="BJ34" s="123">
        <f t="shared" ref="BJ34" si="330">SUM(BJ29:BJ33)</f>
        <v>0</v>
      </c>
      <c r="BK34" s="123">
        <f t="shared" ref="BK34" si="331">SUM(BK29:BK33)</f>
        <v>0</v>
      </c>
      <c r="BL34" s="123">
        <f t="shared" ref="BL34" si="332">SUM(BL29:BL33)</f>
        <v>0</v>
      </c>
      <c r="BM34" s="123">
        <f t="shared" ref="BM34" si="333">SUM(BM29:BM33)</f>
        <v>0</v>
      </c>
      <c r="BN34" s="123">
        <f t="shared" ref="BN34" si="334">SUM(BN29:BN33)</f>
        <v>0</v>
      </c>
      <c r="BO34" s="123">
        <f t="shared" ref="BO34" si="335">SUM(BO29:BO33)</f>
        <v>146706.16939700244</v>
      </c>
      <c r="BP34" s="123">
        <f t="shared" ref="BP34" si="336">SUM(BP29:BP33)</f>
        <v>-146706.16939700244</v>
      </c>
      <c r="BQ34" s="123">
        <f t="shared" ref="BQ34" si="337">SUM(BQ29:BQ33)</f>
        <v>0</v>
      </c>
      <c r="BR34" s="123">
        <f t="shared" ref="BR34" si="338">SUM(BR29:BR33)</f>
        <v>0</v>
      </c>
      <c r="BS34" s="123">
        <f t="shared" ref="BS34" si="339">SUM(BS29:BS33)</f>
        <v>0</v>
      </c>
      <c r="BT34" s="123">
        <f t="shared" ref="BT34" si="340">SUM(BT29:BT33)</f>
        <v>0</v>
      </c>
      <c r="BU34" s="123">
        <f t="shared" ref="BU34" si="341">SUM(BU29:BU33)</f>
        <v>0</v>
      </c>
      <c r="BV34" s="123">
        <f t="shared" ref="BV34" si="342">SUM(BV29:BV33)</f>
        <v>0</v>
      </c>
      <c r="BW34" s="123">
        <f t="shared" ref="BW34" si="343">SUM(BW29:BW33)</f>
        <v>0</v>
      </c>
      <c r="BX34" s="123">
        <f t="shared" ref="BX34" si="344">SUM(BX29:BX33)</f>
        <v>0</v>
      </c>
      <c r="BY34" s="123">
        <f t="shared" ref="BY34" si="345">SUM(BY29:BY33)</f>
        <v>0</v>
      </c>
      <c r="BZ34" s="123">
        <f t="shared" ref="BZ34" si="346">SUM(BZ29:BZ33)</f>
        <v>0</v>
      </c>
      <c r="CA34" s="123">
        <f t="shared" ref="CA34" si="347">SUM(CA29:CA33)</f>
        <v>0</v>
      </c>
      <c r="CB34" s="123">
        <f t="shared" ref="CB34" si="348">SUM(CB29:CB33)</f>
        <v>0</v>
      </c>
      <c r="CC34" s="123">
        <f t="shared" ref="CC34" si="349">SUM(CC29:CC33)</f>
        <v>0</v>
      </c>
      <c r="CD34" s="123">
        <f t="shared" ref="CD34" si="350">SUM(CD29:CD33)</f>
        <v>0</v>
      </c>
      <c r="CE34" s="123">
        <f t="shared" ref="CE34" si="351">SUM(CE29:CE33)</f>
        <v>0</v>
      </c>
      <c r="CF34" s="123">
        <f t="shared" ref="CF34" si="352">SUM(CF29:CF33)</f>
        <v>0</v>
      </c>
      <c r="CG34" s="123">
        <f t="shared" ref="CG34" si="353">SUM(CG29:CG33)</f>
        <v>0</v>
      </c>
      <c r="CH34" s="123">
        <f t="shared" ref="CH34" si="354">SUM(CH29:CH33)</f>
        <v>0</v>
      </c>
      <c r="CI34" s="123">
        <f t="shared" ref="CI34" si="355">SUM(CI29:CI33)</f>
        <v>0</v>
      </c>
      <c r="CJ34" s="123">
        <f t="shared" ref="CJ34" si="356">SUM(CJ29:CJ33)</f>
        <v>0</v>
      </c>
      <c r="CK34" s="123">
        <f t="shared" ref="CK34" si="357">SUM(CK29:CK33)</f>
        <v>166573.71906587662</v>
      </c>
      <c r="CL34" s="123">
        <f t="shared" ref="CL34" si="358">SUM(CL29:CL33)</f>
        <v>-166573.71906587662</v>
      </c>
      <c r="CM34" s="123">
        <f t="shared" ref="CM34" si="359">SUM(CM29:CM33)</f>
        <v>0</v>
      </c>
      <c r="CN34" s="123">
        <f t="shared" ref="CN34" si="360">SUM(CN29:CN33)</f>
        <v>144758.12</v>
      </c>
      <c r="CO34" s="123">
        <f t="shared" ref="CO34" si="361">SUM(CO29:CO33)</f>
        <v>47426.539999999994</v>
      </c>
      <c r="CP34" s="123">
        <f t="shared" ref="CP34" si="362">SUM(CP29:CP33)</f>
        <v>0</v>
      </c>
      <c r="CQ34" s="123">
        <f t="shared" ref="CQ34" si="363">SUM(CQ29:CQ33)</f>
        <v>0</v>
      </c>
      <c r="CR34" s="123">
        <f t="shared" ref="CR34" si="364">SUM(CR29:CR33)</f>
        <v>0</v>
      </c>
      <c r="CS34" s="123">
        <f t="shared" ref="CS34" si="365">SUM(CS29:CS33)</f>
        <v>0</v>
      </c>
      <c r="CT34" s="123">
        <f t="shared" ref="CT34" si="366">SUM(CT29:CT33)</f>
        <v>192184.66</v>
      </c>
      <c r="CU34" s="123">
        <f t="shared" ref="CU34" si="367">SUM(CU29:CU33)</f>
        <v>555245.73021958862</v>
      </c>
      <c r="CV34" s="123">
        <f t="shared" ref="CV34" si="368">SUM(CV29:CV33)</f>
        <v>-363061.07021958864</v>
      </c>
      <c r="CW34" s="123">
        <f t="shared" ref="CW34" si="369">SUM(CW29:CW33)</f>
        <v>0</v>
      </c>
      <c r="CX34" s="123">
        <f t="shared" ref="CX34" si="370">SUM(CX29:CX33)</f>
        <v>1072.8399999999999</v>
      </c>
      <c r="CY34" s="123">
        <f t="shared" ref="CY34" si="371">SUM(CY29:CY33)</f>
        <v>22907.45</v>
      </c>
      <c r="CZ34" s="123">
        <f t="shared" ref="CZ34" si="372">SUM(CZ29:CZ33)</f>
        <v>188296.31999999998</v>
      </c>
      <c r="DA34" s="123">
        <f t="shared" ref="DA34" si="373">SUM(DA29:DA33)</f>
        <v>320326.58</v>
      </c>
      <c r="DB34" s="123">
        <f t="shared" ref="DB34" si="374">SUM(DB29:DB33)</f>
        <v>532603.18999999994</v>
      </c>
    </row>
    <row r="35" spans="2:106" s="114" customFormat="1" ht="7.5" customHeight="1">
      <c r="B35" s="115"/>
      <c r="C35" s="116"/>
      <c r="D35" s="123"/>
      <c r="E35" s="123"/>
      <c r="F35" s="123"/>
      <c r="G35" s="123"/>
      <c r="H35" s="123"/>
      <c r="I35" s="123"/>
      <c r="J35" s="123"/>
      <c r="K35" s="123"/>
      <c r="L35" s="123"/>
      <c r="M35" s="123"/>
      <c r="N35" s="123"/>
      <c r="O35" s="123"/>
      <c r="P35" s="123"/>
      <c r="Q35" s="123"/>
      <c r="R35" s="123"/>
      <c r="S35" s="123"/>
      <c r="T35" s="123"/>
      <c r="U35" s="123"/>
      <c r="V35" s="123"/>
      <c r="W35" s="123"/>
      <c r="X35" s="123"/>
      <c r="Y35" s="123"/>
      <c r="Z35" s="123"/>
      <c r="AA35" s="123"/>
      <c r="AB35" s="123"/>
      <c r="AC35" s="123"/>
      <c r="AD35" s="123"/>
      <c r="AE35" s="123"/>
      <c r="AF35" s="123"/>
      <c r="AG35" s="123"/>
      <c r="AH35" s="123"/>
      <c r="AI35" s="123"/>
      <c r="AJ35" s="123"/>
      <c r="AK35" s="123"/>
      <c r="AL35" s="123"/>
      <c r="AM35" s="123"/>
      <c r="AN35" s="123"/>
      <c r="AO35" s="123"/>
      <c r="AP35" s="123"/>
      <c r="AQ35" s="123"/>
      <c r="AR35" s="123"/>
      <c r="AS35" s="123"/>
      <c r="AT35" s="123"/>
      <c r="AU35" s="123"/>
      <c r="AV35" s="123"/>
      <c r="AW35" s="123"/>
      <c r="AX35" s="123"/>
      <c r="AY35" s="123"/>
      <c r="AZ35" s="123"/>
      <c r="BA35" s="123"/>
      <c r="BB35" s="123"/>
      <c r="BC35" s="123"/>
      <c r="BD35" s="123"/>
      <c r="BE35" s="123"/>
      <c r="BF35" s="123"/>
      <c r="BG35" s="123"/>
      <c r="BH35" s="123"/>
      <c r="BI35" s="123"/>
      <c r="BJ35" s="123"/>
      <c r="BK35" s="123"/>
      <c r="BL35" s="123"/>
      <c r="BM35" s="123"/>
      <c r="BN35" s="123"/>
      <c r="BO35" s="123"/>
      <c r="BP35" s="123"/>
      <c r="BQ35" s="123"/>
      <c r="BR35" s="123"/>
      <c r="BS35" s="123"/>
      <c r="BT35" s="123"/>
      <c r="BU35" s="123"/>
      <c r="BV35" s="123"/>
      <c r="BW35" s="123"/>
      <c r="BX35" s="123"/>
      <c r="BY35" s="123"/>
      <c r="BZ35" s="123"/>
      <c r="CA35" s="123"/>
      <c r="CB35" s="123"/>
      <c r="CC35" s="123"/>
      <c r="CD35" s="123"/>
      <c r="CE35" s="123"/>
      <c r="CF35" s="123"/>
      <c r="CG35" s="123"/>
      <c r="CH35" s="123"/>
      <c r="CI35" s="123"/>
      <c r="CJ35" s="123"/>
      <c r="CK35" s="123"/>
      <c r="CL35" s="123"/>
      <c r="CM35" s="123"/>
      <c r="CN35" s="123"/>
      <c r="CO35" s="123"/>
      <c r="CP35" s="123"/>
      <c r="CQ35" s="123"/>
      <c r="CR35" s="123"/>
      <c r="CS35" s="123"/>
      <c r="CT35" s="123"/>
      <c r="CU35" s="123"/>
      <c r="CV35" s="123"/>
      <c r="CW35" s="131"/>
      <c r="CX35" s="123"/>
      <c r="CY35" s="123"/>
      <c r="CZ35" s="123"/>
      <c r="DA35" s="123"/>
      <c r="DB35" s="123"/>
    </row>
    <row r="36" spans="2:106">
      <c r="B36" s="39" t="s">
        <v>50</v>
      </c>
      <c r="C36" s="40" t="s">
        <v>31</v>
      </c>
      <c r="D36" s="41">
        <f>VLOOKUP($C36,'SEM使用（总账填写）'!$B:$E,2,0)</f>
        <v>11896.33</v>
      </c>
      <c r="E36" s="41">
        <f>VLOOKUP(C36,'SEM使用（总账填写）'!B:E,4,0)</f>
        <v>1403.19</v>
      </c>
      <c r="F36" s="41">
        <f>VLOOKUP($C36,'SEM使用（总账填写）'!$B:$AB,6,0)</f>
        <v>5834.64</v>
      </c>
      <c r="G36" s="19">
        <f>SUM(D36:F36)</f>
        <v>19134.16</v>
      </c>
      <c r="H36" s="41">
        <f>VLOOKUP($C36,'SEM使用（总账填写）'!$B:$E,3,0)</f>
        <v>0</v>
      </c>
      <c r="I36" s="41">
        <f>VLOOKUP(C36,'SEM使用（总账填写）'!B:F,5,0)</f>
        <v>3129.59</v>
      </c>
      <c r="J36" s="19">
        <f>VLOOKUP($C36,'SEM使用（总账填写）'!$B:$AB,7,0)</f>
        <v>3296.55</v>
      </c>
      <c r="K36" s="19">
        <f>SUM(H36:J36)</f>
        <v>6426.14</v>
      </c>
      <c r="L36" s="41">
        <f>VLOOKUP($C36,'SEM充值（总账填写）'!$B:$Z,2,0)</f>
        <v>0</v>
      </c>
      <c r="M36" s="41">
        <f>VLOOKUP($C36,'SEM充值（总账填写）'!$B:$Z,4,0)</f>
        <v>0</v>
      </c>
      <c r="N36" s="41">
        <f>VLOOKUP($C36,'SEM充值（总账填写）'!$B:$Z,6,0)</f>
        <v>0</v>
      </c>
      <c r="O36" s="19">
        <f>SUM(L36:N36)</f>
        <v>0</v>
      </c>
      <c r="P36" s="41">
        <f>VLOOKUP($C36,'SEM充值（总账填写）'!$B:$Z,3,0)</f>
        <v>0</v>
      </c>
      <c r="Q36" s="41">
        <f>VLOOKUP($C36,'SEM充值（总账填写）'!$B:$Z,5,0)</f>
        <v>0</v>
      </c>
      <c r="R36" s="19">
        <f>VLOOKUP($C36,'SEM充值（总账填写）'!$B:$Z,7,0)</f>
        <v>0</v>
      </c>
      <c r="S36" s="19">
        <f>SUM(P36:R36)</f>
        <v>0</v>
      </c>
      <c r="T36" s="19">
        <f>SUMIFS('流量采购PR单明细（地方站填写）'!$E:$E,'流量采购PR单明细（地方站填写）'!$C:$C,流量采购费用统计!$C36,'流量采购PR单明细（地方站填写）'!$I:$I,流量采购费用统计!T$6,'流量采购PR单明细（地方站填写）'!$J:$J,流量采购费用统计!T$5)</f>
        <v>0</v>
      </c>
      <c r="U36" s="19">
        <f>SUMIFS('流量采购PR单明细（地方站填写）'!$E:$E,'流量采购PR单明细（地方站填写）'!$C:$C,流量采购费用统计!$C36,'流量采购PR单明细（地方站填写）'!$I:$I,流量采购费用统计!U$6,'流量采购PR单明细（地方站填写）'!$J:$J,流量采购费用统计!U$5)</f>
        <v>0</v>
      </c>
      <c r="V36" s="99">
        <f>G36+K36+O36+S36+T36+U36</f>
        <v>25560.3</v>
      </c>
      <c r="W36" s="41">
        <f>INDEX('[1]2016 确认版 vs 财务版'!$1:$1048576,16,MATCH($C36,'[1]2016 确认版 vs 财务版'!$3:$3,0)+25)-5000</f>
        <v>9104.798419890787</v>
      </c>
      <c r="X36" s="100">
        <f>V36-W36</f>
        <v>16455.501580109212</v>
      </c>
      <c r="Y36" s="50"/>
      <c r="Z36" s="41">
        <f>VLOOKUP($C36,'SEM使用（总账填写）'!$B:$AB,8,0)</f>
        <v>0</v>
      </c>
      <c r="AA36" s="41">
        <f>VLOOKUP($C36,'SEM使用（总账填写）'!$B:$AB,10,0)</f>
        <v>0</v>
      </c>
      <c r="AB36" s="41">
        <f>VLOOKUP($C36,'SEM使用（总账填写）'!$B:$AB,12,0)</f>
        <v>0</v>
      </c>
      <c r="AC36" s="19">
        <f>SUM(Z36:AB36)</f>
        <v>0</v>
      </c>
      <c r="AD36" s="41">
        <f>VLOOKUP($C36,'SEM使用（总账填写）'!$B:$AB,9,0)</f>
        <v>0</v>
      </c>
      <c r="AE36" s="41">
        <f>VLOOKUP($C36,'SEM使用（总账填写）'!$B:$AB,11,0)</f>
        <v>0</v>
      </c>
      <c r="AF36" s="19">
        <f>VLOOKUP($C36,'SEM使用（总账填写）'!$B:$AB,13,0)</f>
        <v>0</v>
      </c>
      <c r="AG36" s="19">
        <f>SUM(AD36:AF36)</f>
        <v>0</v>
      </c>
      <c r="AH36" s="41">
        <f>VLOOKUP($C36,'SEM充值（总账填写）'!$B:$Z,8,0)</f>
        <v>0</v>
      </c>
      <c r="AI36" s="41">
        <f>VLOOKUP($C36,'SEM充值（总账填写）'!$B:$Z,10,0)</f>
        <v>0</v>
      </c>
      <c r="AJ36" s="41">
        <f>VLOOKUP($C36,'SEM充值（总账填写）'!$B:$Z,12,0)</f>
        <v>0</v>
      </c>
      <c r="AK36" s="19">
        <f>SUM(AH36:AJ36)</f>
        <v>0</v>
      </c>
      <c r="AL36" s="41">
        <f>VLOOKUP($C36,'SEM充值（总账填写）'!$B:$Z,9,0)</f>
        <v>0</v>
      </c>
      <c r="AM36" s="41">
        <f>VLOOKUP($C36,'SEM充值（总账填写）'!$B:$Z,11,0)</f>
        <v>0</v>
      </c>
      <c r="AN36" s="19">
        <f>VLOOKUP($C36,'SEM充值（总账填写）'!$B:$Z,13,0)</f>
        <v>0</v>
      </c>
      <c r="AO36" s="19">
        <f>SUM(AL36:AN36)</f>
        <v>0</v>
      </c>
      <c r="AP36" s="19">
        <f>SUMIFS('流量采购PR单明细（地方站填写）'!$E:$E,'流量采购PR单明细（地方站填写）'!$C:$C,流量采购费用统计!$C36,'流量采购PR单明细（地方站填写）'!$I:$I,流量采购费用统计!AP$6,'流量采购PR单明细（地方站填写）'!$J:$J,流量采购费用统计!AP$5)</f>
        <v>0</v>
      </c>
      <c r="AQ36" s="19">
        <f>SUMIFS('流量采购PR单明细（地方站填写）'!$E:$E,'流量采购PR单明细（地方站填写）'!$C:$C,流量采购费用统计!$C36,'流量采购PR单明细（地方站填写）'!$I:$I,流量采购费用统计!AQ$6,'流量采购PR单明细（地方站填写）'!$J:$J,流量采购费用统计!AQ$5)</f>
        <v>0</v>
      </c>
      <c r="AR36" s="99">
        <f>AC36+AG36+AP36+AQ36+AK36+AO36</f>
        <v>0</v>
      </c>
      <c r="AS36" s="41">
        <f>INDEX('[1]2016 确认版 vs 财务版'!$1:$1048576,16,MATCH($C36,'[1]2016 确认版 vs 财务版'!$3:$3,0)+26)</f>
        <v>16753.805042407344</v>
      </c>
      <c r="AT36" s="100">
        <f>AR36-AS36</f>
        <v>-16753.805042407344</v>
      </c>
      <c r="AU36" s="50"/>
      <c r="AV36" s="41">
        <f>VLOOKUP($C36,'SEM使用（总账填写）'!$B:$AB,14,0)</f>
        <v>0</v>
      </c>
      <c r="AW36" s="41">
        <f>VLOOKUP($C36,'SEM使用（总账填写）'!$B:$AB,16,0)</f>
        <v>0</v>
      </c>
      <c r="AX36" s="41">
        <f>VLOOKUP($C36,'SEM使用（总账填写）'!$B:$AB,18,0)</f>
        <v>0</v>
      </c>
      <c r="AY36" s="19">
        <f>SUM(AV36:AX36)</f>
        <v>0</v>
      </c>
      <c r="AZ36" s="41">
        <f>VLOOKUP($C36,'SEM使用（总账填写）'!$B:$AB,15,0)</f>
        <v>0</v>
      </c>
      <c r="BA36" s="41">
        <f>VLOOKUP($C36,'SEM使用（总账填写）'!$B:$AB,17,0)</f>
        <v>0</v>
      </c>
      <c r="BB36" s="19">
        <f>VLOOKUP($C36,'SEM使用（总账填写）'!$B:$AB,19,0)</f>
        <v>0</v>
      </c>
      <c r="BC36" s="19">
        <f>SUM(AZ36:BB36)</f>
        <v>0</v>
      </c>
      <c r="BD36" s="41">
        <f>VLOOKUP($C36,'SEM充值（总账填写）'!$B:$Z,14,0)</f>
        <v>0</v>
      </c>
      <c r="BE36" s="41">
        <f>VLOOKUP($C36,'SEM充值（总账填写）'!$B:$Z,16,0)</f>
        <v>0</v>
      </c>
      <c r="BF36" s="41">
        <f>VLOOKUP($C36,'SEM充值（总账填写）'!$B:$Z,18,0)</f>
        <v>0</v>
      </c>
      <c r="BG36" s="19">
        <f>SUM(BD36:BF36)</f>
        <v>0</v>
      </c>
      <c r="BH36" s="41">
        <f>VLOOKUP($C36,'SEM充值（总账填写）'!$B:$Z,15,0)</f>
        <v>0</v>
      </c>
      <c r="BI36" s="41">
        <f>VLOOKUP($C36,'SEM充值（总账填写）'!$B:$Z,17,0)</f>
        <v>0</v>
      </c>
      <c r="BJ36" s="19">
        <f>VLOOKUP($C36,'SEM充值（总账填写）'!$B:$Z,19,0)</f>
        <v>0</v>
      </c>
      <c r="BK36" s="19">
        <f>SUM(BH36:BJ36)</f>
        <v>0</v>
      </c>
      <c r="BL36" s="19">
        <f>SUMIFS('流量采购PR单明细（地方站填写）'!$E:$E,'流量采购PR单明细（地方站填写）'!$C:$C,流量采购费用统计!$C36,'流量采购PR单明细（地方站填写）'!$I:$I,流量采购费用统计!BL$6,'流量采购PR单明细（地方站填写）'!$J:$J,流量采购费用统计!BL$5)</f>
        <v>0</v>
      </c>
      <c r="BM36" s="19">
        <f>SUMIFS('流量采购PR单明细（地方站填写）'!$E:$E,'流量采购PR单明细（地方站填写）'!$C:$C,流量采购费用统计!$C36,'流量采购PR单明细（地方站填写）'!$I:$I,流量采购费用统计!BM$6,'流量采购PR单明细（地方站填写）'!$J:$J,流量采购费用统计!BM$5)</f>
        <v>0</v>
      </c>
      <c r="BN36" s="99">
        <f>AY36+BC36+BL36+BM36+BG36+BK36</f>
        <v>0</v>
      </c>
      <c r="BO36" s="41">
        <f>INDEX('[1]2016 确认版 vs 财务版'!$1:$1048576,16,MATCH($C36,'[1]2016 确认版 vs 财务版'!$3:$3,0)+27)</f>
        <v>18508.191007319623</v>
      </c>
      <c r="BP36" s="100">
        <f>BN36-BO36</f>
        <v>-18508.191007319623</v>
      </c>
      <c r="BQ36" s="50"/>
      <c r="BR36" s="41">
        <f>VLOOKUP($C36,'SEM使用（总账填写）'!$B:$AB,20,0)</f>
        <v>0</v>
      </c>
      <c r="BS36" s="41">
        <f>VLOOKUP($C36,'SEM使用（总账填写）'!$B:$AB,22,0)</f>
        <v>0</v>
      </c>
      <c r="BT36" s="41">
        <f>VLOOKUP($C36,'SEM使用（总账填写）'!$B:$AB,24,0)</f>
        <v>0</v>
      </c>
      <c r="BU36" s="19">
        <f>SUM(BR36:BT36)</f>
        <v>0</v>
      </c>
      <c r="BV36" s="41">
        <f>VLOOKUP($C36,'SEM使用（总账填写）'!$B:$AB,21,0)</f>
        <v>0</v>
      </c>
      <c r="BW36" s="41">
        <f>VLOOKUP($C36,'SEM使用（总账填写）'!$B:$AB,23,0)</f>
        <v>0</v>
      </c>
      <c r="BX36" s="19">
        <f>VLOOKUP($C36,'SEM使用（总账填写）'!$B:$AB,25,0)</f>
        <v>0</v>
      </c>
      <c r="BY36" s="19">
        <f>SUM(BV36:BX36)</f>
        <v>0</v>
      </c>
      <c r="BZ36" s="41">
        <f>VLOOKUP($C36,'SEM充值（总账填写）'!$B:$Z,20,0)</f>
        <v>0</v>
      </c>
      <c r="CA36" s="41">
        <f>VLOOKUP($C36,'SEM充值（总账填写）'!$B:$Z,22,0)</f>
        <v>0</v>
      </c>
      <c r="CB36" s="41">
        <f>VLOOKUP($C36,'SEM充值（总账填写）'!$B:$Z,24,0)</f>
        <v>0</v>
      </c>
      <c r="CC36" s="19">
        <f>SUM(BZ36:CB36)</f>
        <v>0</v>
      </c>
      <c r="CD36" s="41">
        <f>VLOOKUP($C36,'SEM充值（总账填写）'!$B:$Z,21,0)</f>
        <v>0</v>
      </c>
      <c r="CE36" s="41">
        <f>VLOOKUP($C36,'SEM充值（总账填写）'!$B:$Z,23,0)</f>
        <v>0</v>
      </c>
      <c r="CF36" s="19">
        <f>VLOOKUP($C36,'SEM充值（总账填写）'!$B:$Z,25,0)</f>
        <v>0</v>
      </c>
      <c r="CG36" s="19">
        <f>SUM(CD36:CF36)</f>
        <v>0</v>
      </c>
      <c r="CH36" s="19">
        <f>SUMIFS('流量采购PR单明细（地方站填写）'!$E:$E,'流量采购PR单明细（地方站填写）'!$C:$C,流量采购费用统计!$C36,'流量采购PR单明细（地方站填写）'!$I:$I,流量采购费用统计!CH$6,'流量采购PR单明细（地方站填写）'!$J:$J,流量采购费用统计!CH$5)</f>
        <v>0</v>
      </c>
      <c r="CI36" s="19">
        <f>SUMIFS('流量采购PR单明细（地方站填写）'!$E:$E,'流量采购PR单明细（地方站填写）'!$C:$C,流量采购费用统计!$C36,'流量采购PR单明细（地方站填写）'!$I:$I,流量采购费用统计!CI$6,'流量采购PR单明细（地方站填写）'!$J:$J,流量采购费用统计!CI$5)</f>
        <v>0</v>
      </c>
      <c r="CJ36" s="99">
        <f>BU36+BY36+CH36+CI36+CC36+CG36</f>
        <v>0</v>
      </c>
      <c r="CK36" s="41">
        <f>INDEX('[1]2016 确认版 vs 财务版'!$1:$1048576,16,MATCH($C36,'[1]2016 确认版 vs 财务版'!$3:$3,0)+28)</f>
        <v>21157.197629836177</v>
      </c>
      <c r="CL36" s="100">
        <f>CJ36-CK36</f>
        <v>-21157.197629836177</v>
      </c>
      <c r="CM36" s="19"/>
      <c r="CN36" s="57">
        <f>G36+AC36+AY36+BU36</f>
        <v>19134.16</v>
      </c>
      <c r="CO36" s="19">
        <f>K36+AG36+BC36+BY36</f>
        <v>6426.14</v>
      </c>
      <c r="CP36" s="19">
        <f>O36+AK36+BG36+CC36</f>
        <v>0</v>
      </c>
      <c r="CQ36" s="19">
        <f>S36+AO36+BK36+CG36</f>
        <v>0</v>
      </c>
      <c r="CR36" s="19">
        <f>T36+AP36+BL36+CH36</f>
        <v>0</v>
      </c>
      <c r="CS36" s="19">
        <f>U36+AQ36+BM36+CI36</f>
        <v>0</v>
      </c>
      <c r="CT36" s="99">
        <f>SUM(CN36:CS36)</f>
        <v>25560.3</v>
      </c>
      <c r="CU36" s="19">
        <f>W36+AS36+BO36+CK36</f>
        <v>65523.992099453935</v>
      </c>
      <c r="CV36" s="100">
        <f>CT36-CU36</f>
        <v>-39963.69209945394</v>
      </c>
      <c r="CX36" s="57">
        <f>VLOOKUP(C36,'[2]2015 流量采购'!$A:$K,8,FALSE)</f>
        <v>31.8</v>
      </c>
      <c r="CY36" s="19">
        <f>VLOOKUP(C36,'[2]2015 流量采购'!$A:$K,9,FALSE)</f>
        <v>10580.2</v>
      </c>
      <c r="CZ36" s="19">
        <f>VLOOKUP(C36,'[2]2015 流量采购'!$A:$K,10,FALSE)</f>
        <v>2172.92</v>
      </c>
      <c r="DA36" s="19">
        <f>VLOOKUP(C36,'[2]2015 流量采购'!$A:$K,11,FALSE)</f>
        <v>11615.460000000001</v>
      </c>
      <c r="DB36" s="50">
        <f>SUM(CX36:DA36)</f>
        <v>24400.38</v>
      </c>
    </row>
    <row r="37" spans="2:106">
      <c r="B37" s="36" t="s">
        <v>50</v>
      </c>
      <c r="C37" s="37" t="s">
        <v>32</v>
      </c>
      <c r="D37" s="38">
        <f>VLOOKUP($C37,'SEM使用（总账填写）'!$B:$E,2,0)</f>
        <v>7923.2</v>
      </c>
      <c r="E37" s="38">
        <f>VLOOKUP(C37,'SEM使用（总账填写）'!B:E,4,0)</f>
        <v>8557.25</v>
      </c>
      <c r="F37" s="38">
        <f>VLOOKUP($C37,'SEM使用（总账填写）'!$B:$AB,6,0)</f>
        <v>11656.55</v>
      </c>
      <c r="G37" s="18">
        <f>SUM(D37:F37)</f>
        <v>28137</v>
      </c>
      <c r="H37" s="38">
        <f>VLOOKUP($C37,'SEM使用（总账填写）'!$B:$E,3,0)</f>
        <v>0</v>
      </c>
      <c r="I37" s="38">
        <f>VLOOKUP(C37,'SEM使用（总账填写）'!B:F,5,0)</f>
        <v>6040.45</v>
      </c>
      <c r="J37" s="18">
        <f>VLOOKUP($C37,'SEM使用（总账填写）'!$B:$AB,7,0)</f>
        <v>5968.96</v>
      </c>
      <c r="K37" s="18">
        <f>SUM(H37:J37)</f>
        <v>12009.41</v>
      </c>
      <c r="L37" s="38">
        <f>VLOOKUP($C37,'SEM充值（总账填写）'!$B:$Z,2,0)</f>
        <v>0</v>
      </c>
      <c r="M37" s="38">
        <f>VLOOKUP($C37,'SEM充值（总账填写）'!$B:$Z,4,0)</f>
        <v>0</v>
      </c>
      <c r="N37" s="38">
        <f>VLOOKUP($C37,'SEM充值（总账填写）'!$B:$Z,6,0)</f>
        <v>0</v>
      </c>
      <c r="O37" s="18">
        <f t="shared" ref="O37:O39" si="375">SUM(L37:N37)</f>
        <v>0</v>
      </c>
      <c r="P37" s="38">
        <f>VLOOKUP($C37,'SEM充值（总账填写）'!$B:$Z,3,0)</f>
        <v>0</v>
      </c>
      <c r="Q37" s="38">
        <f>VLOOKUP($C37,'SEM充值（总账填写）'!$B:$Z,5,0)</f>
        <v>0</v>
      </c>
      <c r="R37" s="18">
        <f>VLOOKUP($C37,'SEM充值（总账填写）'!$B:$Z,7,0)</f>
        <v>0</v>
      </c>
      <c r="S37" s="18">
        <f t="shared" ref="S37:S39" si="376">SUM(P37:R37)</f>
        <v>0</v>
      </c>
      <c r="T37" s="18">
        <f>SUMIFS('流量采购PR单明细（地方站填写）'!$E:$E,'流量采购PR单明细（地方站填写）'!$C:$C,流量采购费用统计!$C37,'流量采购PR单明细（地方站填写）'!$I:$I,流量采购费用统计!T$6,'流量采购PR单明细（地方站填写）'!$J:$J,流量采购费用统计!T$5)</f>
        <v>0</v>
      </c>
      <c r="U37" s="18">
        <f>SUMIFS('流量采购PR单明细（地方站填写）'!$E:$E,'流量采购PR单明细（地方站填写）'!$C:$C,流量采购费用统计!$C37,'流量采购PR单明细（地方站填写）'!$I:$I,流量采购费用统计!U$6,'流量采购PR单明细（地方站填写）'!$J:$J,流量采购费用统计!U$5)</f>
        <v>0</v>
      </c>
      <c r="V37" s="97">
        <f t="shared" ref="V37:V39" si="377">G37+K37+O37+S37+T37+U37</f>
        <v>40146.410000000003</v>
      </c>
      <c r="W37" s="38">
        <f>INDEX('[1]2016 确认版 vs 财务版'!$1:$1048576,16,MATCH($C37,'[1]2016 确认版 vs 财务版'!$3:$3,0)+25)</f>
        <v>11300.879129390807</v>
      </c>
      <c r="X37" s="98">
        <f t="shared" ref="X37:X39" si="378">V37-W37</f>
        <v>28845.530870609196</v>
      </c>
      <c r="Y37" s="49"/>
      <c r="Z37" s="38">
        <f>VLOOKUP($C37,'SEM使用（总账填写）'!$B:$AB,8,0)</f>
        <v>0</v>
      </c>
      <c r="AA37" s="38">
        <f>VLOOKUP($C37,'SEM使用（总账填写）'!$B:$AB,10,0)</f>
        <v>0</v>
      </c>
      <c r="AB37" s="38">
        <f>VLOOKUP($C37,'SEM使用（总账填写）'!$B:$AB,12,0)</f>
        <v>0</v>
      </c>
      <c r="AC37" s="18">
        <f t="shared" ref="AC37:AC39" si="379">SUM(Z37:AB37)</f>
        <v>0</v>
      </c>
      <c r="AD37" s="38">
        <f>VLOOKUP($C37,'SEM使用（总账填写）'!$B:$AB,9,0)</f>
        <v>0</v>
      </c>
      <c r="AE37" s="38">
        <f>VLOOKUP($C37,'SEM使用（总账填写）'!$B:$AB,11,0)</f>
        <v>0</v>
      </c>
      <c r="AF37" s="18">
        <f>VLOOKUP($C37,'SEM使用（总账填写）'!$B:$AB,13,0)</f>
        <v>0</v>
      </c>
      <c r="AG37" s="18">
        <f t="shared" ref="AG37:AG39" si="380">SUM(AD37:AF37)</f>
        <v>0</v>
      </c>
      <c r="AH37" s="38">
        <f>VLOOKUP($C37,'SEM充值（总账填写）'!$B:$Z,8,0)</f>
        <v>0</v>
      </c>
      <c r="AI37" s="38">
        <f>VLOOKUP($C37,'SEM充值（总账填写）'!$B:$Z,10,0)</f>
        <v>0</v>
      </c>
      <c r="AJ37" s="38">
        <f>VLOOKUP($C37,'SEM充值（总账填写）'!$B:$Z,12,0)</f>
        <v>0</v>
      </c>
      <c r="AK37" s="18">
        <f t="shared" ref="AK37:AK39" si="381">SUM(AH37:AJ37)</f>
        <v>0</v>
      </c>
      <c r="AL37" s="38">
        <f>VLOOKUP($C37,'SEM充值（总账填写）'!$B:$Z,9,0)</f>
        <v>0</v>
      </c>
      <c r="AM37" s="38">
        <f>VLOOKUP($C37,'SEM充值（总账填写）'!$B:$Z,11,0)</f>
        <v>0</v>
      </c>
      <c r="AN37" s="18">
        <f>VLOOKUP($C37,'SEM充值（总账填写）'!$B:$Z,13,0)</f>
        <v>0</v>
      </c>
      <c r="AO37" s="18">
        <f t="shared" ref="AO37:AO39" si="382">SUM(AL37:AN37)</f>
        <v>0</v>
      </c>
      <c r="AP37" s="18">
        <f>SUMIFS('流量采购PR单明细（地方站填写）'!$E:$E,'流量采购PR单明细（地方站填写）'!$C:$C,流量采购费用统计!$C37,'流量采购PR单明细（地方站填写）'!$I:$I,流量采购费用统计!AP$6,'流量采购PR单明细（地方站填写）'!$J:$J,流量采购费用统计!AP$5)</f>
        <v>0</v>
      </c>
      <c r="AQ37" s="18">
        <f>SUMIFS('流量采购PR单明细（地方站填写）'!$E:$E,'流量采购PR单明细（地方站填写）'!$C:$C,流量采购费用统计!$C37,'流量采购PR单明细（地方站填写）'!$I:$I,流量采购费用统计!AQ$6,'流量采购PR单明细（地方站填写）'!$J:$J,流量采购费用统计!AQ$5)</f>
        <v>0</v>
      </c>
      <c r="AR37" s="97">
        <f t="shared" ref="AR37:AR39" si="383">AC37+AG37+AP37+AQ37+AK37+AO37</f>
        <v>0</v>
      </c>
      <c r="AS37" s="38">
        <f>INDEX('[1]2016 确认版 vs 财务版'!$1:$1048576,16,MATCH($C37,'[1]2016 确认版 vs 财务版'!$3:$3,0)+26)+50000</f>
        <v>62956.508268463658</v>
      </c>
      <c r="AT37" s="98">
        <f t="shared" ref="AT37:AT39" si="384">AR37-AS37</f>
        <v>-62956.508268463658</v>
      </c>
      <c r="AU37" s="49"/>
      <c r="AV37" s="38">
        <f>VLOOKUP($C37,'SEM使用（总账填写）'!$B:$AB,14,0)</f>
        <v>0</v>
      </c>
      <c r="AW37" s="38">
        <f>VLOOKUP($C37,'SEM使用（总账填写）'!$B:$AB,16,0)</f>
        <v>0</v>
      </c>
      <c r="AX37" s="38">
        <f>VLOOKUP($C37,'SEM使用（总账填写）'!$B:$AB,18,0)</f>
        <v>0</v>
      </c>
      <c r="AY37" s="18">
        <f t="shared" ref="AY37:AY39" si="385">SUM(AV37:AX37)</f>
        <v>0</v>
      </c>
      <c r="AZ37" s="38">
        <f>VLOOKUP($C37,'SEM使用（总账填写）'!$B:$AB,15,0)</f>
        <v>0</v>
      </c>
      <c r="BA37" s="38">
        <f>VLOOKUP($C37,'SEM使用（总账填写）'!$B:$AB,17,0)</f>
        <v>0</v>
      </c>
      <c r="BB37" s="18">
        <f>VLOOKUP($C37,'SEM使用（总账填写）'!$B:$AB,19,0)</f>
        <v>0</v>
      </c>
      <c r="BC37" s="18">
        <f t="shared" ref="BC37:BC39" si="386">SUM(AZ37:BB37)</f>
        <v>0</v>
      </c>
      <c r="BD37" s="38">
        <f>VLOOKUP($C37,'SEM充值（总账填写）'!$B:$Z,14,0)</f>
        <v>0</v>
      </c>
      <c r="BE37" s="38">
        <f>VLOOKUP($C37,'SEM充值（总账填写）'!$B:$Z,16,0)</f>
        <v>0</v>
      </c>
      <c r="BF37" s="38">
        <f>VLOOKUP($C37,'SEM充值（总账填写）'!$B:$Z,18,0)</f>
        <v>0</v>
      </c>
      <c r="BG37" s="18">
        <f t="shared" ref="BG37:BG39" si="387">SUM(BD37:BF37)</f>
        <v>0</v>
      </c>
      <c r="BH37" s="38">
        <f>VLOOKUP($C37,'SEM充值（总账填写）'!$B:$Z,15,0)</f>
        <v>0</v>
      </c>
      <c r="BI37" s="38">
        <f>VLOOKUP($C37,'SEM充值（总账填写）'!$B:$Z,17,0)</f>
        <v>0</v>
      </c>
      <c r="BJ37" s="18">
        <f>VLOOKUP($C37,'SEM充值（总账填写）'!$B:$Z,19,0)</f>
        <v>0</v>
      </c>
      <c r="BK37" s="18">
        <f t="shared" ref="BK37:BK39" si="388">SUM(BH37:BJ37)</f>
        <v>0</v>
      </c>
      <c r="BL37" s="18">
        <f>SUMIFS('流量采购PR单明细（地方站填写）'!$E:$E,'流量采购PR单明细（地方站填写）'!$C:$C,流量采购费用统计!$C37,'流量采购PR单明细（地方站填写）'!$I:$I,流量采购费用统计!BL$6,'流量采购PR单明细（地方站填写）'!$J:$J,流量采购费用统计!BL$5)</f>
        <v>0</v>
      </c>
      <c r="BM37" s="18">
        <f>SUMIFS('流量采购PR单明细（地方站填写）'!$E:$E,'流量采购PR单明细（地方站填写）'!$C:$C,流量采购费用统计!$C37,'流量采购PR单明细（地方站填写）'!$I:$I,流量采购费用统计!BM$6,'流量采购PR单明细（地方站填写）'!$J:$J,流量采购费用统计!BM$5)</f>
        <v>0</v>
      </c>
      <c r="BN37" s="97">
        <f t="shared" ref="BN37:BN39" si="389">AY37+BC37+BL37+BM37+BG37+BK37</f>
        <v>0</v>
      </c>
      <c r="BO37" s="38">
        <f>INDEX('[1]2016 确认版 vs 财务版'!$1:$1048576,16,MATCH($C37,'[1]2016 确认版 vs 财务版'!$3:$3,0)+27)</f>
        <v>15295.689555013361</v>
      </c>
      <c r="BP37" s="98">
        <f t="shared" ref="BP37:BP39" si="390">BN37-BO37</f>
        <v>-15295.689555013361</v>
      </c>
      <c r="BQ37" s="49"/>
      <c r="BR37" s="38">
        <f>VLOOKUP($C37,'SEM使用（总账填写）'!$B:$AB,20,0)</f>
        <v>0</v>
      </c>
      <c r="BS37" s="38">
        <f>VLOOKUP($C37,'SEM使用（总账填写）'!$B:$AB,22,0)</f>
        <v>0</v>
      </c>
      <c r="BT37" s="38">
        <f>VLOOKUP($C37,'SEM使用（总账填写）'!$B:$AB,24,0)</f>
        <v>0</v>
      </c>
      <c r="BU37" s="18">
        <f t="shared" ref="BU37:BU39" si="391">SUM(BR37:BT37)</f>
        <v>0</v>
      </c>
      <c r="BV37" s="38">
        <f>VLOOKUP($C37,'SEM使用（总账填写）'!$B:$AB,21,0)</f>
        <v>0</v>
      </c>
      <c r="BW37" s="38">
        <f>VLOOKUP($C37,'SEM使用（总账填写）'!$B:$AB,23,0)</f>
        <v>0</v>
      </c>
      <c r="BX37" s="18">
        <f>VLOOKUP($C37,'SEM使用（总账填写）'!$B:$AB,25,0)</f>
        <v>0</v>
      </c>
      <c r="BY37" s="18">
        <f t="shared" ref="BY37:BY39" si="392">SUM(BV37:BX37)</f>
        <v>0</v>
      </c>
      <c r="BZ37" s="38">
        <f>VLOOKUP($C37,'SEM充值（总账填写）'!$B:$Z,20,0)</f>
        <v>0</v>
      </c>
      <c r="CA37" s="38">
        <f>VLOOKUP($C37,'SEM充值（总账填写）'!$B:$Z,22,0)</f>
        <v>0</v>
      </c>
      <c r="CB37" s="38">
        <f>VLOOKUP($C37,'SEM充值（总账填写）'!$B:$Z,24,0)</f>
        <v>0</v>
      </c>
      <c r="CC37" s="18">
        <f t="shared" ref="CC37:CC39" si="393">SUM(BZ37:CB37)</f>
        <v>0</v>
      </c>
      <c r="CD37" s="38">
        <f>VLOOKUP($C37,'SEM充值（总账填写）'!$B:$Z,21,0)</f>
        <v>0</v>
      </c>
      <c r="CE37" s="38">
        <f>VLOOKUP($C37,'SEM充值（总账填写）'!$B:$Z,23,0)</f>
        <v>0</v>
      </c>
      <c r="CF37" s="18">
        <f>VLOOKUP($C37,'SEM充值（总账填写）'!$B:$Z,25,0)</f>
        <v>0</v>
      </c>
      <c r="CG37" s="18">
        <f t="shared" ref="CG37:CG39" si="394">SUM(CD37:CF37)</f>
        <v>0</v>
      </c>
      <c r="CH37" s="18">
        <f>SUMIFS('流量采购PR单明细（地方站填写）'!$E:$E,'流量采购PR单明细（地方站填写）'!$C:$C,流量采购费用统计!$C37,'流量采购PR单明细（地方站填写）'!$I:$I,流量采购费用统计!CH$6,'流量采购PR单明细（地方站填写）'!$J:$J,流量采购费用统计!CH$5)</f>
        <v>0</v>
      </c>
      <c r="CI37" s="18">
        <f>SUMIFS('流量采购PR单明细（地方站填写）'!$E:$E,'流量采购PR单明细（地方站填写）'!$C:$C,流量采购费用统计!$C37,'流量采购PR单明细（地方站填写）'!$I:$I,流量采购费用统计!CI$6,'流量采购PR单明细（地方站填写）'!$J:$J,流量采购费用统计!CI$5)</f>
        <v>0</v>
      </c>
      <c r="CJ37" s="97">
        <f t="shared" ref="CJ37:CJ39" si="395">BU37+BY37+CH37+CI37+CC37+CG37</f>
        <v>0</v>
      </c>
      <c r="CK37" s="38">
        <f>INDEX('[1]2016 确认版 vs 财务版'!$1:$1048576,16,MATCH($C37,'[1]2016 确认版 vs 财务版'!$3:$3,0)+28)</f>
        <v>16951.318694086207</v>
      </c>
      <c r="CL37" s="98">
        <f t="shared" ref="CL37:CL39" si="396">CJ37-CK37</f>
        <v>-16951.318694086207</v>
      </c>
      <c r="CM37" s="18"/>
      <c r="CN37" s="56">
        <f t="shared" ref="CN37:CN39" si="397">G37+AC37+AY37+BU37</f>
        <v>28137</v>
      </c>
      <c r="CO37" s="18">
        <f t="shared" ref="CO37:CO39" si="398">K37+AG37+BC37+BY37</f>
        <v>12009.41</v>
      </c>
      <c r="CP37" s="18">
        <f>O37+AK37+BG37+CC37</f>
        <v>0</v>
      </c>
      <c r="CQ37" s="18">
        <f>S37+AO37+BK37+CG37</f>
        <v>0</v>
      </c>
      <c r="CR37" s="18">
        <f t="shared" ref="CR37:CR39" si="399">T37+AP37+BL37+CH37</f>
        <v>0</v>
      </c>
      <c r="CS37" s="18">
        <f t="shared" ref="CS37:CS39" si="400">U37+AQ37+BM37+CI37</f>
        <v>0</v>
      </c>
      <c r="CT37" s="97">
        <f>SUM(CN37:CS37)</f>
        <v>40146.410000000003</v>
      </c>
      <c r="CU37" s="18">
        <f t="shared" ref="CU37:CU39" si="401">W37+AS37+BO37+CK37</f>
        <v>106504.39564695404</v>
      </c>
      <c r="CV37" s="98">
        <f t="shared" ref="CV37:CV39" si="402">CT37-CU37</f>
        <v>-66357.985646954039</v>
      </c>
      <c r="CX37" s="56">
        <f>VLOOKUP(C37,'[2]2015 流量采购'!$A:$K,8,FALSE)</f>
        <v>0</v>
      </c>
      <c r="CY37" s="18">
        <f>VLOOKUP(C37,'[2]2015 流量采购'!$A:$K,9,FALSE)</f>
        <v>9041.93</v>
      </c>
      <c r="CZ37" s="18">
        <f>VLOOKUP(C37,'[2]2015 流量采购'!$A:$K,10,FALSE)</f>
        <v>17959.370000000003</v>
      </c>
      <c r="DA37" s="18">
        <f>VLOOKUP(C37,'[2]2015 流量采购'!$A:$K,11,FALSE)</f>
        <v>36549.320000000007</v>
      </c>
      <c r="DB37" s="49">
        <f>SUM(CX37:DA37)</f>
        <v>63550.62000000001</v>
      </c>
    </row>
    <row r="38" spans="2:106">
      <c r="B38" s="39" t="s">
        <v>50</v>
      </c>
      <c r="C38" s="40" t="s">
        <v>33</v>
      </c>
      <c r="D38" s="41">
        <f>VLOOKUP($C38,'SEM使用（总账填写）'!$B:$E,2,0)</f>
        <v>618.41999999999996</v>
      </c>
      <c r="E38" s="41">
        <f>VLOOKUP(C38,'SEM使用（总账填写）'!B:E,4,0)</f>
        <v>0</v>
      </c>
      <c r="F38" s="41">
        <f>VLOOKUP($C38,'SEM使用（总账填写）'!$B:$AB,6,0)</f>
        <v>0</v>
      </c>
      <c r="G38" s="19">
        <f>SUM(D38:F38)</f>
        <v>618.41999999999996</v>
      </c>
      <c r="H38" s="41">
        <f>VLOOKUP($C38,'SEM使用（总账填写）'!$B:$E,3,0)</f>
        <v>0</v>
      </c>
      <c r="I38" s="41">
        <f>VLOOKUP(C38,'SEM使用（总账填写）'!B:F,5,0)</f>
        <v>363.71</v>
      </c>
      <c r="J38" s="19">
        <f>VLOOKUP($C38,'SEM使用（总账填写）'!$B:$AB,7,0)</f>
        <v>2456.4699999999998</v>
      </c>
      <c r="K38" s="19">
        <f>SUM(H38:J38)</f>
        <v>2820.18</v>
      </c>
      <c r="L38" s="41">
        <f>VLOOKUP($C38,'SEM充值（总账填写）'!$B:$Z,2,0)</f>
        <v>0</v>
      </c>
      <c r="M38" s="41">
        <f>VLOOKUP($C38,'SEM充值（总账填写）'!$B:$Z,4,0)</f>
        <v>0</v>
      </c>
      <c r="N38" s="41">
        <f>VLOOKUP($C38,'SEM充值（总账填写）'!$B:$Z,6,0)</f>
        <v>0</v>
      </c>
      <c r="O38" s="19">
        <f t="shared" si="375"/>
        <v>0</v>
      </c>
      <c r="P38" s="41">
        <f>VLOOKUP($C38,'SEM充值（总账填写）'!$B:$Z,3,0)</f>
        <v>0</v>
      </c>
      <c r="Q38" s="41">
        <f>VLOOKUP($C38,'SEM充值（总账填写）'!$B:$Z,5,0)</f>
        <v>0</v>
      </c>
      <c r="R38" s="19">
        <f>VLOOKUP($C38,'SEM充值（总账填写）'!$B:$Z,7,0)</f>
        <v>0</v>
      </c>
      <c r="S38" s="19">
        <f t="shared" si="376"/>
        <v>0</v>
      </c>
      <c r="T38" s="19">
        <f>SUMIFS('流量采购PR单明细（地方站填写）'!$E:$E,'流量采购PR单明细（地方站填写）'!$C:$C,流量采购费用统计!$C38,'流量采购PR单明细（地方站填写）'!$I:$I,流量采购费用统计!T$6,'流量采购PR单明细（地方站填写）'!$J:$J,流量采购费用统计!T$5)</f>
        <v>0</v>
      </c>
      <c r="U38" s="19">
        <f>SUMIFS('流量采购PR单明细（地方站填写）'!$E:$E,'流量采购PR单明细（地方站填写）'!$C:$C,流量采购费用统计!$C38,'流量采购PR单明细（地方站填写）'!$I:$I,流量采购费用统计!U$6,'流量采购PR单明细（地方站填写）'!$J:$J,流量采购费用统计!U$5)</f>
        <v>0</v>
      </c>
      <c r="V38" s="99">
        <f t="shared" si="377"/>
        <v>3438.6</v>
      </c>
      <c r="W38" s="41">
        <f>INDEX('[1]2016 确认版 vs 财务版'!$1:$1048576,16,MATCH($C38,'[1]2016 确认版 vs 财务版'!$3:$3,0)+25)</f>
        <v>3973.5099337748347</v>
      </c>
      <c r="X38" s="100">
        <f t="shared" si="378"/>
        <v>-534.90993377483483</v>
      </c>
      <c r="Y38" s="50"/>
      <c r="Z38" s="41">
        <f>VLOOKUP($C38,'SEM使用（总账填写）'!$B:$AB,8,0)</f>
        <v>0</v>
      </c>
      <c r="AA38" s="41">
        <f>VLOOKUP($C38,'SEM使用（总账填写）'!$B:$AB,10,0)</f>
        <v>0</v>
      </c>
      <c r="AB38" s="41">
        <f>VLOOKUP($C38,'SEM使用（总账填写）'!$B:$AB,12,0)</f>
        <v>0</v>
      </c>
      <c r="AC38" s="19">
        <f t="shared" si="379"/>
        <v>0</v>
      </c>
      <c r="AD38" s="41">
        <f>VLOOKUP($C38,'SEM使用（总账填写）'!$B:$AB,9,0)</f>
        <v>0</v>
      </c>
      <c r="AE38" s="41">
        <f>VLOOKUP($C38,'SEM使用（总账填写）'!$B:$AB,11,0)</f>
        <v>0</v>
      </c>
      <c r="AF38" s="19">
        <f>VLOOKUP($C38,'SEM使用（总账填写）'!$B:$AB,13,0)</f>
        <v>0</v>
      </c>
      <c r="AG38" s="19">
        <f t="shared" si="380"/>
        <v>0</v>
      </c>
      <c r="AH38" s="41">
        <f>VLOOKUP($C38,'SEM充值（总账填写）'!$B:$Z,8,0)</f>
        <v>0</v>
      </c>
      <c r="AI38" s="41">
        <f>VLOOKUP($C38,'SEM充值（总账填写）'!$B:$Z,10,0)</f>
        <v>0</v>
      </c>
      <c r="AJ38" s="41">
        <f>VLOOKUP($C38,'SEM充值（总账填写）'!$B:$Z,12,0)</f>
        <v>0</v>
      </c>
      <c r="AK38" s="19">
        <f t="shared" si="381"/>
        <v>0</v>
      </c>
      <c r="AL38" s="41">
        <f>VLOOKUP($C38,'SEM充值（总账填写）'!$B:$Z,9,0)</f>
        <v>0</v>
      </c>
      <c r="AM38" s="41">
        <f>VLOOKUP($C38,'SEM充值（总账填写）'!$B:$Z,11,0)</f>
        <v>0</v>
      </c>
      <c r="AN38" s="19">
        <f>VLOOKUP($C38,'SEM充值（总账填写）'!$B:$Z,13,0)</f>
        <v>0</v>
      </c>
      <c r="AO38" s="19">
        <f t="shared" si="382"/>
        <v>0</v>
      </c>
      <c r="AP38" s="19">
        <f>SUMIFS('流量采购PR单明细（地方站填写）'!$E:$E,'流量采购PR单明细（地方站填写）'!$C:$C,流量采购费用统计!$C38,'流量采购PR单明细（地方站填写）'!$I:$I,流量采购费用统计!AP$6,'流量采购PR单明细（地方站填写）'!$J:$J,流量采购费用统计!AP$5)</f>
        <v>0</v>
      </c>
      <c r="AQ38" s="19">
        <f>SUMIFS('流量采购PR单明细（地方站填写）'!$E:$E,'流量采购PR单明细（地方站填写）'!$C:$C,流量采购费用统计!$C38,'流量采购PR单明细（地方站填写）'!$I:$I,流量采购费用统计!AQ$6,'流量采购PR单明细（地方站填写）'!$J:$J,流量采购费用统计!AQ$5)</f>
        <v>0</v>
      </c>
      <c r="AR38" s="99">
        <f t="shared" si="383"/>
        <v>0</v>
      </c>
      <c r="AS38" s="41">
        <f>INDEX('[1]2016 确认版 vs 财务版'!$1:$1048576,16,MATCH($C38,'[1]2016 确认版 vs 财务版'!$3:$3,0)+26)</f>
        <v>4966.8874172185433</v>
      </c>
      <c r="AT38" s="100">
        <f t="shared" si="384"/>
        <v>-4966.8874172185433</v>
      </c>
      <c r="AU38" s="50"/>
      <c r="AV38" s="41">
        <f>VLOOKUP($C38,'SEM使用（总账填写）'!$B:$AB,14,0)</f>
        <v>0</v>
      </c>
      <c r="AW38" s="41">
        <f>VLOOKUP($C38,'SEM使用（总账填写）'!$B:$AB,16,0)</f>
        <v>0</v>
      </c>
      <c r="AX38" s="41">
        <f>VLOOKUP($C38,'SEM使用（总账填写）'!$B:$AB,18,0)</f>
        <v>0</v>
      </c>
      <c r="AY38" s="19">
        <f t="shared" si="385"/>
        <v>0</v>
      </c>
      <c r="AZ38" s="41">
        <f>VLOOKUP($C38,'SEM使用（总账填写）'!$B:$AB,15,0)</f>
        <v>0</v>
      </c>
      <c r="BA38" s="41">
        <f>VLOOKUP($C38,'SEM使用（总账填写）'!$B:$AB,17,0)</f>
        <v>0</v>
      </c>
      <c r="BB38" s="19">
        <f>VLOOKUP($C38,'SEM使用（总账填写）'!$B:$AB,19,0)</f>
        <v>0</v>
      </c>
      <c r="BC38" s="19">
        <f t="shared" si="386"/>
        <v>0</v>
      </c>
      <c r="BD38" s="41">
        <f>VLOOKUP($C38,'SEM充值（总账填写）'!$B:$Z,14,0)</f>
        <v>0</v>
      </c>
      <c r="BE38" s="41">
        <f>VLOOKUP($C38,'SEM充值（总账填写）'!$B:$Z,16,0)</f>
        <v>0</v>
      </c>
      <c r="BF38" s="41">
        <f>VLOOKUP($C38,'SEM充值（总账填写）'!$B:$Z,18,0)</f>
        <v>0</v>
      </c>
      <c r="BG38" s="19">
        <f t="shared" si="387"/>
        <v>0</v>
      </c>
      <c r="BH38" s="41">
        <f>VLOOKUP($C38,'SEM充值（总账填写）'!$B:$Z,15,0)</f>
        <v>0</v>
      </c>
      <c r="BI38" s="41">
        <f>VLOOKUP($C38,'SEM充值（总账填写）'!$B:$Z,17,0)</f>
        <v>0</v>
      </c>
      <c r="BJ38" s="19">
        <f>VLOOKUP($C38,'SEM充值（总账填写）'!$B:$Z,19,0)</f>
        <v>0</v>
      </c>
      <c r="BK38" s="19">
        <f t="shared" si="388"/>
        <v>0</v>
      </c>
      <c r="BL38" s="19">
        <f>SUMIFS('流量采购PR单明细（地方站填写）'!$E:$E,'流量采购PR单明细（地方站填写）'!$C:$C,流量采购费用统计!$C38,'流量采购PR单明细（地方站填写）'!$I:$I,流量采购费用统计!BL$6,'流量采购PR单明细（地方站填写）'!$J:$J,流量采购费用统计!BL$5)</f>
        <v>0</v>
      </c>
      <c r="BM38" s="19">
        <f>SUMIFS('流量采购PR单明细（地方站填写）'!$E:$E,'流量采购PR单明细（地方站填写）'!$C:$C,流量采购费用统计!$C38,'流量采购PR单明细（地方站填写）'!$I:$I,流量采购费用统计!BM$6,'流量采购PR单明细（地方站填写）'!$J:$J,流量采购费用统计!BM$5)</f>
        <v>0</v>
      </c>
      <c r="BN38" s="99">
        <f t="shared" si="389"/>
        <v>0</v>
      </c>
      <c r="BO38" s="41">
        <f>INDEX('[1]2016 确认版 vs 财务版'!$1:$1048576,16,MATCH($C38,'[1]2016 确认版 vs 财务版'!$3:$3,0)+27)</f>
        <v>4966.8874172185433</v>
      </c>
      <c r="BP38" s="100">
        <f t="shared" si="390"/>
        <v>-4966.8874172185433</v>
      </c>
      <c r="BQ38" s="50"/>
      <c r="BR38" s="41">
        <f>VLOOKUP($C38,'SEM使用（总账填写）'!$B:$AB,20,0)</f>
        <v>0</v>
      </c>
      <c r="BS38" s="41">
        <f>VLOOKUP($C38,'SEM使用（总账填写）'!$B:$AB,22,0)</f>
        <v>0</v>
      </c>
      <c r="BT38" s="41">
        <f>VLOOKUP($C38,'SEM使用（总账填写）'!$B:$AB,24,0)</f>
        <v>0</v>
      </c>
      <c r="BU38" s="19">
        <f t="shared" si="391"/>
        <v>0</v>
      </c>
      <c r="BV38" s="41">
        <f>VLOOKUP($C38,'SEM使用（总账填写）'!$B:$AB,21,0)</f>
        <v>0</v>
      </c>
      <c r="BW38" s="41">
        <f>VLOOKUP($C38,'SEM使用（总账填写）'!$B:$AB,23,0)</f>
        <v>0</v>
      </c>
      <c r="BX38" s="19">
        <f>VLOOKUP($C38,'SEM使用（总账填写）'!$B:$AB,25,0)</f>
        <v>0</v>
      </c>
      <c r="BY38" s="19">
        <f t="shared" si="392"/>
        <v>0</v>
      </c>
      <c r="BZ38" s="41">
        <f>VLOOKUP($C38,'SEM充值（总账填写）'!$B:$Z,20,0)</f>
        <v>0</v>
      </c>
      <c r="CA38" s="41">
        <f>VLOOKUP($C38,'SEM充值（总账填写）'!$B:$Z,22,0)</f>
        <v>0</v>
      </c>
      <c r="CB38" s="41">
        <f>VLOOKUP($C38,'SEM充值（总账填写）'!$B:$Z,24,0)</f>
        <v>0</v>
      </c>
      <c r="CC38" s="19">
        <f t="shared" si="393"/>
        <v>0</v>
      </c>
      <c r="CD38" s="41">
        <f>VLOOKUP($C38,'SEM充值（总账填写）'!$B:$Z,21,0)</f>
        <v>0</v>
      </c>
      <c r="CE38" s="41">
        <f>VLOOKUP($C38,'SEM充值（总账填写）'!$B:$Z,23,0)</f>
        <v>0</v>
      </c>
      <c r="CF38" s="19">
        <f>VLOOKUP($C38,'SEM充值（总账填写）'!$B:$Z,25,0)</f>
        <v>0</v>
      </c>
      <c r="CG38" s="19">
        <f t="shared" si="394"/>
        <v>0</v>
      </c>
      <c r="CH38" s="19">
        <f>SUMIFS('流量采购PR单明细（地方站填写）'!$E:$E,'流量采购PR单明细（地方站填写）'!$C:$C,流量采购费用统计!$C38,'流量采购PR单明细（地方站填写）'!$I:$I,流量采购费用统计!CH$6,'流量采购PR单明细（地方站填写）'!$J:$J,流量采购费用统计!CH$5)</f>
        <v>0</v>
      </c>
      <c r="CI38" s="19">
        <f>SUMIFS('流量采购PR单明细（地方站填写）'!$E:$E,'流量采购PR单明细（地方站填写）'!$C:$C,流量采购费用统计!$C38,'流量采购PR单明细（地方站填写）'!$I:$I,流量采购费用统计!CI$6,'流量采购PR单明细（地方站填写）'!$J:$J,流量采购费用统计!CI$5)</f>
        <v>0</v>
      </c>
      <c r="CJ38" s="99">
        <f t="shared" si="395"/>
        <v>0</v>
      </c>
      <c r="CK38" s="41">
        <f>INDEX('[1]2016 确认版 vs 财务版'!$1:$1048576,16,MATCH($C38,'[1]2016 确认版 vs 财务版'!$3:$3,0)+28)</f>
        <v>5960.2649006622523</v>
      </c>
      <c r="CL38" s="100">
        <f t="shared" si="396"/>
        <v>-5960.2649006622523</v>
      </c>
      <c r="CM38" s="19"/>
      <c r="CN38" s="57">
        <f t="shared" si="397"/>
        <v>618.41999999999996</v>
      </c>
      <c r="CO38" s="19">
        <f t="shared" si="398"/>
        <v>2820.18</v>
      </c>
      <c r="CP38" s="19">
        <f>O38+AK38+BG38+CC38</f>
        <v>0</v>
      </c>
      <c r="CQ38" s="19">
        <f>S38+AO38+BK38+CG38</f>
        <v>0</v>
      </c>
      <c r="CR38" s="19">
        <f t="shared" si="399"/>
        <v>0</v>
      </c>
      <c r="CS38" s="19">
        <f t="shared" si="400"/>
        <v>0</v>
      </c>
      <c r="CT38" s="99">
        <f>SUM(CN38:CS38)</f>
        <v>3438.6</v>
      </c>
      <c r="CU38" s="19">
        <f t="shared" si="401"/>
        <v>19867.549668874173</v>
      </c>
      <c r="CV38" s="100">
        <f t="shared" si="402"/>
        <v>-16428.949668874175</v>
      </c>
      <c r="CX38" s="57">
        <f>VLOOKUP(C38,'[2]2015 流量采购'!$A:$K,8,FALSE)</f>
        <v>0</v>
      </c>
      <c r="CY38" s="19">
        <f>VLOOKUP(C38,'[2]2015 流量采购'!$A:$K,9,FALSE)</f>
        <v>0</v>
      </c>
      <c r="CZ38" s="19">
        <f>VLOOKUP(C38,'[2]2015 流量采购'!$A:$K,10,FALSE)</f>
        <v>12066.89</v>
      </c>
      <c r="DA38" s="19">
        <f>VLOOKUP(C38,'[2]2015 流量采购'!$A:$K,11,FALSE)</f>
        <v>134.49</v>
      </c>
      <c r="DB38" s="50">
        <f>SUM(CX38:DA38)</f>
        <v>12201.38</v>
      </c>
    </row>
    <row r="39" spans="2:106">
      <c r="B39" s="36" t="s">
        <v>50</v>
      </c>
      <c r="C39" s="37" t="s">
        <v>34</v>
      </c>
      <c r="D39" s="38">
        <f>VLOOKUP($C39,'SEM使用（总账填写）'!$B:$E,2,0)</f>
        <v>3430.04</v>
      </c>
      <c r="E39" s="38">
        <f>VLOOKUP(C39,'SEM使用（总账填写）'!B:E,4,0)</f>
        <v>2701.23</v>
      </c>
      <c r="F39" s="38">
        <f>VLOOKUP($C39,'SEM使用（总账填写）'!$B:$AB,6,0)</f>
        <v>5844.99</v>
      </c>
      <c r="G39" s="18">
        <f>SUM(D39:F39)</f>
        <v>11976.26</v>
      </c>
      <c r="H39" s="38">
        <f>VLOOKUP($C39,'SEM使用（总账填写）'!$B:$E,3,0)</f>
        <v>0</v>
      </c>
      <c r="I39" s="38">
        <f>VLOOKUP(C39,'SEM使用（总账填写）'!B:F,5,0)</f>
        <v>504.17</v>
      </c>
      <c r="J39" s="18">
        <f>VLOOKUP($C39,'SEM使用（总账填写）'!$B:$AB,7,0)</f>
        <v>1402.29</v>
      </c>
      <c r="K39" s="18">
        <f>SUM(H39:J39)</f>
        <v>1906.46</v>
      </c>
      <c r="L39" s="38">
        <f>VLOOKUP($C39,'SEM充值（总账填写）'!$B:$Z,2,0)</f>
        <v>0</v>
      </c>
      <c r="M39" s="38">
        <f>VLOOKUP($C39,'SEM充值（总账填写）'!$B:$Z,4,0)</f>
        <v>0</v>
      </c>
      <c r="N39" s="38">
        <f>VLOOKUP($C39,'SEM充值（总账填写）'!$B:$Z,6,0)</f>
        <v>0</v>
      </c>
      <c r="O39" s="18">
        <f t="shared" si="375"/>
        <v>0</v>
      </c>
      <c r="P39" s="38">
        <f>VLOOKUP($C39,'SEM充值（总账填写）'!$B:$Z,3,0)</f>
        <v>0</v>
      </c>
      <c r="Q39" s="38">
        <f>VLOOKUP($C39,'SEM充值（总账填写）'!$B:$Z,5,0)</f>
        <v>0</v>
      </c>
      <c r="R39" s="18">
        <f>VLOOKUP($C39,'SEM充值（总账填写）'!$B:$Z,7,0)</f>
        <v>0</v>
      </c>
      <c r="S39" s="18">
        <f t="shared" si="376"/>
        <v>0</v>
      </c>
      <c r="T39" s="18">
        <f>SUMIFS('流量采购PR单明细（地方站填写）'!$E:$E,'流量采购PR单明细（地方站填写）'!$C:$C,流量采购费用统计!$C39,'流量采购PR单明细（地方站填写）'!$I:$I,流量采购费用统计!T$6,'流量采购PR单明细（地方站填写）'!$J:$J,流量采购费用统计!T$5)</f>
        <v>0</v>
      </c>
      <c r="U39" s="18">
        <f>SUMIFS('流量采购PR单明细（地方站填写）'!$E:$E,'流量采购PR单明细（地方站填写）'!$C:$C,流量采购费用统计!$C39,'流量采购PR单明细（地方站填写）'!$I:$I,流量采购费用统计!U$6,'流量采购PR单明细（地方站填写）'!$J:$J,流量采购费用统计!U$5)</f>
        <v>0</v>
      </c>
      <c r="V39" s="97">
        <f t="shared" si="377"/>
        <v>13882.720000000001</v>
      </c>
      <c r="W39" s="38">
        <f>INDEX('[1]2016 确认版 vs 财务版'!$1:$1048576,16,MATCH($C39,'[1]2016 确认版 vs 财务版'!$3:$3,0)+25)-10000</f>
        <v>596.02649006622596</v>
      </c>
      <c r="X39" s="98">
        <f t="shared" si="378"/>
        <v>13286.693509933775</v>
      </c>
      <c r="Y39" s="49"/>
      <c r="Z39" s="38">
        <f>VLOOKUP($C39,'SEM使用（总账填写）'!$B:$AB,8,0)</f>
        <v>0</v>
      </c>
      <c r="AA39" s="38">
        <f>VLOOKUP($C39,'SEM使用（总账填写）'!$B:$AB,10,0)</f>
        <v>0</v>
      </c>
      <c r="AB39" s="38">
        <f>VLOOKUP($C39,'SEM使用（总账填写）'!$B:$AB,12,0)</f>
        <v>0</v>
      </c>
      <c r="AC39" s="18">
        <f t="shared" si="379"/>
        <v>0</v>
      </c>
      <c r="AD39" s="38">
        <f>VLOOKUP($C39,'SEM使用（总账填写）'!$B:$AB,9,0)</f>
        <v>0</v>
      </c>
      <c r="AE39" s="38">
        <f>VLOOKUP($C39,'SEM使用（总账填写）'!$B:$AB,11,0)</f>
        <v>0</v>
      </c>
      <c r="AF39" s="18">
        <f>VLOOKUP($C39,'SEM使用（总账填写）'!$B:$AB,13,0)</f>
        <v>0</v>
      </c>
      <c r="AG39" s="18">
        <f t="shared" si="380"/>
        <v>0</v>
      </c>
      <c r="AH39" s="38">
        <f>VLOOKUP($C39,'SEM充值（总账填写）'!$B:$Z,8,0)</f>
        <v>0</v>
      </c>
      <c r="AI39" s="38">
        <f>VLOOKUP($C39,'SEM充值（总账填写）'!$B:$Z,10,0)</f>
        <v>0</v>
      </c>
      <c r="AJ39" s="38">
        <f>VLOOKUP($C39,'SEM充值（总账填写）'!$B:$Z,12,0)</f>
        <v>0</v>
      </c>
      <c r="AK39" s="18">
        <f t="shared" si="381"/>
        <v>0</v>
      </c>
      <c r="AL39" s="38">
        <f>VLOOKUP($C39,'SEM充值（总账填写）'!$B:$Z,9,0)</f>
        <v>0</v>
      </c>
      <c r="AM39" s="38">
        <f>VLOOKUP($C39,'SEM充值（总账填写）'!$B:$Z,11,0)</f>
        <v>0</v>
      </c>
      <c r="AN39" s="18">
        <f>VLOOKUP($C39,'SEM充值（总账填写）'!$B:$Z,13,0)</f>
        <v>0</v>
      </c>
      <c r="AO39" s="18">
        <f t="shared" si="382"/>
        <v>0</v>
      </c>
      <c r="AP39" s="18">
        <f>SUMIFS('流量采购PR单明细（地方站填写）'!$E:$E,'流量采购PR单明细（地方站填写）'!$C:$C,流量采购费用统计!$C39,'流量采购PR单明细（地方站填写）'!$I:$I,流量采购费用统计!AP$6,'流量采购PR单明细（地方站填写）'!$J:$J,流量采购费用统计!AP$5)</f>
        <v>0</v>
      </c>
      <c r="AQ39" s="18">
        <f>SUMIFS('流量采购PR单明细（地方站填写）'!$E:$E,'流量采购PR单明细（地方站填写）'!$C:$C,流量采购费用统计!$C39,'流量采购PR单明细（地方站填写）'!$I:$I,流量采购费用统计!AQ$6,'流量采购PR单明细（地方站填写）'!$J:$J,流量采购费用统计!AQ$5)</f>
        <v>0</v>
      </c>
      <c r="AR39" s="97">
        <f t="shared" si="383"/>
        <v>0</v>
      </c>
      <c r="AS39" s="38">
        <f>INDEX('[1]2016 确认版 vs 财务版'!$1:$1048576,16,MATCH($C39,'[1]2016 确认版 vs 财务版'!$3:$3,0)+26)</f>
        <v>13245.033112582782</v>
      </c>
      <c r="AT39" s="98">
        <f t="shared" si="384"/>
        <v>-13245.033112582782</v>
      </c>
      <c r="AU39" s="49"/>
      <c r="AV39" s="38">
        <f>VLOOKUP($C39,'SEM使用（总账填写）'!$B:$AB,14,0)</f>
        <v>0</v>
      </c>
      <c r="AW39" s="38">
        <f>VLOOKUP($C39,'SEM使用（总账填写）'!$B:$AB,16,0)</f>
        <v>0</v>
      </c>
      <c r="AX39" s="38">
        <f>VLOOKUP($C39,'SEM使用（总账填写）'!$B:$AB,18,0)</f>
        <v>0</v>
      </c>
      <c r="AY39" s="18">
        <f t="shared" si="385"/>
        <v>0</v>
      </c>
      <c r="AZ39" s="38">
        <f>VLOOKUP($C39,'SEM使用（总账填写）'!$B:$AB,15,0)</f>
        <v>0</v>
      </c>
      <c r="BA39" s="38">
        <f>VLOOKUP($C39,'SEM使用（总账填写）'!$B:$AB,17,0)</f>
        <v>0</v>
      </c>
      <c r="BB39" s="18">
        <f>VLOOKUP($C39,'SEM使用（总账填写）'!$B:$AB,19,0)</f>
        <v>0</v>
      </c>
      <c r="BC39" s="18">
        <f t="shared" si="386"/>
        <v>0</v>
      </c>
      <c r="BD39" s="38">
        <f>VLOOKUP($C39,'SEM充值（总账填写）'!$B:$Z,14,0)</f>
        <v>0</v>
      </c>
      <c r="BE39" s="38">
        <f>VLOOKUP($C39,'SEM充值（总账填写）'!$B:$Z,16,0)</f>
        <v>0</v>
      </c>
      <c r="BF39" s="38">
        <f>VLOOKUP($C39,'SEM充值（总账填写）'!$B:$Z,18,0)</f>
        <v>0</v>
      </c>
      <c r="BG39" s="18">
        <f t="shared" si="387"/>
        <v>0</v>
      </c>
      <c r="BH39" s="38">
        <f>VLOOKUP($C39,'SEM充值（总账填写）'!$B:$Z,15,0)</f>
        <v>0</v>
      </c>
      <c r="BI39" s="38">
        <f>VLOOKUP($C39,'SEM充值（总账填写）'!$B:$Z,17,0)</f>
        <v>0</v>
      </c>
      <c r="BJ39" s="18">
        <f>VLOOKUP($C39,'SEM充值（总账填写）'!$B:$Z,19,0)</f>
        <v>0</v>
      </c>
      <c r="BK39" s="18">
        <f t="shared" si="388"/>
        <v>0</v>
      </c>
      <c r="BL39" s="18">
        <f>SUMIFS('流量采购PR单明细（地方站填写）'!$E:$E,'流量采购PR单明细（地方站填写）'!$C:$C,流量采购费用统计!$C39,'流量采购PR单明细（地方站填写）'!$I:$I,流量采购费用统计!BL$6,'流量采购PR单明细（地方站填写）'!$J:$J,流量采购费用统计!BL$5)</f>
        <v>0</v>
      </c>
      <c r="BM39" s="18">
        <f>SUMIFS('流量采购PR单明细（地方站填写）'!$E:$E,'流量采购PR单明细（地方站填写）'!$C:$C,流量采购费用统计!$C39,'流量采购PR单明细（地方站填写）'!$I:$I,流量采购费用统计!BM$6,'流量采购PR单明细（地方站填写）'!$J:$J,流量采购费用统计!BM$5)</f>
        <v>0</v>
      </c>
      <c r="BN39" s="97">
        <f t="shared" si="389"/>
        <v>0</v>
      </c>
      <c r="BO39" s="38">
        <f>INDEX('[1]2016 确认版 vs 财务版'!$1:$1048576,16,MATCH($C39,'[1]2016 确认版 vs 财务版'!$3:$3,0)+27)</f>
        <v>13245.033112582782</v>
      </c>
      <c r="BP39" s="98">
        <f t="shared" si="390"/>
        <v>-13245.033112582782</v>
      </c>
      <c r="BQ39" s="49"/>
      <c r="BR39" s="38">
        <f>VLOOKUP($C39,'SEM使用（总账填写）'!$B:$AB,20,0)</f>
        <v>0</v>
      </c>
      <c r="BS39" s="38">
        <f>VLOOKUP($C39,'SEM使用（总账填写）'!$B:$AB,22,0)</f>
        <v>0</v>
      </c>
      <c r="BT39" s="38">
        <f>VLOOKUP($C39,'SEM使用（总账填写）'!$B:$AB,24,0)</f>
        <v>0</v>
      </c>
      <c r="BU39" s="18">
        <f t="shared" si="391"/>
        <v>0</v>
      </c>
      <c r="BV39" s="38">
        <f>VLOOKUP($C39,'SEM使用（总账填写）'!$B:$AB,21,0)</f>
        <v>0</v>
      </c>
      <c r="BW39" s="38">
        <f>VLOOKUP($C39,'SEM使用（总账填写）'!$B:$AB,23,0)</f>
        <v>0</v>
      </c>
      <c r="BX39" s="18">
        <f>VLOOKUP($C39,'SEM使用（总账填写）'!$B:$AB,25,0)</f>
        <v>0</v>
      </c>
      <c r="BY39" s="18">
        <f t="shared" si="392"/>
        <v>0</v>
      </c>
      <c r="BZ39" s="38">
        <f>VLOOKUP($C39,'SEM充值（总账填写）'!$B:$Z,20,0)</f>
        <v>0</v>
      </c>
      <c r="CA39" s="38">
        <f>VLOOKUP($C39,'SEM充值（总账填写）'!$B:$Z,22,0)</f>
        <v>0</v>
      </c>
      <c r="CB39" s="38">
        <f>VLOOKUP($C39,'SEM充值（总账填写）'!$B:$Z,24,0)</f>
        <v>0</v>
      </c>
      <c r="CC39" s="18">
        <f t="shared" si="393"/>
        <v>0</v>
      </c>
      <c r="CD39" s="38">
        <f>VLOOKUP($C39,'SEM充值（总账填写）'!$B:$Z,21,0)</f>
        <v>0</v>
      </c>
      <c r="CE39" s="38">
        <f>VLOOKUP($C39,'SEM充值（总账填写）'!$B:$Z,23,0)</f>
        <v>0</v>
      </c>
      <c r="CF39" s="18">
        <f>VLOOKUP($C39,'SEM充值（总账填写）'!$B:$Z,25,0)</f>
        <v>0</v>
      </c>
      <c r="CG39" s="18">
        <f t="shared" si="394"/>
        <v>0</v>
      </c>
      <c r="CH39" s="18">
        <f>SUMIFS('流量采购PR单明细（地方站填写）'!$E:$E,'流量采购PR单明细（地方站填写）'!$C:$C,流量采购费用统计!$C39,'流量采购PR单明细（地方站填写）'!$I:$I,流量采购费用统计!CH$6,'流量采购PR单明细（地方站填写）'!$J:$J,流量采购费用统计!CH$5)</f>
        <v>0</v>
      </c>
      <c r="CI39" s="18">
        <f>SUMIFS('流量采购PR单明细（地方站填写）'!$E:$E,'流量采购PR单明细（地方站填写）'!$C:$C,流量采购费用统计!$C39,'流量采购PR单明细（地方站填写）'!$I:$I,流量采购费用统计!CI$6,'流量采购PR单明细（地方站填写）'!$J:$J,流量采购费用统计!CI$5)</f>
        <v>0</v>
      </c>
      <c r="CJ39" s="97">
        <f t="shared" si="395"/>
        <v>0</v>
      </c>
      <c r="CK39" s="38">
        <f>INDEX('[1]2016 确认版 vs 财务版'!$1:$1048576,16,MATCH($C39,'[1]2016 确认版 vs 财务版'!$3:$3,0)+28)</f>
        <v>15894.039735099337</v>
      </c>
      <c r="CL39" s="98">
        <f t="shared" si="396"/>
        <v>-15894.039735099337</v>
      </c>
      <c r="CM39" s="18"/>
      <c r="CN39" s="56">
        <f t="shared" si="397"/>
        <v>11976.26</v>
      </c>
      <c r="CO39" s="18">
        <f t="shared" si="398"/>
        <v>1906.46</v>
      </c>
      <c r="CP39" s="18">
        <f>O39+AK39+BG39+CC39</f>
        <v>0</v>
      </c>
      <c r="CQ39" s="18">
        <f>S39+AO39+BK39+CG39</f>
        <v>0</v>
      </c>
      <c r="CR39" s="18">
        <f t="shared" si="399"/>
        <v>0</v>
      </c>
      <c r="CS39" s="18">
        <f t="shared" si="400"/>
        <v>0</v>
      </c>
      <c r="CT39" s="97">
        <f>SUM(CN39:CS39)</f>
        <v>13882.720000000001</v>
      </c>
      <c r="CU39" s="18">
        <f t="shared" si="401"/>
        <v>42980.132450331126</v>
      </c>
      <c r="CV39" s="98">
        <f t="shared" si="402"/>
        <v>-29097.412450331125</v>
      </c>
      <c r="CX39" s="56">
        <f>VLOOKUP(C39,'[2]2015 流量采购'!$A:$K,8,FALSE)</f>
        <v>192.43</v>
      </c>
      <c r="CY39" s="18">
        <f>VLOOKUP(C39,'[2]2015 流量采购'!$A:$K,9,FALSE)</f>
        <v>7794.6299999999992</v>
      </c>
      <c r="CZ39" s="18">
        <f>VLOOKUP(C39,'[2]2015 流量采购'!$A:$K,10,FALSE)</f>
        <v>12654.32</v>
      </c>
      <c r="DA39" s="18">
        <f>VLOOKUP(C39,'[2]2015 流量采购'!$A:$K,11,FALSE)</f>
        <v>29203.53</v>
      </c>
      <c r="DB39" s="49">
        <f>SUM(CX39:DA39)</f>
        <v>49844.909999999996</v>
      </c>
    </row>
    <row r="40" spans="2:106">
      <c r="B40" s="39"/>
      <c r="C40" s="126" t="s">
        <v>137</v>
      </c>
      <c r="D40" s="124">
        <f t="shared" ref="D40" si="403">SUM(D36:D39)</f>
        <v>23867.989999999998</v>
      </c>
      <c r="E40" s="124">
        <f t="shared" ref="E40" si="404">SUM(E36:E39)</f>
        <v>12661.67</v>
      </c>
      <c r="F40" s="124">
        <f t="shared" ref="F40" si="405">SUM(F36:F39)</f>
        <v>23336.18</v>
      </c>
      <c r="G40" s="124">
        <f t="shared" ref="G40" si="406">SUM(G36:G39)</f>
        <v>59865.840000000004</v>
      </c>
      <c r="H40" s="124">
        <f t="shared" ref="H40" si="407">SUM(H36:H39)</f>
        <v>0</v>
      </c>
      <c r="I40" s="124">
        <f t="shared" ref="I40" si="408">SUM(I36:I39)</f>
        <v>10037.92</v>
      </c>
      <c r="J40" s="124">
        <f t="shared" ref="J40" si="409">SUM(J36:J39)</f>
        <v>13124.27</v>
      </c>
      <c r="K40" s="124">
        <f t="shared" ref="K40:BV40" si="410">SUM(K36:K39)</f>
        <v>23162.19</v>
      </c>
      <c r="L40" s="124">
        <f t="shared" ref="L40" si="411">SUM(L36:L39)</f>
        <v>0</v>
      </c>
      <c r="M40" s="124">
        <f t="shared" ref="M40" si="412">SUM(M36:M39)</f>
        <v>0</v>
      </c>
      <c r="N40" s="124">
        <f t="shared" ref="N40" si="413">SUM(N36:N39)</f>
        <v>0</v>
      </c>
      <c r="O40" s="124">
        <f t="shared" ref="O40" si="414">SUM(O36:O39)</f>
        <v>0</v>
      </c>
      <c r="P40" s="124">
        <f t="shared" ref="P40" si="415">SUM(P36:P39)</f>
        <v>0</v>
      </c>
      <c r="Q40" s="124">
        <f t="shared" ref="Q40" si="416">SUM(Q36:Q39)</f>
        <v>0</v>
      </c>
      <c r="R40" s="124">
        <f t="shared" ref="R40" si="417">SUM(R36:R39)</f>
        <v>0</v>
      </c>
      <c r="S40" s="124">
        <f t="shared" ref="S40" si="418">SUM(S36:S39)</f>
        <v>0</v>
      </c>
      <c r="T40" s="124">
        <f t="shared" ref="T40" si="419">SUM(T36:T39)</f>
        <v>0</v>
      </c>
      <c r="U40" s="124">
        <f t="shared" ref="U40" si="420">SUM(U36:U39)</f>
        <v>0</v>
      </c>
      <c r="V40" s="124">
        <f t="shared" ref="V40" si="421">SUM(V36:V39)</f>
        <v>83028.030000000013</v>
      </c>
      <c r="W40" s="124">
        <f t="shared" ref="W40" si="422">SUM(W36:W39)</f>
        <v>24975.213973122656</v>
      </c>
      <c r="X40" s="124">
        <f t="shared" ref="X40" si="423">SUM(X36:X39)</f>
        <v>58052.81602687735</v>
      </c>
      <c r="Y40" s="124">
        <f t="shared" ref="Y40" si="424">SUM(Y36:Y39)</f>
        <v>0</v>
      </c>
      <c r="Z40" s="124">
        <f t="shared" ref="Z40" si="425">SUM(Z36:Z39)</f>
        <v>0</v>
      </c>
      <c r="AA40" s="124">
        <f t="shared" ref="AA40" si="426">SUM(AA36:AA39)</f>
        <v>0</v>
      </c>
      <c r="AB40" s="124">
        <f t="shared" ref="AB40" si="427">SUM(AB36:AB39)</f>
        <v>0</v>
      </c>
      <c r="AC40" s="124">
        <f t="shared" ref="AC40" si="428">SUM(AC36:AC39)</f>
        <v>0</v>
      </c>
      <c r="AD40" s="124">
        <f t="shared" ref="AD40" si="429">SUM(AD36:AD39)</f>
        <v>0</v>
      </c>
      <c r="AE40" s="124">
        <f t="shared" ref="AE40" si="430">SUM(AE36:AE39)</f>
        <v>0</v>
      </c>
      <c r="AF40" s="124">
        <f t="shared" ref="AF40" si="431">SUM(AF36:AF39)</f>
        <v>0</v>
      </c>
      <c r="AG40" s="124">
        <f t="shared" ref="AG40" si="432">SUM(AG36:AG39)</f>
        <v>0</v>
      </c>
      <c r="AH40" s="124">
        <f t="shared" ref="AH40" si="433">SUM(AH36:AH39)</f>
        <v>0</v>
      </c>
      <c r="AI40" s="124">
        <f t="shared" ref="AI40" si="434">SUM(AI36:AI39)</f>
        <v>0</v>
      </c>
      <c r="AJ40" s="124">
        <f t="shared" ref="AJ40" si="435">SUM(AJ36:AJ39)</f>
        <v>0</v>
      </c>
      <c r="AK40" s="124">
        <f t="shared" ref="AK40" si="436">SUM(AK36:AK39)</f>
        <v>0</v>
      </c>
      <c r="AL40" s="124">
        <f t="shared" ref="AL40" si="437">SUM(AL36:AL39)</f>
        <v>0</v>
      </c>
      <c r="AM40" s="124">
        <f t="shared" ref="AM40" si="438">SUM(AM36:AM39)</f>
        <v>0</v>
      </c>
      <c r="AN40" s="124">
        <f t="shared" ref="AN40" si="439">SUM(AN36:AN39)</f>
        <v>0</v>
      </c>
      <c r="AO40" s="124">
        <f t="shared" ref="AO40" si="440">SUM(AO36:AO39)</f>
        <v>0</v>
      </c>
      <c r="AP40" s="124">
        <f t="shared" ref="AP40" si="441">SUM(AP36:AP39)</f>
        <v>0</v>
      </c>
      <c r="AQ40" s="124">
        <f t="shared" ref="AQ40" si="442">SUM(AQ36:AQ39)</f>
        <v>0</v>
      </c>
      <c r="AR40" s="124">
        <f t="shared" ref="AR40" si="443">SUM(AR36:AR39)</f>
        <v>0</v>
      </c>
      <c r="AS40" s="124">
        <f t="shared" ref="AS40" si="444">SUM(AS36:AS39)</f>
        <v>97922.233840672328</v>
      </c>
      <c r="AT40" s="124">
        <f t="shared" ref="AT40" si="445">SUM(AT36:AT39)</f>
        <v>-97922.233840672328</v>
      </c>
      <c r="AU40" s="124">
        <f t="shared" ref="AU40" si="446">SUM(AU36:AU39)</f>
        <v>0</v>
      </c>
      <c r="AV40" s="124">
        <f t="shared" ref="AV40" si="447">SUM(AV36:AV39)</f>
        <v>0</v>
      </c>
      <c r="AW40" s="124">
        <f t="shared" ref="AW40" si="448">SUM(AW36:AW39)</f>
        <v>0</v>
      </c>
      <c r="AX40" s="124">
        <f t="shared" ref="AX40" si="449">SUM(AX36:AX39)</f>
        <v>0</v>
      </c>
      <c r="AY40" s="124">
        <f t="shared" ref="AY40" si="450">SUM(AY36:AY39)</f>
        <v>0</v>
      </c>
      <c r="AZ40" s="124">
        <f t="shared" ref="AZ40" si="451">SUM(AZ36:AZ39)</f>
        <v>0</v>
      </c>
      <c r="BA40" s="124">
        <f t="shared" ref="BA40" si="452">SUM(BA36:BA39)</f>
        <v>0</v>
      </c>
      <c r="BB40" s="124">
        <f t="shared" ref="BB40" si="453">SUM(BB36:BB39)</f>
        <v>0</v>
      </c>
      <c r="BC40" s="124">
        <f t="shared" ref="BC40" si="454">SUM(BC36:BC39)</f>
        <v>0</v>
      </c>
      <c r="BD40" s="124">
        <f t="shared" ref="BD40" si="455">SUM(BD36:BD39)</f>
        <v>0</v>
      </c>
      <c r="BE40" s="124">
        <f t="shared" ref="BE40" si="456">SUM(BE36:BE39)</f>
        <v>0</v>
      </c>
      <c r="BF40" s="124">
        <f t="shared" ref="BF40" si="457">SUM(BF36:BF39)</f>
        <v>0</v>
      </c>
      <c r="BG40" s="124">
        <f t="shared" ref="BG40" si="458">SUM(BG36:BG39)</f>
        <v>0</v>
      </c>
      <c r="BH40" s="124">
        <f t="shared" ref="BH40" si="459">SUM(BH36:BH39)</f>
        <v>0</v>
      </c>
      <c r="BI40" s="124">
        <f t="shared" ref="BI40" si="460">SUM(BI36:BI39)</f>
        <v>0</v>
      </c>
      <c r="BJ40" s="124">
        <f t="shared" ref="BJ40" si="461">SUM(BJ36:BJ39)</f>
        <v>0</v>
      </c>
      <c r="BK40" s="124">
        <f t="shared" ref="BK40" si="462">SUM(BK36:BK39)</f>
        <v>0</v>
      </c>
      <c r="BL40" s="124">
        <f t="shared" ref="BL40" si="463">SUM(BL36:BL39)</f>
        <v>0</v>
      </c>
      <c r="BM40" s="124">
        <f t="shared" ref="BM40" si="464">SUM(BM36:BM39)</f>
        <v>0</v>
      </c>
      <c r="BN40" s="124">
        <f t="shared" ref="BN40" si="465">SUM(BN36:BN39)</f>
        <v>0</v>
      </c>
      <c r="BO40" s="124">
        <f t="shared" ref="BO40" si="466">SUM(BO36:BO39)</f>
        <v>52015.801092134308</v>
      </c>
      <c r="BP40" s="124">
        <f t="shared" ref="BP40" si="467">SUM(BP36:BP39)</f>
        <v>-52015.801092134308</v>
      </c>
      <c r="BQ40" s="124">
        <f t="shared" ref="BQ40" si="468">SUM(BQ36:BQ39)</f>
        <v>0</v>
      </c>
      <c r="BR40" s="124">
        <f t="shared" ref="BR40" si="469">SUM(BR36:BR39)</f>
        <v>0</v>
      </c>
      <c r="BS40" s="124">
        <f t="shared" ref="BS40" si="470">SUM(BS36:BS39)</f>
        <v>0</v>
      </c>
      <c r="BT40" s="124">
        <f t="shared" ref="BT40" si="471">SUM(BT36:BT39)</f>
        <v>0</v>
      </c>
      <c r="BU40" s="124">
        <f t="shared" ref="BU40" si="472">SUM(BU36:BU39)</f>
        <v>0</v>
      </c>
      <c r="BV40" s="124">
        <f t="shared" ref="BV40" si="473">SUM(BV36:BV39)</f>
        <v>0</v>
      </c>
      <c r="BW40" s="124">
        <f t="shared" ref="BW40" si="474">SUM(BW36:BW39)</f>
        <v>0</v>
      </c>
      <c r="BX40" s="124">
        <f t="shared" ref="BX40" si="475">SUM(BX36:BX39)</f>
        <v>0</v>
      </c>
      <c r="BY40" s="124">
        <f t="shared" ref="BY40" si="476">SUM(BY36:BY39)</f>
        <v>0</v>
      </c>
      <c r="BZ40" s="124">
        <f t="shared" ref="BZ40" si="477">SUM(BZ36:BZ39)</f>
        <v>0</v>
      </c>
      <c r="CA40" s="124">
        <f t="shared" ref="CA40" si="478">SUM(CA36:CA39)</f>
        <v>0</v>
      </c>
      <c r="CB40" s="124">
        <f t="shared" ref="CB40" si="479">SUM(CB36:CB39)</f>
        <v>0</v>
      </c>
      <c r="CC40" s="124">
        <f t="shared" ref="CC40" si="480">SUM(CC36:CC39)</f>
        <v>0</v>
      </c>
      <c r="CD40" s="124">
        <f t="shared" ref="CD40" si="481">SUM(CD36:CD39)</f>
        <v>0</v>
      </c>
      <c r="CE40" s="124">
        <f t="shared" ref="CE40" si="482">SUM(CE36:CE39)</f>
        <v>0</v>
      </c>
      <c r="CF40" s="124">
        <f t="shared" ref="CF40" si="483">SUM(CF36:CF39)</f>
        <v>0</v>
      </c>
      <c r="CG40" s="124">
        <f t="shared" ref="CG40" si="484">SUM(CG36:CG39)</f>
        <v>0</v>
      </c>
      <c r="CH40" s="124">
        <f t="shared" ref="CH40" si="485">SUM(CH36:CH39)</f>
        <v>0</v>
      </c>
      <c r="CI40" s="124">
        <f t="shared" ref="CI40" si="486">SUM(CI36:CI39)</f>
        <v>0</v>
      </c>
      <c r="CJ40" s="124">
        <f t="shared" ref="CJ40" si="487">SUM(CJ36:CJ39)</f>
        <v>0</v>
      </c>
      <c r="CK40" s="124">
        <f t="shared" ref="CK40" si="488">SUM(CK36:CK39)</f>
        <v>59962.820959683973</v>
      </c>
      <c r="CL40" s="124">
        <f t="shared" ref="CL40" si="489">SUM(CL36:CL39)</f>
        <v>-59962.820959683973</v>
      </c>
      <c r="CM40" s="124">
        <f t="shared" ref="CM40" si="490">SUM(CM36:CM39)</f>
        <v>0</v>
      </c>
      <c r="CN40" s="124">
        <f t="shared" ref="CN40" si="491">SUM(CN36:CN39)</f>
        <v>59865.840000000004</v>
      </c>
      <c r="CO40" s="124">
        <f t="shared" ref="CO40" si="492">SUM(CO36:CO39)</f>
        <v>23162.19</v>
      </c>
      <c r="CP40" s="124">
        <f t="shared" ref="CP40" si="493">SUM(CP36:CP39)</f>
        <v>0</v>
      </c>
      <c r="CQ40" s="124">
        <f t="shared" ref="CQ40" si="494">SUM(CQ36:CQ39)</f>
        <v>0</v>
      </c>
      <c r="CR40" s="124">
        <f t="shared" ref="CR40" si="495">SUM(CR36:CR39)</f>
        <v>0</v>
      </c>
      <c r="CS40" s="124">
        <f t="shared" ref="CS40" si="496">SUM(CS36:CS39)</f>
        <v>0</v>
      </c>
      <c r="CT40" s="124">
        <f t="shared" ref="CT40" si="497">SUM(CT36:CT39)</f>
        <v>83028.030000000013</v>
      </c>
      <c r="CU40" s="124">
        <f t="shared" ref="CU40" si="498">SUM(CU36:CU39)</f>
        <v>234876.06986561327</v>
      </c>
      <c r="CV40" s="124">
        <f t="shared" ref="CV40" si="499">SUM(CV36:CV39)</f>
        <v>-151848.03986561327</v>
      </c>
      <c r="CW40" s="124">
        <f t="shared" ref="CW40" si="500">SUM(CW36:CW39)</f>
        <v>0</v>
      </c>
      <c r="CX40" s="124">
        <f t="shared" ref="CX40" si="501">SUM(CX36:CX39)</f>
        <v>224.23000000000002</v>
      </c>
      <c r="CY40" s="124">
        <f t="shared" ref="CY40" si="502">SUM(CY36:CY39)</f>
        <v>27416.760000000002</v>
      </c>
      <c r="CZ40" s="124">
        <f t="shared" ref="CZ40" si="503">SUM(CZ36:CZ39)</f>
        <v>44853.5</v>
      </c>
      <c r="DA40" s="124">
        <f t="shared" ref="DA40" si="504">SUM(DA36:DA39)</f>
        <v>77502.8</v>
      </c>
      <c r="DB40" s="125">
        <f t="shared" ref="DB40" si="505">SUM(DB36:DB39)</f>
        <v>149997.29</v>
      </c>
    </row>
    <row r="41" spans="2:106" s="114" customFormat="1" ht="7.5" customHeight="1">
      <c r="B41" s="132"/>
      <c r="C41" s="133"/>
      <c r="D41" s="127"/>
      <c r="E41" s="127"/>
      <c r="F41" s="127"/>
      <c r="G41" s="127"/>
      <c r="H41" s="127"/>
      <c r="I41" s="127"/>
      <c r="J41" s="127"/>
      <c r="K41" s="127"/>
      <c r="L41" s="127"/>
      <c r="M41" s="127"/>
      <c r="N41" s="127"/>
      <c r="O41" s="127"/>
      <c r="P41" s="127"/>
      <c r="Q41" s="127"/>
      <c r="R41" s="127"/>
      <c r="S41" s="127"/>
      <c r="T41" s="127"/>
      <c r="U41" s="127"/>
      <c r="V41" s="127"/>
      <c r="W41" s="127"/>
      <c r="X41" s="127"/>
      <c r="Y41" s="127"/>
      <c r="Z41" s="127"/>
      <c r="AA41" s="127"/>
      <c r="AB41" s="127"/>
      <c r="AC41" s="127"/>
      <c r="AD41" s="127"/>
      <c r="AE41" s="127"/>
      <c r="AF41" s="127"/>
      <c r="AG41" s="127"/>
      <c r="AH41" s="127"/>
      <c r="AI41" s="127"/>
      <c r="AJ41" s="127"/>
      <c r="AK41" s="127"/>
      <c r="AL41" s="127"/>
      <c r="AM41" s="127"/>
      <c r="AN41" s="127"/>
      <c r="AO41" s="127"/>
      <c r="AP41" s="127"/>
      <c r="AQ41" s="127"/>
      <c r="AR41" s="127"/>
      <c r="AS41" s="127"/>
      <c r="AT41" s="127"/>
      <c r="AU41" s="127"/>
      <c r="AV41" s="127"/>
      <c r="AW41" s="127"/>
      <c r="AX41" s="127"/>
      <c r="AY41" s="127"/>
      <c r="AZ41" s="127"/>
      <c r="BA41" s="127"/>
      <c r="BB41" s="127"/>
      <c r="BC41" s="127"/>
      <c r="BD41" s="127"/>
      <c r="BE41" s="127"/>
      <c r="BF41" s="127"/>
      <c r="BG41" s="127"/>
      <c r="BH41" s="127"/>
      <c r="BI41" s="127"/>
      <c r="BJ41" s="127"/>
      <c r="BK41" s="127"/>
      <c r="BL41" s="127"/>
      <c r="BM41" s="127"/>
      <c r="BN41" s="127"/>
      <c r="BO41" s="127"/>
      <c r="BP41" s="127"/>
      <c r="BQ41" s="127"/>
      <c r="BR41" s="127"/>
      <c r="BS41" s="127"/>
      <c r="BT41" s="127"/>
      <c r="BU41" s="127"/>
      <c r="BV41" s="127"/>
      <c r="BW41" s="127"/>
      <c r="BX41" s="127"/>
      <c r="BY41" s="127"/>
      <c r="BZ41" s="127"/>
      <c r="CA41" s="127"/>
      <c r="CB41" s="127"/>
      <c r="CC41" s="127"/>
      <c r="CD41" s="127"/>
      <c r="CE41" s="127"/>
      <c r="CF41" s="127"/>
      <c r="CG41" s="127"/>
      <c r="CH41" s="127"/>
      <c r="CI41" s="127"/>
      <c r="CJ41" s="127"/>
      <c r="CK41" s="127"/>
      <c r="CL41" s="127"/>
      <c r="CM41" s="127"/>
      <c r="CN41" s="127"/>
      <c r="CO41" s="127"/>
      <c r="CP41" s="127"/>
      <c r="CQ41" s="127"/>
      <c r="CR41" s="127"/>
      <c r="CS41" s="127"/>
      <c r="CT41" s="127"/>
      <c r="CU41" s="127"/>
      <c r="CV41" s="127"/>
      <c r="CW41" s="127"/>
      <c r="CX41" s="127"/>
      <c r="CY41" s="127"/>
      <c r="CZ41" s="127"/>
      <c r="DA41" s="127"/>
      <c r="DB41" s="134"/>
    </row>
    <row r="42" spans="2:106">
      <c r="B42" s="36" t="s">
        <v>49</v>
      </c>
      <c r="C42" s="37" t="s">
        <v>36</v>
      </c>
      <c r="D42" s="38">
        <f>VLOOKUP($C42,'SEM使用（总账填写）'!$B:$E,2,0)</f>
        <v>16784.41</v>
      </c>
      <c r="E42" s="38">
        <f>VLOOKUP(C42,'SEM使用（总账填写）'!B:E,4,0)</f>
        <v>4993.2299999999996</v>
      </c>
      <c r="F42" s="38">
        <f>VLOOKUP($C42,'SEM使用（总账填写）'!$B:$AB,6,0)</f>
        <v>11199.01</v>
      </c>
      <c r="G42" s="18">
        <f>SUM(D42:F42)</f>
        <v>32976.65</v>
      </c>
      <c r="H42" s="38">
        <f>VLOOKUP($C42,'SEM使用（总账填写）'!$B:$E,3,0)</f>
        <v>0</v>
      </c>
      <c r="I42" s="38">
        <f>VLOOKUP(C42,'SEM使用（总账填写）'!B:F,5,0)</f>
        <v>11080.75</v>
      </c>
      <c r="J42" s="18">
        <f>VLOOKUP($C42,'SEM使用（总账填写）'!$B:$AB,7,0)</f>
        <v>23363.45</v>
      </c>
      <c r="K42" s="18">
        <f>SUM(H42:J42)</f>
        <v>34444.199999999997</v>
      </c>
      <c r="L42" s="38">
        <f>VLOOKUP($C42,'SEM充值（总账填写）'!$B:$Z,2,0)</f>
        <v>0</v>
      </c>
      <c r="M42" s="38">
        <f>VLOOKUP($C42,'SEM充值（总账填写）'!$B:$Z,4,0)</f>
        <v>0</v>
      </c>
      <c r="N42" s="38">
        <f>VLOOKUP($C42,'SEM充值（总账填写）'!$B:$Z,6,0)</f>
        <v>0</v>
      </c>
      <c r="O42" s="18">
        <f>SUM(L42:N42)</f>
        <v>0</v>
      </c>
      <c r="P42" s="38">
        <f>VLOOKUP($C42,'SEM充值（总账填写）'!$B:$Z,3,0)</f>
        <v>0</v>
      </c>
      <c r="Q42" s="38">
        <f>VLOOKUP($C42,'SEM充值（总账填写）'!$B:$Z,5,0)</f>
        <v>0</v>
      </c>
      <c r="R42" s="18">
        <f>VLOOKUP($C42,'SEM充值（总账填写）'!$B:$Z,7,0)</f>
        <v>0</v>
      </c>
      <c r="S42" s="18">
        <f>SUM(P42:R42)</f>
        <v>0</v>
      </c>
      <c r="T42" s="18">
        <f>SUMIFS('流量采购PR单明细（地方站填写）'!$E:$E,'流量采购PR单明细（地方站填写）'!$C:$C,流量采购费用统计!$C42,'流量采购PR单明细（地方站填写）'!$I:$I,流量采购费用统计!T$6,'流量采购PR单明细（地方站填写）'!$J:$J,流量采购费用统计!T$5)</f>
        <v>0</v>
      </c>
      <c r="U42" s="18">
        <f>SUMIFS('流量采购PR单明细（地方站填写）'!$E:$E,'流量采购PR单明细（地方站填写）'!$C:$C,流量采购费用统计!$C42,'流量采购PR单明细（地方站填写）'!$I:$I,流量采购费用统计!U$6,'流量采购PR单明细（地方站填写）'!$J:$J,流量采购费用统计!U$5)</f>
        <v>0</v>
      </c>
      <c r="V42" s="97">
        <f>G42+K42+O42+S42+T42+U42</f>
        <v>67420.850000000006</v>
      </c>
      <c r="W42" s="38">
        <f>INDEX('[1]2016 确认版 vs 财务版'!$1:$1048576,16,MATCH($C42,'[1]2016 确认版 vs 财务版'!$3:$3,0)+25)</f>
        <v>29379.187483056427</v>
      </c>
      <c r="X42" s="98">
        <f>V42-W42</f>
        <v>38041.662516943579</v>
      </c>
      <c r="Y42" s="49"/>
      <c r="Z42" s="38">
        <f>VLOOKUP($C42,'SEM使用（总账填写）'!$B:$AB,8,0)</f>
        <v>0</v>
      </c>
      <c r="AA42" s="38">
        <f>VLOOKUP($C42,'SEM使用（总账填写）'!$B:$AB,10,0)</f>
        <v>0</v>
      </c>
      <c r="AB42" s="38">
        <f>VLOOKUP($C42,'SEM使用（总账填写）'!$B:$AB,12,0)</f>
        <v>0</v>
      </c>
      <c r="AC42" s="18">
        <f>SUM(Z42:AB42)</f>
        <v>0</v>
      </c>
      <c r="AD42" s="38">
        <f>VLOOKUP($C42,'SEM使用（总账填写）'!$B:$AB,9,0)</f>
        <v>0</v>
      </c>
      <c r="AE42" s="38">
        <f>VLOOKUP($C42,'SEM使用（总账填写）'!$B:$AB,11,0)</f>
        <v>0</v>
      </c>
      <c r="AF42" s="18">
        <f>VLOOKUP($C42,'SEM使用（总账填写）'!$B:$AB,13,0)</f>
        <v>0</v>
      </c>
      <c r="AG42" s="18">
        <f>SUM(AD42:AF42)</f>
        <v>0</v>
      </c>
      <c r="AH42" s="38">
        <f>VLOOKUP($C42,'SEM充值（总账填写）'!$B:$Z,8,0)</f>
        <v>0</v>
      </c>
      <c r="AI42" s="38">
        <f>VLOOKUP($C42,'SEM充值（总账填写）'!$B:$Z,10,0)</f>
        <v>0</v>
      </c>
      <c r="AJ42" s="38">
        <f>VLOOKUP($C42,'SEM充值（总账填写）'!$B:$Z,12,0)</f>
        <v>0</v>
      </c>
      <c r="AK42" s="18">
        <f>SUM(AH42:AJ42)</f>
        <v>0</v>
      </c>
      <c r="AL42" s="38">
        <f>VLOOKUP($C42,'SEM充值（总账填写）'!$B:$Z,9,0)</f>
        <v>0</v>
      </c>
      <c r="AM42" s="38">
        <f>VLOOKUP($C42,'SEM充值（总账填写）'!$B:$Z,11,0)</f>
        <v>0</v>
      </c>
      <c r="AN42" s="18">
        <f>VLOOKUP($C42,'SEM充值（总账填写）'!$B:$Z,13,0)</f>
        <v>0</v>
      </c>
      <c r="AO42" s="18">
        <f>SUM(AL42:AN42)</f>
        <v>0</v>
      </c>
      <c r="AP42" s="18">
        <f>SUMIFS('流量采购PR单明细（地方站填写）'!$E:$E,'流量采购PR单明细（地方站填写）'!$C:$C,流量采购费用统计!$C42,'流量采购PR单明细（地方站填写）'!$I:$I,流量采购费用统计!AP$6,'流量采购PR单明细（地方站填写）'!$J:$J,流量采购费用统计!AP$5)</f>
        <v>0</v>
      </c>
      <c r="AQ42" s="18">
        <f>SUMIFS('流量采购PR单明细（地方站填写）'!$E:$E,'流量采购PR单明细（地方站填写）'!$C:$C,流量采购费用统计!$C42,'流量采购PR单明细（地方站填写）'!$I:$I,流量采购费用统计!AQ$6,'流量采购PR单明细（地方站填写）'!$J:$J,流量采购费用统计!AQ$5)</f>
        <v>0</v>
      </c>
      <c r="AR42" s="97">
        <f>AC42+AG42+AP42+AQ42+AK42+AO42</f>
        <v>0</v>
      </c>
      <c r="AS42" s="38">
        <f>INDEX('[1]2016 确认版 vs 财务版'!$1:$1048576,16,MATCH($C42,'[1]2016 确认版 vs 财务版'!$3:$3,0)+26)</f>
        <v>34677.200728089541</v>
      </c>
      <c r="AT42" s="98">
        <f>AR42-AS42</f>
        <v>-34677.200728089541</v>
      </c>
      <c r="AU42" s="49"/>
      <c r="AV42" s="38">
        <f>VLOOKUP($C42,'SEM使用（总账填写）'!$B:$AB,14,0)</f>
        <v>0</v>
      </c>
      <c r="AW42" s="38">
        <f>VLOOKUP($C42,'SEM使用（总账填写）'!$B:$AB,16,0)</f>
        <v>0</v>
      </c>
      <c r="AX42" s="38">
        <f>VLOOKUP($C42,'SEM使用（总账填写）'!$B:$AB,18,0)</f>
        <v>0</v>
      </c>
      <c r="AY42" s="18">
        <f>SUM(AV42:AX42)</f>
        <v>0</v>
      </c>
      <c r="AZ42" s="38">
        <f>VLOOKUP($C42,'SEM使用（总账填写）'!$B:$AB,15,0)</f>
        <v>0</v>
      </c>
      <c r="BA42" s="38">
        <f>VLOOKUP($C42,'SEM使用（总账填写）'!$B:$AB,17,0)</f>
        <v>0</v>
      </c>
      <c r="BB42" s="18">
        <f>VLOOKUP($C42,'SEM使用（总账填写）'!$B:$AB,19,0)</f>
        <v>0</v>
      </c>
      <c r="BC42" s="18">
        <f>SUM(AZ42:BB42)</f>
        <v>0</v>
      </c>
      <c r="BD42" s="38">
        <f>VLOOKUP($C42,'SEM充值（总账填写）'!$B:$Z,14,0)</f>
        <v>0</v>
      </c>
      <c r="BE42" s="38">
        <f>VLOOKUP($C42,'SEM充值（总账填写）'!$B:$Z,16,0)</f>
        <v>0</v>
      </c>
      <c r="BF42" s="38">
        <f>VLOOKUP($C42,'SEM充值（总账填写）'!$B:$Z,18,0)</f>
        <v>0</v>
      </c>
      <c r="BG42" s="18">
        <f>SUM(BD42:BF42)</f>
        <v>0</v>
      </c>
      <c r="BH42" s="38">
        <f>VLOOKUP($C42,'SEM充值（总账填写）'!$B:$Z,15,0)</f>
        <v>0</v>
      </c>
      <c r="BI42" s="38">
        <f>VLOOKUP($C42,'SEM充值（总账填写）'!$B:$Z,17,0)</f>
        <v>0</v>
      </c>
      <c r="BJ42" s="18">
        <f>VLOOKUP($C42,'SEM充值（总账填写）'!$B:$Z,19,0)</f>
        <v>0</v>
      </c>
      <c r="BK42" s="18">
        <f>SUM(BH42:BJ42)</f>
        <v>0</v>
      </c>
      <c r="BL42" s="18">
        <f>SUMIFS('流量采购PR单明细（地方站填写）'!$E:$E,'流量采购PR单明细（地方站填写）'!$C:$C,流量采购费用统计!$C42,'流量采购PR单明细（地方站填写）'!$I:$I,流量采购费用统计!BL$6,'流量采购PR单明细（地方站填写）'!$J:$J,流量采购费用统计!BL$5)</f>
        <v>0</v>
      </c>
      <c r="BM42" s="18">
        <f>SUMIFS('流量采购PR单明细（地方站填写）'!$E:$E,'流量采购PR单明细（地方站填写）'!$C:$C,流量采购费用统计!$C42,'流量采购PR单明细（地方站填写）'!$I:$I,流量采购费用统计!BM$6,'流量采购PR单明细（地方站填写）'!$J:$J,流量采购费用统计!BM$5)</f>
        <v>0</v>
      </c>
      <c r="BN42" s="97">
        <f>AY42+BC42+BL42+BM42+BG42+BK42</f>
        <v>0</v>
      </c>
      <c r="BO42" s="38">
        <f>INDEX('[1]2016 确认版 vs 财务版'!$1:$1048576,16,MATCH($C42,'[1]2016 确认版 vs 财务版'!$3:$3,0)+27)</f>
        <v>38770.767979551529</v>
      </c>
      <c r="BP42" s="98">
        <f>BN42-BO42</f>
        <v>-38770.767979551529</v>
      </c>
      <c r="BQ42" s="49"/>
      <c r="BR42" s="38">
        <f>VLOOKUP($C42,'SEM使用（总账填写）'!$B:$AB,20,0)</f>
        <v>0</v>
      </c>
      <c r="BS42" s="38">
        <f>VLOOKUP($C42,'SEM使用（总账填写）'!$B:$AB,22,0)</f>
        <v>0</v>
      </c>
      <c r="BT42" s="38">
        <f>VLOOKUP($C42,'SEM使用（总账填写）'!$B:$AB,24,0)</f>
        <v>0</v>
      </c>
      <c r="BU42" s="18">
        <f>SUM(BR42:BT42)</f>
        <v>0</v>
      </c>
      <c r="BV42" s="38">
        <f>VLOOKUP($C42,'SEM使用（总账填写）'!$B:$AB,21,0)</f>
        <v>0</v>
      </c>
      <c r="BW42" s="38">
        <f>VLOOKUP($C42,'SEM使用（总账填写）'!$B:$AB,23,0)</f>
        <v>0</v>
      </c>
      <c r="BX42" s="18">
        <f>VLOOKUP($C42,'SEM使用（总账填写）'!$B:$AB,25,0)</f>
        <v>0</v>
      </c>
      <c r="BY42" s="18">
        <f>SUM(BV42:BX42)</f>
        <v>0</v>
      </c>
      <c r="BZ42" s="38">
        <f>VLOOKUP($C42,'SEM充值（总账填写）'!$B:$Z,20,0)</f>
        <v>0</v>
      </c>
      <c r="CA42" s="38">
        <f>VLOOKUP($C42,'SEM充值（总账填写）'!$B:$Z,22,0)</f>
        <v>0</v>
      </c>
      <c r="CB42" s="38">
        <f>VLOOKUP($C42,'SEM充值（总账填写）'!$B:$Z,24,0)</f>
        <v>0</v>
      </c>
      <c r="CC42" s="18">
        <f>SUM(BZ42:CB42)</f>
        <v>0</v>
      </c>
      <c r="CD42" s="38">
        <f>VLOOKUP($C42,'SEM充值（总账填写）'!$B:$Z,21,0)</f>
        <v>0</v>
      </c>
      <c r="CE42" s="38">
        <f>VLOOKUP($C42,'SEM充值（总账填写）'!$B:$Z,23,0)</f>
        <v>0</v>
      </c>
      <c r="CF42" s="18">
        <f>VLOOKUP($C42,'SEM充值（总账填写）'!$B:$Z,25,0)</f>
        <v>0</v>
      </c>
      <c r="CG42" s="18">
        <f>SUM(CD42:CF42)</f>
        <v>0</v>
      </c>
      <c r="CH42" s="18">
        <f>SUMIFS('流量采购PR单明细（地方站填写）'!$E:$E,'流量采购PR单明细（地方站填写）'!$C:$C,流量采购费用统计!$C42,'流量采购PR单明细（地方站填写）'!$I:$I,流量采购费用统计!CH$6,'流量采购PR单明细（地方站填写）'!$J:$J,流量采购费用统计!CH$5)</f>
        <v>0</v>
      </c>
      <c r="CI42" s="18">
        <f>SUMIFS('流量采购PR单明细（地方站填写）'!$E:$E,'流量采购PR单明细（地方站填写）'!$C:$C,流量采购费用统计!$C42,'流量采购PR单明细（地方站填写）'!$I:$I,流量采购费用统计!CI$6,'流量采购PR单明细（地方站填写）'!$J:$J,流量采购费用统计!CI$5)</f>
        <v>0</v>
      </c>
      <c r="CJ42" s="97">
        <f>BU42+BY42+CH42+CI42+CC42+CG42</f>
        <v>0</v>
      </c>
      <c r="CK42" s="38">
        <f>INDEX('[1]2016 确认版 vs 财务版'!$1:$1048576,16,MATCH($C42,'[1]2016 确认版 vs 财务版'!$3:$3,0)+28)</f>
        <v>44068.781224584636</v>
      </c>
      <c r="CL42" s="98">
        <f>CJ42-CK42</f>
        <v>-44068.781224584636</v>
      </c>
      <c r="CM42" s="18"/>
      <c r="CN42" s="56">
        <f>G42+AC42+AY42+BU42</f>
        <v>32976.65</v>
      </c>
      <c r="CO42" s="18">
        <f>K42+AG42+BC42+BY42</f>
        <v>34444.199999999997</v>
      </c>
      <c r="CP42" s="18">
        <f>O42+AK42+BG42+CC42</f>
        <v>0</v>
      </c>
      <c r="CQ42" s="18">
        <f>S42+AO42+BK42+CG42</f>
        <v>0</v>
      </c>
      <c r="CR42" s="18">
        <f>T42+AP42+BL42+CH42</f>
        <v>0</v>
      </c>
      <c r="CS42" s="18">
        <f>U42+AQ42+BM42+CI42</f>
        <v>0</v>
      </c>
      <c r="CT42" s="97">
        <f>SUM(CN42:CS42)</f>
        <v>67420.850000000006</v>
      </c>
      <c r="CU42" s="18">
        <f>W42+AS42+BO42+CK42</f>
        <v>146895.93741528213</v>
      </c>
      <c r="CV42" s="98">
        <f>CT42-CU42</f>
        <v>-79475.08741528212</v>
      </c>
      <c r="CX42" s="56">
        <f>VLOOKUP(C42,'[2]2015 流量采购'!$A:$K,8,FALSE)</f>
        <v>0</v>
      </c>
      <c r="CY42" s="18">
        <f>VLOOKUP(C42,'[2]2015 流量采购'!$A:$K,9,FALSE)</f>
        <v>0</v>
      </c>
      <c r="CZ42" s="18">
        <f>VLOOKUP(C42,'[2]2015 流量采购'!$A:$K,10,FALSE)</f>
        <v>7611.69</v>
      </c>
      <c r="DA42" s="18">
        <f>VLOOKUP(C42,'[2]2015 流量采购'!$A:$K,11,FALSE)</f>
        <v>35868.379999999997</v>
      </c>
      <c r="DB42" s="49">
        <f>SUM(CX42:DA42)</f>
        <v>43480.07</v>
      </c>
    </row>
    <row r="43" spans="2:106">
      <c r="B43" s="39" t="s">
        <v>54</v>
      </c>
      <c r="C43" s="40" t="s">
        <v>37</v>
      </c>
      <c r="D43" s="41">
        <f>VLOOKUP($C43,'SEM使用（总账填写）'!$B:$E,2,0)</f>
        <v>2633.7</v>
      </c>
      <c r="E43" s="41">
        <f>VLOOKUP(C43,'SEM使用（总账填写）'!B:E,4,0)</f>
        <v>3233.98</v>
      </c>
      <c r="F43" s="41">
        <f>VLOOKUP($C43,'SEM使用（总账填写）'!$B:$AB,6,0)</f>
        <v>4440.38</v>
      </c>
      <c r="G43" s="19">
        <f>SUM(D43:F43)</f>
        <v>10308.060000000001</v>
      </c>
      <c r="H43" s="41">
        <f>VLOOKUP($C43,'SEM使用（总账填写）'!$B:$E,3,0)</f>
        <v>0</v>
      </c>
      <c r="I43" s="41">
        <f>VLOOKUP(C43,'SEM使用（总账填写）'!B:F,5,0)</f>
        <v>5477.86</v>
      </c>
      <c r="J43" s="19">
        <f>VLOOKUP($C43,'SEM使用（总账填写）'!$B:$AB,7,0)</f>
        <v>8028.34</v>
      </c>
      <c r="K43" s="19">
        <f>SUM(H43:J43)</f>
        <v>13506.2</v>
      </c>
      <c r="L43" s="41">
        <f>VLOOKUP($C43,'SEM充值（总账填写）'!$B:$Z,2,0)</f>
        <v>0</v>
      </c>
      <c r="M43" s="41">
        <f>VLOOKUP($C43,'SEM充值（总账填写）'!$B:$Z,4,0)</f>
        <v>0</v>
      </c>
      <c r="N43" s="41">
        <f>VLOOKUP($C43,'SEM充值（总账填写）'!$B:$Z,6,0)</f>
        <v>0</v>
      </c>
      <c r="O43" s="19">
        <f t="shared" ref="O43:O45" si="506">SUM(L43:N43)</f>
        <v>0</v>
      </c>
      <c r="P43" s="41">
        <f>VLOOKUP($C43,'SEM充值（总账填写）'!$B:$Z,3,0)</f>
        <v>0</v>
      </c>
      <c r="Q43" s="41">
        <f>VLOOKUP($C43,'SEM充值（总账填写）'!$B:$Z,5,0)</f>
        <v>0</v>
      </c>
      <c r="R43" s="19">
        <f>VLOOKUP($C43,'SEM充值（总账填写）'!$B:$Z,7,0)</f>
        <v>0</v>
      </c>
      <c r="S43" s="19">
        <f t="shared" ref="S43:S45" si="507">SUM(P43:R43)</f>
        <v>0</v>
      </c>
      <c r="T43" s="19">
        <f>SUMIFS('流量采购PR单明细（地方站填写）'!$E:$E,'流量采购PR单明细（地方站填写）'!$C:$C,流量采购费用统计!$C43,'流量采购PR单明细（地方站填写）'!$I:$I,流量采购费用统计!T$6,'流量采购PR单明细（地方站填写）'!$J:$J,流量采购费用统计!T$5)</f>
        <v>0</v>
      </c>
      <c r="U43" s="19">
        <f>SUMIFS('流量采购PR单明细（地方站填写）'!$E:$E,'流量采购PR单明细（地方站填写）'!$C:$C,流量采购费用统计!$C43,'流量采购PR单明细（地方站填写）'!$I:$I,流量采购费用统计!U$6,'流量采购PR单明细（地方站填写）'!$J:$J,流量采购费用统计!U$5)</f>
        <v>0</v>
      </c>
      <c r="V43" s="99">
        <f t="shared" ref="V43:V45" si="508">G43+K43+O43+S43+T43+U43</f>
        <v>23814.260000000002</v>
      </c>
      <c r="W43" s="41">
        <f>INDEX('[1]2016 确认版 vs 财务版'!$1:$1048576,16,MATCH($C43,'[1]2016 确认版 vs 财务版'!$3:$3,0)+25)</f>
        <v>6622.5165562913917</v>
      </c>
      <c r="X43" s="100">
        <f t="shared" ref="X43:X45" si="509">V43-W43</f>
        <v>17191.743443708612</v>
      </c>
      <c r="Y43" s="50"/>
      <c r="Z43" s="41">
        <f>VLOOKUP($C43,'SEM使用（总账填写）'!$B:$AB,8,0)</f>
        <v>0</v>
      </c>
      <c r="AA43" s="41">
        <f>VLOOKUP($C43,'SEM使用（总账填写）'!$B:$AB,10,0)</f>
        <v>0</v>
      </c>
      <c r="AB43" s="41">
        <f>VLOOKUP($C43,'SEM使用（总账填写）'!$B:$AB,12,0)</f>
        <v>0</v>
      </c>
      <c r="AC43" s="19">
        <f t="shared" ref="AC43:AC45" si="510">SUM(Z43:AB43)</f>
        <v>0</v>
      </c>
      <c r="AD43" s="41">
        <f>VLOOKUP($C43,'SEM使用（总账填写）'!$B:$AB,9,0)</f>
        <v>0</v>
      </c>
      <c r="AE43" s="41">
        <f>VLOOKUP($C43,'SEM使用（总账填写）'!$B:$AB,11,0)</f>
        <v>0</v>
      </c>
      <c r="AF43" s="19">
        <f>VLOOKUP($C43,'SEM使用（总账填写）'!$B:$AB,13,0)</f>
        <v>0</v>
      </c>
      <c r="AG43" s="19">
        <f t="shared" ref="AG43:AG45" si="511">SUM(AD43:AF43)</f>
        <v>0</v>
      </c>
      <c r="AH43" s="41">
        <f>VLOOKUP($C43,'SEM充值（总账填写）'!$B:$Z,8,0)</f>
        <v>0</v>
      </c>
      <c r="AI43" s="41">
        <f>VLOOKUP($C43,'SEM充值（总账填写）'!$B:$Z,10,0)</f>
        <v>0</v>
      </c>
      <c r="AJ43" s="41">
        <f>VLOOKUP($C43,'SEM充值（总账填写）'!$B:$Z,12,0)</f>
        <v>0</v>
      </c>
      <c r="AK43" s="19">
        <f t="shared" ref="AK43:AK45" si="512">SUM(AH43:AJ43)</f>
        <v>0</v>
      </c>
      <c r="AL43" s="41">
        <f>VLOOKUP($C43,'SEM充值（总账填写）'!$B:$Z,9,0)</f>
        <v>0</v>
      </c>
      <c r="AM43" s="41">
        <f>VLOOKUP($C43,'SEM充值（总账填写）'!$B:$Z,11,0)</f>
        <v>0</v>
      </c>
      <c r="AN43" s="19">
        <f>VLOOKUP($C43,'SEM充值（总账填写）'!$B:$Z,13,0)</f>
        <v>0</v>
      </c>
      <c r="AO43" s="19">
        <f t="shared" ref="AO43:AO45" si="513">SUM(AL43:AN43)</f>
        <v>0</v>
      </c>
      <c r="AP43" s="19">
        <f>SUMIFS('流量采购PR单明细（地方站填写）'!$E:$E,'流量采购PR单明细（地方站填写）'!$C:$C,流量采购费用统计!$C43,'流量采购PR单明细（地方站填写）'!$I:$I,流量采购费用统计!AP$6,'流量采购PR单明细（地方站填写）'!$J:$J,流量采购费用统计!AP$5)</f>
        <v>0</v>
      </c>
      <c r="AQ43" s="19">
        <f>SUMIFS('流量采购PR单明细（地方站填写）'!$E:$E,'流量采购PR单明细（地方站填写）'!$C:$C,流量采购费用统计!$C43,'流量采购PR单明细（地方站填写）'!$I:$I,流量采购费用统计!AQ$6,'流量采购PR单明细（地方站填写）'!$J:$J,流量采购费用统计!AQ$5)</f>
        <v>0</v>
      </c>
      <c r="AR43" s="99">
        <f t="shared" ref="AR43:AR45" si="514">AC43+AG43+AP43+AQ43+AK43+AO43</f>
        <v>0</v>
      </c>
      <c r="AS43" s="41">
        <f>INDEX('[1]2016 确认版 vs 财务版'!$1:$1048576,16,MATCH($C43,'[1]2016 确认版 vs 财务版'!$3:$3,0)+26)</f>
        <v>8278.1456953642391</v>
      </c>
      <c r="AT43" s="100">
        <f t="shared" ref="AT43:AT45" si="515">AR43-AS43</f>
        <v>-8278.1456953642391</v>
      </c>
      <c r="AU43" s="50"/>
      <c r="AV43" s="41">
        <f>VLOOKUP($C43,'SEM使用（总账填写）'!$B:$AB,14,0)</f>
        <v>0</v>
      </c>
      <c r="AW43" s="41">
        <f>VLOOKUP($C43,'SEM使用（总账填写）'!$B:$AB,16,0)</f>
        <v>0</v>
      </c>
      <c r="AX43" s="41">
        <f>VLOOKUP($C43,'SEM使用（总账填写）'!$B:$AB,18,0)</f>
        <v>0</v>
      </c>
      <c r="AY43" s="19">
        <f t="shared" ref="AY43:AY45" si="516">SUM(AV43:AX43)</f>
        <v>0</v>
      </c>
      <c r="AZ43" s="41">
        <f>VLOOKUP($C43,'SEM使用（总账填写）'!$B:$AB,15,0)</f>
        <v>0</v>
      </c>
      <c r="BA43" s="41">
        <f>VLOOKUP($C43,'SEM使用（总账填写）'!$B:$AB,17,0)</f>
        <v>0</v>
      </c>
      <c r="BB43" s="19">
        <f>VLOOKUP($C43,'SEM使用（总账填写）'!$B:$AB,19,0)</f>
        <v>0</v>
      </c>
      <c r="BC43" s="19">
        <f t="shared" ref="BC43:BC45" si="517">SUM(AZ43:BB43)</f>
        <v>0</v>
      </c>
      <c r="BD43" s="41">
        <f>VLOOKUP($C43,'SEM充值（总账填写）'!$B:$Z,14,0)</f>
        <v>0</v>
      </c>
      <c r="BE43" s="41">
        <f>VLOOKUP($C43,'SEM充值（总账填写）'!$B:$Z,16,0)</f>
        <v>0</v>
      </c>
      <c r="BF43" s="41">
        <f>VLOOKUP($C43,'SEM充值（总账填写）'!$B:$Z,18,0)</f>
        <v>0</v>
      </c>
      <c r="BG43" s="19">
        <f t="shared" ref="BG43:BG45" si="518">SUM(BD43:BF43)</f>
        <v>0</v>
      </c>
      <c r="BH43" s="41">
        <f>VLOOKUP($C43,'SEM充值（总账填写）'!$B:$Z,15,0)</f>
        <v>0</v>
      </c>
      <c r="BI43" s="41">
        <f>VLOOKUP($C43,'SEM充值（总账填写）'!$B:$Z,17,0)</f>
        <v>0</v>
      </c>
      <c r="BJ43" s="19">
        <f>VLOOKUP($C43,'SEM充值（总账填写）'!$B:$Z,19,0)</f>
        <v>0</v>
      </c>
      <c r="BK43" s="19">
        <f t="shared" ref="BK43:BK45" si="519">SUM(BH43:BJ43)</f>
        <v>0</v>
      </c>
      <c r="BL43" s="19">
        <f>SUMIFS('流量采购PR单明细（地方站填写）'!$E:$E,'流量采购PR单明细（地方站填写）'!$C:$C,流量采购费用统计!$C43,'流量采购PR单明细（地方站填写）'!$I:$I,流量采购费用统计!BL$6,'流量采购PR单明细（地方站填写）'!$J:$J,流量采购费用统计!BL$5)</f>
        <v>0</v>
      </c>
      <c r="BM43" s="19">
        <f>SUMIFS('流量采购PR单明细（地方站填写）'!$E:$E,'流量采购PR单明细（地方站填写）'!$C:$C,流量采购费用统计!$C43,'流量采购PR单明细（地方站填写）'!$I:$I,流量采购费用统计!BM$6,'流量采购PR单明细（地方站填写）'!$J:$J,流量采购费用统计!BM$5)</f>
        <v>0</v>
      </c>
      <c r="BN43" s="99">
        <f t="shared" ref="BN43:BN45" si="520">AY43+BC43+BL43+BM43+BG43+BK43</f>
        <v>0</v>
      </c>
      <c r="BO43" s="41">
        <f>INDEX('[1]2016 确认版 vs 财务版'!$1:$1048576,16,MATCH($C43,'[1]2016 确认版 vs 财务版'!$3:$3,0)+27)</f>
        <v>8278.1456953642391</v>
      </c>
      <c r="BP43" s="100">
        <f t="shared" ref="BP43:BP45" si="521">BN43-BO43</f>
        <v>-8278.1456953642391</v>
      </c>
      <c r="BQ43" s="50"/>
      <c r="BR43" s="41">
        <f>VLOOKUP($C43,'SEM使用（总账填写）'!$B:$AB,20,0)</f>
        <v>0</v>
      </c>
      <c r="BS43" s="41">
        <f>VLOOKUP($C43,'SEM使用（总账填写）'!$B:$AB,22,0)</f>
        <v>0</v>
      </c>
      <c r="BT43" s="41">
        <f>VLOOKUP($C43,'SEM使用（总账填写）'!$B:$AB,24,0)</f>
        <v>0</v>
      </c>
      <c r="BU43" s="19">
        <f t="shared" ref="BU43:BU45" si="522">SUM(BR43:BT43)</f>
        <v>0</v>
      </c>
      <c r="BV43" s="41">
        <f>VLOOKUP($C43,'SEM使用（总账填写）'!$B:$AB,21,0)</f>
        <v>0</v>
      </c>
      <c r="BW43" s="41">
        <f>VLOOKUP($C43,'SEM使用（总账填写）'!$B:$AB,23,0)</f>
        <v>0</v>
      </c>
      <c r="BX43" s="19">
        <f>VLOOKUP($C43,'SEM使用（总账填写）'!$B:$AB,25,0)</f>
        <v>0</v>
      </c>
      <c r="BY43" s="19">
        <f t="shared" ref="BY43:BY45" si="523">SUM(BV43:BX43)</f>
        <v>0</v>
      </c>
      <c r="BZ43" s="41">
        <f>VLOOKUP($C43,'SEM充值（总账填写）'!$B:$Z,20,0)</f>
        <v>0</v>
      </c>
      <c r="CA43" s="41">
        <f>VLOOKUP($C43,'SEM充值（总账填写）'!$B:$Z,22,0)</f>
        <v>0</v>
      </c>
      <c r="CB43" s="41">
        <f>VLOOKUP($C43,'SEM充值（总账填写）'!$B:$Z,24,0)</f>
        <v>0</v>
      </c>
      <c r="CC43" s="19">
        <f t="shared" ref="CC43:CC45" si="524">SUM(BZ43:CB43)</f>
        <v>0</v>
      </c>
      <c r="CD43" s="41">
        <f>VLOOKUP($C43,'SEM充值（总账填写）'!$B:$Z,21,0)</f>
        <v>0</v>
      </c>
      <c r="CE43" s="41">
        <f>VLOOKUP($C43,'SEM充值（总账填写）'!$B:$Z,23,0)</f>
        <v>0</v>
      </c>
      <c r="CF43" s="19">
        <f>VLOOKUP($C43,'SEM充值（总账填写）'!$B:$Z,25,0)</f>
        <v>0</v>
      </c>
      <c r="CG43" s="19">
        <f t="shared" ref="CG43:CG45" si="525">SUM(CD43:CF43)</f>
        <v>0</v>
      </c>
      <c r="CH43" s="19">
        <f>SUMIFS('流量采购PR单明细（地方站填写）'!$E:$E,'流量采购PR单明细（地方站填写）'!$C:$C,流量采购费用统计!$C43,'流量采购PR单明细（地方站填写）'!$I:$I,流量采购费用统计!CH$6,'流量采购PR单明细（地方站填写）'!$J:$J,流量采购费用统计!CH$5)</f>
        <v>0</v>
      </c>
      <c r="CI43" s="19">
        <f>SUMIFS('流量采购PR单明细（地方站填写）'!$E:$E,'流量采购PR单明细（地方站填写）'!$C:$C,流量采购费用统计!$C43,'流量采购PR单明细（地方站填写）'!$I:$I,流量采购费用统计!CI$6,'流量采购PR单明细（地方站填写）'!$J:$J,流量采购费用统计!CI$5)</f>
        <v>0</v>
      </c>
      <c r="CJ43" s="99">
        <f t="shared" ref="CJ43:CJ45" si="526">BU43+BY43+CH43+CI43+CC43+CG43</f>
        <v>0</v>
      </c>
      <c r="CK43" s="41">
        <f>INDEX('[1]2016 确认版 vs 财务版'!$1:$1048576,16,MATCH($C43,'[1]2016 确认版 vs 财务版'!$3:$3,0)+28)</f>
        <v>9933.7748344370866</v>
      </c>
      <c r="CL43" s="100">
        <f t="shared" ref="CL43:CL45" si="527">CJ43-CK43</f>
        <v>-9933.7748344370866</v>
      </c>
      <c r="CM43" s="19"/>
      <c r="CN43" s="57">
        <f t="shared" ref="CN43:CN45" si="528">G43+AC43+AY43+BU43</f>
        <v>10308.060000000001</v>
      </c>
      <c r="CO43" s="19">
        <f t="shared" ref="CO43:CO45" si="529">K43+AG43+BC43+BY43</f>
        <v>13506.2</v>
      </c>
      <c r="CP43" s="19">
        <f>O43+AK43+BG43+CC43</f>
        <v>0</v>
      </c>
      <c r="CQ43" s="19">
        <f>S43+AO43+BK43+CG43</f>
        <v>0</v>
      </c>
      <c r="CR43" s="19">
        <f t="shared" ref="CR43:CR45" si="530">T43+AP43+BL43+CH43</f>
        <v>0</v>
      </c>
      <c r="CS43" s="19">
        <f t="shared" ref="CS43:CS45" si="531">U43+AQ43+BM43+CI43</f>
        <v>0</v>
      </c>
      <c r="CT43" s="99">
        <f>SUM(CN43:CS43)</f>
        <v>23814.260000000002</v>
      </c>
      <c r="CU43" s="19">
        <f t="shared" ref="CU43:CU45" si="532">W43+AS43+BO43+CK43</f>
        <v>33112.582781456957</v>
      </c>
      <c r="CV43" s="100">
        <f t="shared" ref="CV43:CV45" si="533">CT43-CU43</f>
        <v>-9298.3227814569545</v>
      </c>
      <c r="CX43" s="57">
        <f>VLOOKUP(C43,'[2]2015 流量采购'!$A:$K,8,FALSE)</f>
        <v>0</v>
      </c>
      <c r="CY43" s="19">
        <f>VLOOKUP(C43,'[2]2015 流量采购'!$A:$K,9,FALSE)</f>
        <v>9170.380000000001</v>
      </c>
      <c r="CZ43" s="19">
        <f>VLOOKUP(C43,'[2]2015 流量采购'!$A:$K,10,FALSE)</f>
        <v>25729.05</v>
      </c>
      <c r="DA43" s="19">
        <f>VLOOKUP(C43,'[2]2015 流量采购'!$A:$K,11,FALSE)</f>
        <v>48623.979999999996</v>
      </c>
      <c r="DB43" s="50">
        <f>SUM(CX43:DA43)</f>
        <v>83523.41</v>
      </c>
    </row>
    <row r="44" spans="2:106">
      <c r="B44" s="36" t="s">
        <v>52</v>
      </c>
      <c r="C44" s="37" t="s">
        <v>38</v>
      </c>
      <c r="D44" s="38">
        <f>VLOOKUP($C44,'SEM使用（总账填写）'!$B:$E,2,0)</f>
        <v>14520.97</v>
      </c>
      <c r="E44" s="38">
        <f>VLOOKUP(C44,'SEM使用（总账填写）'!B:E,4,0)</f>
        <v>7474.45</v>
      </c>
      <c r="F44" s="38">
        <f>VLOOKUP($C44,'SEM使用（总账填写）'!$B:$AB,6,0)</f>
        <v>3149.83</v>
      </c>
      <c r="G44" s="18">
        <f>SUM(D44:F44)</f>
        <v>25145.25</v>
      </c>
      <c r="H44" s="38">
        <f>VLOOKUP($C44,'SEM使用（总账填写）'!$B:$E,3,0)</f>
        <v>0</v>
      </c>
      <c r="I44" s="38">
        <f>VLOOKUP(C44,'SEM使用（总账填写）'!B:F,5,0)</f>
        <v>6333.68</v>
      </c>
      <c r="J44" s="18">
        <f>VLOOKUP($C44,'SEM使用（总账填写）'!$B:$AB,7,0)</f>
        <v>637.66999999999996</v>
      </c>
      <c r="K44" s="18">
        <f>SUM(H44:J44)</f>
        <v>6971.35</v>
      </c>
      <c r="L44" s="38">
        <f>VLOOKUP($C44,'SEM充值（总账填写）'!$B:$Z,2,0)</f>
        <v>0</v>
      </c>
      <c r="M44" s="38">
        <f>VLOOKUP($C44,'SEM充值（总账填写）'!$B:$Z,4,0)</f>
        <v>0</v>
      </c>
      <c r="N44" s="38">
        <f>VLOOKUP($C44,'SEM充值（总账填写）'!$B:$Z,6,0)</f>
        <v>0</v>
      </c>
      <c r="O44" s="18">
        <f t="shared" si="506"/>
        <v>0</v>
      </c>
      <c r="P44" s="38">
        <f>VLOOKUP($C44,'SEM充值（总账填写）'!$B:$Z,3,0)</f>
        <v>0</v>
      </c>
      <c r="Q44" s="38">
        <f>VLOOKUP($C44,'SEM充值（总账填写）'!$B:$Z,5,0)</f>
        <v>0</v>
      </c>
      <c r="R44" s="18">
        <f>VLOOKUP($C44,'SEM充值（总账填写）'!$B:$Z,7,0)</f>
        <v>0</v>
      </c>
      <c r="S44" s="18">
        <f t="shared" si="507"/>
        <v>0</v>
      </c>
      <c r="T44" s="18">
        <f>SUMIFS('流量采购PR单明细（地方站填写）'!$E:$E,'流量采购PR单明细（地方站填写）'!$C:$C,流量采购费用统计!$C44,'流量采购PR单明细（地方站填写）'!$I:$I,流量采购费用统计!T$6,'流量采购PR单明细（地方站填写）'!$J:$J,流量采购费用统计!T$5)</f>
        <v>0</v>
      </c>
      <c r="U44" s="18">
        <f>SUMIFS('流量采购PR单明细（地方站填写）'!$E:$E,'流量采购PR单明细（地方站填写）'!$C:$C,流量采购费用统计!$C44,'流量采购PR单明细（地方站填写）'!$I:$I,流量采购费用统计!U$6,'流量采购PR单明细（地方站填写）'!$J:$J,流量采购费用统计!U$5)</f>
        <v>0</v>
      </c>
      <c r="V44" s="97">
        <f t="shared" si="508"/>
        <v>32116.6</v>
      </c>
      <c r="W44" s="38">
        <f>INDEX('[1]2016 确认版 vs 财务版'!$1:$1048576,16,MATCH($C44,'[1]2016 确认版 vs 财务版'!$3:$3,0)+25)</f>
        <v>17218.543046357616</v>
      </c>
      <c r="X44" s="98">
        <f t="shared" si="509"/>
        <v>14898.056953642383</v>
      </c>
      <c r="Y44" s="49"/>
      <c r="Z44" s="38">
        <f>VLOOKUP($C44,'SEM使用（总账填写）'!$B:$AB,8,0)</f>
        <v>0</v>
      </c>
      <c r="AA44" s="38">
        <f>VLOOKUP($C44,'SEM使用（总账填写）'!$B:$AB,10,0)</f>
        <v>0</v>
      </c>
      <c r="AB44" s="38">
        <f>VLOOKUP($C44,'SEM使用（总账填写）'!$B:$AB,12,0)</f>
        <v>0</v>
      </c>
      <c r="AC44" s="18">
        <f t="shared" si="510"/>
        <v>0</v>
      </c>
      <c r="AD44" s="38">
        <f>VLOOKUP($C44,'SEM使用（总账填写）'!$B:$AB,9,0)</f>
        <v>0</v>
      </c>
      <c r="AE44" s="38">
        <f>VLOOKUP($C44,'SEM使用（总账填写）'!$B:$AB,11,0)</f>
        <v>0</v>
      </c>
      <c r="AF44" s="18">
        <f>VLOOKUP($C44,'SEM使用（总账填写）'!$B:$AB,13,0)</f>
        <v>0</v>
      </c>
      <c r="AG44" s="18">
        <f t="shared" si="511"/>
        <v>0</v>
      </c>
      <c r="AH44" s="38">
        <f>VLOOKUP($C44,'SEM充值（总账填写）'!$B:$Z,8,0)</f>
        <v>0</v>
      </c>
      <c r="AI44" s="38">
        <f>VLOOKUP($C44,'SEM充值（总账填写）'!$B:$Z,10,0)</f>
        <v>0</v>
      </c>
      <c r="AJ44" s="38">
        <f>VLOOKUP($C44,'SEM充值（总账填写）'!$B:$Z,12,0)</f>
        <v>0</v>
      </c>
      <c r="AK44" s="18">
        <f t="shared" si="512"/>
        <v>0</v>
      </c>
      <c r="AL44" s="38">
        <f>VLOOKUP($C44,'SEM充值（总账填写）'!$B:$Z,9,0)</f>
        <v>0</v>
      </c>
      <c r="AM44" s="38">
        <f>VLOOKUP($C44,'SEM充值（总账填写）'!$B:$Z,11,0)</f>
        <v>0</v>
      </c>
      <c r="AN44" s="18">
        <f>VLOOKUP($C44,'SEM充值（总账填写）'!$B:$Z,13,0)</f>
        <v>0</v>
      </c>
      <c r="AO44" s="18">
        <f t="shared" si="513"/>
        <v>0</v>
      </c>
      <c r="AP44" s="18">
        <f>SUMIFS('流量采购PR单明细（地方站填写）'!$E:$E,'流量采购PR单明细（地方站填写）'!$C:$C,流量采购费用统计!$C44,'流量采购PR单明细（地方站填写）'!$I:$I,流量采购费用统计!AP$6,'流量采购PR单明细（地方站填写）'!$J:$J,流量采购费用统计!AP$5)</f>
        <v>0</v>
      </c>
      <c r="AQ44" s="18">
        <f>SUMIFS('流量采购PR单明细（地方站填写）'!$E:$E,'流量采购PR单明细（地方站填写）'!$C:$C,流量采购费用统计!$C44,'流量采购PR单明细（地方站填写）'!$I:$I,流量采购费用统计!AQ$6,'流量采购PR单明细（地方站填写）'!$J:$J,流量采购费用统计!AQ$5)</f>
        <v>0</v>
      </c>
      <c r="AR44" s="97">
        <f t="shared" si="514"/>
        <v>0</v>
      </c>
      <c r="AS44" s="38">
        <f>INDEX('[1]2016 确认版 vs 财务版'!$1:$1048576,16,MATCH($C44,'[1]2016 确认版 vs 财务版'!$3:$3,0)+26)</f>
        <v>21523.178807947017</v>
      </c>
      <c r="AT44" s="98">
        <f t="shared" si="515"/>
        <v>-21523.178807947017</v>
      </c>
      <c r="AU44" s="49"/>
      <c r="AV44" s="38">
        <f>VLOOKUP($C44,'SEM使用（总账填写）'!$B:$AB,14,0)</f>
        <v>0</v>
      </c>
      <c r="AW44" s="38">
        <f>VLOOKUP($C44,'SEM使用（总账填写）'!$B:$AB,16,0)</f>
        <v>0</v>
      </c>
      <c r="AX44" s="38">
        <f>VLOOKUP($C44,'SEM使用（总账填写）'!$B:$AB,18,0)</f>
        <v>0</v>
      </c>
      <c r="AY44" s="18">
        <f t="shared" si="516"/>
        <v>0</v>
      </c>
      <c r="AZ44" s="38">
        <f>VLOOKUP($C44,'SEM使用（总账填写）'!$B:$AB,15,0)</f>
        <v>0</v>
      </c>
      <c r="BA44" s="38">
        <f>VLOOKUP($C44,'SEM使用（总账填写）'!$B:$AB,17,0)</f>
        <v>0</v>
      </c>
      <c r="BB44" s="18">
        <f>VLOOKUP($C44,'SEM使用（总账填写）'!$B:$AB,19,0)</f>
        <v>0</v>
      </c>
      <c r="BC44" s="18">
        <f t="shared" si="517"/>
        <v>0</v>
      </c>
      <c r="BD44" s="38">
        <f>VLOOKUP($C44,'SEM充值（总账填写）'!$B:$Z,14,0)</f>
        <v>0</v>
      </c>
      <c r="BE44" s="38">
        <f>VLOOKUP($C44,'SEM充值（总账填写）'!$B:$Z,16,0)</f>
        <v>0</v>
      </c>
      <c r="BF44" s="38">
        <f>VLOOKUP($C44,'SEM充值（总账填写）'!$B:$Z,18,0)</f>
        <v>0</v>
      </c>
      <c r="BG44" s="18">
        <f t="shared" si="518"/>
        <v>0</v>
      </c>
      <c r="BH44" s="38">
        <f>VLOOKUP($C44,'SEM充值（总账填写）'!$B:$Z,15,0)</f>
        <v>0</v>
      </c>
      <c r="BI44" s="38">
        <f>VLOOKUP($C44,'SEM充值（总账填写）'!$B:$Z,17,0)</f>
        <v>0</v>
      </c>
      <c r="BJ44" s="18">
        <f>VLOOKUP($C44,'SEM充值（总账填写）'!$B:$Z,19,0)</f>
        <v>0</v>
      </c>
      <c r="BK44" s="18">
        <f t="shared" si="519"/>
        <v>0</v>
      </c>
      <c r="BL44" s="18">
        <f>SUMIFS('流量采购PR单明细（地方站填写）'!$E:$E,'流量采购PR单明细（地方站填写）'!$C:$C,流量采购费用统计!$C44,'流量采购PR单明细（地方站填写）'!$I:$I,流量采购费用统计!BL$6,'流量采购PR单明细（地方站填写）'!$J:$J,流量采购费用统计!BL$5)</f>
        <v>0</v>
      </c>
      <c r="BM44" s="18">
        <f>SUMIFS('流量采购PR单明细（地方站填写）'!$E:$E,'流量采购PR单明细（地方站填写）'!$C:$C,流量采购费用统计!$C44,'流量采购PR单明细（地方站填写）'!$I:$I,流量采购费用统计!BM$6,'流量采购PR单明细（地方站填写）'!$J:$J,流量采购费用统计!BM$5)</f>
        <v>0</v>
      </c>
      <c r="BN44" s="97">
        <f t="shared" si="520"/>
        <v>0</v>
      </c>
      <c r="BO44" s="38">
        <f>INDEX('[1]2016 确认版 vs 财务版'!$1:$1048576,16,MATCH($C44,'[1]2016 确认版 vs 财务版'!$3:$3,0)+27)</f>
        <v>21523.178807947017</v>
      </c>
      <c r="BP44" s="98">
        <f t="shared" si="521"/>
        <v>-21523.178807947017</v>
      </c>
      <c r="BQ44" s="49"/>
      <c r="BR44" s="38">
        <f>VLOOKUP($C44,'SEM使用（总账填写）'!$B:$AB,20,0)</f>
        <v>0</v>
      </c>
      <c r="BS44" s="38">
        <f>VLOOKUP($C44,'SEM使用（总账填写）'!$B:$AB,22,0)</f>
        <v>0</v>
      </c>
      <c r="BT44" s="38">
        <f>VLOOKUP($C44,'SEM使用（总账填写）'!$B:$AB,24,0)</f>
        <v>0</v>
      </c>
      <c r="BU44" s="18">
        <f t="shared" si="522"/>
        <v>0</v>
      </c>
      <c r="BV44" s="38">
        <f>VLOOKUP($C44,'SEM使用（总账填写）'!$B:$AB,21,0)</f>
        <v>0</v>
      </c>
      <c r="BW44" s="38">
        <f>VLOOKUP($C44,'SEM使用（总账填写）'!$B:$AB,23,0)</f>
        <v>0</v>
      </c>
      <c r="BX44" s="18">
        <f>VLOOKUP($C44,'SEM使用（总账填写）'!$B:$AB,25,0)</f>
        <v>0</v>
      </c>
      <c r="BY44" s="18">
        <f t="shared" si="523"/>
        <v>0</v>
      </c>
      <c r="BZ44" s="38">
        <f>VLOOKUP($C44,'SEM充值（总账填写）'!$B:$Z,20,0)</f>
        <v>0</v>
      </c>
      <c r="CA44" s="38">
        <f>VLOOKUP($C44,'SEM充值（总账填写）'!$B:$Z,22,0)</f>
        <v>0</v>
      </c>
      <c r="CB44" s="38">
        <f>VLOOKUP($C44,'SEM充值（总账填写）'!$B:$Z,24,0)</f>
        <v>0</v>
      </c>
      <c r="CC44" s="18">
        <f t="shared" si="524"/>
        <v>0</v>
      </c>
      <c r="CD44" s="38">
        <f>VLOOKUP($C44,'SEM充值（总账填写）'!$B:$Z,21,0)</f>
        <v>0</v>
      </c>
      <c r="CE44" s="38">
        <f>VLOOKUP($C44,'SEM充值（总账填写）'!$B:$Z,23,0)</f>
        <v>0</v>
      </c>
      <c r="CF44" s="18">
        <f>VLOOKUP($C44,'SEM充值（总账填写）'!$B:$Z,25,0)</f>
        <v>0</v>
      </c>
      <c r="CG44" s="18">
        <f t="shared" si="525"/>
        <v>0</v>
      </c>
      <c r="CH44" s="18">
        <f>SUMIFS('流量采购PR单明细（地方站填写）'!$E:$E,'流量采购PR单明细（地方站填写）'!$C:$C,流量采购费用统计!$C44,'流量采购PR单明细（地方站填写）'!$I:$I,流量采购费用统计!CH$6,'流量采购PR单明细（地方站填写）'!$J:$J,流量采购费用统计!CH$5)</f>
        <v>0</v>
      </c>
      <c r="CI44" s="18">
        <f>SUMIFS('流量采购PR单明细（地方站填写）'!$E:$E,'流量采购PR单明细（地方站填写）'!$C:$C,流量采购费用统计!$C44,'流量采购PR单明细（地方站填写）'!$I:$I,流量采购费用统计!CI$6,'流量采购PR单明细（地方站填写）'!$J:$J,流量采购费用统计!CI$5)</f>
        <v>0</v>
      </c>
      <c r="CJ44" s="97">
        <f t="shared" si="526"/>
        <v>0</v>
      </c>
      <c r="CK44" s="38">
        <f>INDEX('[1]2016 确认版 vs 财务版'!$1:$1048576,16,MATCH($C44,'[1]2016 确认版 vs 财务版'!$3:$3,0)+28)</f>
        <v>25827.814569536422</v>
      </c>
      <c r="CL44" s="98">
        <f t="shared" si="527"/>
        <v>-25827.814569536422</v>
      </c>
      <c r="CM44" s="18"/>
      <c r="CN44" s="56">
        <f t="shared" si="528"/>
        <v>25145.25</v>
      </c>
      <c r="CO44" s="18">
        <f t="shared" si="529"/>
        <v>6971.35</v>
      </c>
      <c r="CP44" s="18">
        <f>O44+AK44+BG44+CC44</f>
        <v>0</v>
      </c>
      <c r="CQ44" s="18">
        <f>S44+AO44+BK44+CG44</f>
        <v>0</v>
      </c>
      <c r="CR44" s="18">
        <f t="shared" si="530"/>
        <v>0</v>
      </c>
      <c r="CS44" s="18">
        <f t="shared" si="531"/>
        <v>0</v>
      </c>
      <c r="CT44" s="97">
        <f>SUM(CN44:CS44)</f>
        <v>32116.6</v>
      </c>
      <c r="CU44" s="18">
        <f t="shared" si="532"/>
        <v>86092.715231788068</v>
      </c>
      <c r="CV44" s="98">
        <f t="shared" si="533"/>
        <v>-53976.11523178807</v>
      </c>
      <c r="CX44" s="56">
        <f>VLOOKUP(C44,'[2]2015 流量采购'!$A:$K,8,FALSE)</f>
        <v>643.59</v>
      </c>
      <c r="CY44" s="18">
        <f>VLOOKUP(C44,'[2]2015 流量采购'!$A:$K,9,FALSE)</f>
        <v>2311.1799999999998</v>
      </c>
      <c r="CZ44" s="18">
        <f>VLOOKUP(C44,'[2]2015 流量采购'!$A:$K,10,FALSE)</f>
        <v>11502.26</v>
      </c>
      <c r="DA44" s="18">
        <f>VLOOKUP(C44,'[2]2015 流量采购'!$A:$K,11,FALSE)</f>
        <v>18148.349999999999</v>
      </c>
      <c r="DB44" s="49">
        <f>SUM(CX44:DA44)</f>
        <v>32605.379999999997</v>
      </c>
    </row>
    <row r="45" spans="2:106">
      <c r="B45" s="39" t="s">
        <v>52</v>
      </c>
      <c r="C45" s="40" t="s">
        <v>39</v>
      </c>
      <c r="D45" s="41">
        <f>VLOOKUP($C45,'SEM使用（总账填写）'!$B:$E,2,0)</f>
        <v>3912.8</v>
      </c>
      <c r="E45" s="41">
        <f>VLOOKUP(C45,'SEM使用（总账填写）'!B:E,4,0)</f>
        <v>85.55</v>
      </c>
      <c r="F45" s="41">
        <f>VLOOKUP($C45,'SEM使用（总账填写）'!$B:$AB,6,0)</f>
        <v>412.85</v>
      </c>
      <c r="G45" s="19">
        <f>SUM(D45:F45)</f>
        <v>4411.2000000000007</v>
      </c>
      <c r="H45" s="41">
        <f>VLOOKUP($C45,'SEM使用（总账填写）'!$B:$E,3,0)</f>
        <v>0</v>
      </c>
      <c r="I45" s="41">
        <f>VLOOKUP(C45,'SEM使用（总账填写）'!B:F,5,0)</f>
        <v>2592.79</v>
      </c>
      <c r="J45" s="19">
        <f>VLOOKUP($C45,'SEM使用（总账填写）'!$B:$AB,7,0)</f>
        <v>7247.78</v>
      </c>
      <c r="K45" s="19">
        <f>SUM(H45:J45)</f>
        <v>9840.57</v>
      </c>
      <c r="L45" s="41">
        <f>VLOOKUP($C45,'SEM充值（总账填写）'!$B:$Z,2,0)</f>
        <v>0</v>
      </c>
      <c r="M45" s="41">
        <f>VLOOKUP($C45,'SEM充值（总账填写）'!$B:$Z,4,0)</f>
        <v>0</v>
      </c>
      <c r="N45" s="41">
        <f>VLOOKUP($C45,'SEM充值（总账填写）'!$B:$Z,6,0)</f>
        <v>0</v>
      </c>
      <c r="O45" s="19">
        <f t="shared" si="506"/>
        <v>0</v>
      </c>
      <c r="P45" s="41">
        <f>VLOOKUP($C45,'SEM充值（总账填写）'!$B:$Z,3,0)</f>
        <v>0</v>
      </c>
      <c r="Q45" s="41">
        <f>VLOOKUP($C45,'SEM充值（总账填写）'!$B:$Z,5,0)</f>
        <v>0</v>
      </c>
      <c r="R45" s="19">
        <f>VLOOKUP($C45,'SEM充值（总账填写）'!$B:$Z,7,0)</f>
        <v>0</v>
      </c>
      <c r="S45" s="19">
        <f t="shared" si="507"/>
        <v>0</v>
      </c>
      <c r="T45" s="19">
        <f>SUMIFS('流量采购PR单明细（地方站填写）'!$E:$E,'流量采购PR单明细（地方站填写）'!$C:$C,流量采购费用统计!$C45,'流量采购PR单明细（地方站填写）'!$I:$I,流量采购费用统计!T$6,'流量采购PR单明细（地方站填写）'!$J:$J,流量采购费用统计!T$5)</f>
        <v>0</v>
      </c>
      <c r="U45" s="19">
        <f>SUMIFS('流量采购PR单明细（地方站填写）'!$E:$E,'流量采购PR单明细（地方站填写）'!$C:$C,流量采购费用统计!$C45,'流量采购PR单明细（地方站填写）'!$I:$I,流量采购费用统计!U$6,'流量采购PR单明细（地方站填写）'!$J:$J,流量采购费用统计!U$5)</f>
        <v>0</v>
      </c>
      <c r="V45" s="99">
        <f t="shared" si="508"/>
        <v>14251.77</v>
      </c>
      <c r="W45" s="41">
        <f>INDEX('[1]2016 确认版 vs 财务版'!$1:$1048576,16,MATCH($C45,'[1]2016 确认版 vs 财务版'!$3:$3,0)+25)</f>
        <v>13245.033112582783</v>
      </c>
      <c r="X45" s="100">
        <f t="shared" si="509"/>
        <v>1006.7368874172171</v>
      </c>
      <c r="Y45" s="50"/>
      <c r="Z45" s="41">
        <f>VLOOKUP($C45,'SEM使用（总账填写）'!$B:$AB,8,0)</f>
        <v>0</v>
      </c>
      <c r="AA45" s="41">
        <f>VLOOKUP($C45,'SEM使用（总账填写）'!$B:$AB,10,0)</f>
        <v>0</v>
      </c>
      <c r="AB45" s="41">
        <f>VLOOKUP($C45,'SEM使用（总账填写）'!$B:$AB,12,0)</f>
        <v>0</v>
      </c>
      <c r="AC45" s="19">
        <f t="shared" si="510"/>
        <v>0</v>
      </c>
      <c r="AD45" s="41">
        <f>VLOOKUP($C45,'SEM使用（总账填写）'!$B:$AB,9,0)</f>
        <v>0</v>
      </c>
      <c r="AE45" s="41">
        <f>VLOOKUP($C45,'SEM使用（总账填写）'!$B:$AB,11,0)</f>
        <v>0</v>
      </c>
      <c r="AF45" s="19">
        <f>VLOOKUP($C45,'SEM使用（总账填写）'!$B:$AB,13,0)</f>
        <v>0</v>
      </c>
      <c r="AG45" s="19">
        <f t="shared" si="511"/>
        <v>0</v>
      </c>
      <c r="AH45" s="41">
        <f>VLOOKUP($C45,'SEM充值（总账填写）'!$B:$Z,8,0)</f>
        <v>0</v>
      </c>
      <c r="AI45" s="41">
        <f>VLOOKUP($C45,'SEM充值（总账填写）'!$B:$Z,10,0)</f>
        <v>0</v>
      </c>
      <c r="AJ45" s="41">
        <f>VLOOKUP($C45,'SEM充值（总账填写）'!$B:$Z,12,0)</f>
        <v>0</v>
      </c>
      <c r="AK45" s="19">
        <f t="shared" si="512"/>
        <v>0</v>
      </c>
      <c r="AL45" s="41">
        <f>VLOOKUP($C45,'SEM充值（总账填写）'!$B:$Z,9,0)</f>
        <v>0</v>
      </c>
      <c r="AM45" s="41">
        <f>VLOOKUP($C45,'SEM充值（总账填写）'!$B:$Z,11,0)</f>
        <v>0</v>
      </c>
      <c r="AN45" s="19">
        <f>VLOOKUP($C45,'SEM充值（总账填写）'!$B:$Z,13,0)</f>
        <v>0</v>
      </c>
      <c r="AO45" s="19">
        <f t="shared" si="513"/>
        <v>0</v>
      </c>
      <c r="AP45" s="19">
        <f>SUMIFS('流量采购PR单明细（地方站填写）'!$E:$E,'流量采购PR单明细（地方站填写）'!$C:$C,流量采购费用统计!$C45,'流量采购PR单明细（地方站填写）'!$I:$I,流量采购费用统计!AP$6,'流量采购PR单明细（地方站填写）'!$J:$J,流量采购费用统计!AP$5)</f>
        <v>0</v>
      </c>
      <c r="AQ45" s="19">
        <f>SUMIFS('流量采购PR单明细（地方站填写）'!$E:$E,'流量采购PR单明细（地方站填写）'!$C:$C,流量采购费用统计!$C45,'流量采购PR单明细（地方站填写）'!$I:$I,流量采购费用统计!AQ$6,'流量采购PR单明细（地方站填写）'!$J:$J,流量采购费用统计!AQ$5)</f>
        <v>0</v>
      </c>
      <c r="AR45" s="99">
        <f t="shared" si="514"/>
        <v>0</v>
      </c>
      <c r="AS45" s="41">
        <f>INDEX('[1]2016 确认版 vs 财务版'!$1:$1048576,16,MATCH($C45,'[1]2016 确认版 vs 财务版'!$3:$3,0)+26)</f>
        <v>16556.291390728478</v>
      </c>
      <c r="AT45" s="100">
        <f t="shared" si="515"/>
        <v>-16556.291390728478</v>
      </c>
      <c r="AU45" s="50"/>
      <c r="AV45" s="41">
        <f>VLOOKUP($C45,'SEM使用（总账填写）'!$B:$AB,14,0)</f>
        <v>0</v>
      </c>
      <c r="AW45" s="41">
        <f>VLOOKUP($C45,'SEM使用（总账填写）'!$B:$AB,16,0)</f>
        <v>0</v>
      </c>
      <c r="AX45" s="41">
        <f>VLOOKUP($C45,'SEM使用（总账填写）'!$B:$AB,18,0)</f>
        <v>0</v>
      </c>
      <c r="AY45" s="19">
        <f t="shared" si="516"/>
        <v>0</v>
      </c>
      <c r="AZ45" s="41">
        <f>VLOOKUP($C45,'SEM使用（总账填写）'!$B:$AB,15,0)</f>
        <v>0</v>
      </c>
      <c r="BA45" s="41">
        <f>VLOOKUP($C45,'SEM使用（总账填写）'!$B:$AB,17,0)</f>
        <v>0</v>
      </c>
      <c r="BB45" s="19">
        <f>VLOOKUP($C45,'SEM使用（总账填写）'!$B:$AB,19,0)</f>
        <v>0</v>
      </c>
      <c r="BC45" s="19">
        <f t="shared" si="517"/>
        <v>0</v>
      </c>
      <c r="BD45" s="41">
        <f>VLOOKUP($C45,'SEM充值（总账填写）'!$B:$Z,14,0)</f>
        <v>0</v>
      </c>
      <c r="BE45" s="41">
        <f>VLOOKUP($C45,'SEM充值（总账填写）'!$B:$Z,16,0)</f>
        <v>0</v>
      </c>
      <c r="BF45" s="41">
        <f>VLOOKUP($C45,'SEM充值（总账填写）'!$B:$Z,18,0)</f>
        <v>0</v>
      </c>
      <c r="BG45" s="19">
        <f t="shared" si="518"/>
        <v>0</v>
      </c>
      <c r="BH45" s="41">
        <f>VLOOKUP($C45,'SEM充值（总账填写）'!$B:$Z,15,0)</f>
        <v>0</v>
      </c>
      <c r="BI45" s="41">
        <f>VLOOKUP($C45,'SEM充值（总账填写）'!$B:$Z,17,0)</f>
        <v>0</v>
      </c>
      <c r="BJ45" s="19">
        <f>VLOOKUP($C45,'SEM充值（总账填写）'!$B:$Z,19,0)</f>
        <v>0</v>
      </c>
      <c r="BK45" s="19">
        <f t="shared" si="519"/>
        <v>0</v>
      </c>
      <c r="BL45" s="19">
        <f>SUMIFS('流量采购PR单明细（地方站填写）'!$E:$E,'流量采购PR单明细（地方站填写）'!$C:$C,流量采购费用统计!$C45,'流量采购PR单明细（地方站填写）'!$I:$I,流量采购费用统计!BL$6,'流量采购PR单明细（地方站填写）'!$J:$J,流量采购费用统计!BL$5)</f>
        <v>0</v>
      </c>
      <c r="BM45" s="19">
        <f>SUMIFS('流量采购PR单明细（地方站填写）'!$E:$E,'流量采购PR单明细（地方站填写）'!$C:$C,流量采购费用统计!$C45,'流量采购PR单明细（地方站填写）'!$I:$I,流量采购费用统计!BM$6,'流量采购PR单明细（地方站填写）'!$J:$J,流量采购费用统计!BM$5)</f>
        <v>0</v>
      </c>
      <c r="BN45" s="99">
        <f t="shared" si="520"/>
        <v>0</v>
      </c>
      <c r="BO45" s="41">
        <f>INDEX('[1]2016 确认版 vs 财务版'!$1:$1048576,16,MATCH($C45,'[1]2016 确认版 vs 财务版'!$3:$3,0)+27)</f>
        <v>16556.291390728478</v>
      </c>
      <c r="BP45" s="100">
        <f t="shared" si="521"/>
        <v>-16556.291390728478</v>
      </c>
      <c r="BQ45" s="50"/>
      <c r="BR45" s="41">
        <f>VLOOKUP($C45,'SEM使用（总账填写）'!$B:$AB,20,0)</f>
        <v>0</v>
      </c>
      <c r="BS45" s="41">
        <f>VLOOKUP($C45,'SEM使用（总账填写）'!$B:$AB,22,0)</f>
        <v>0</v>
      </c>
      <c r="BT45" s="41">
        <f>VLOOKUP($C45,'SEM使用（总账填写）'!$B:$AB,24,0)</f>
        <v>0</v>
      </c>
      <c r="BU45" s="19">
        <f t="shared" si="522"/>
        <v>0</v>
      </c>
      <c r="BV45" s="41">
        <f>VLOOKUP($C45,'SEM使用（总账填写）'!$B:$AB,21,0)</f>
        <v>0</v>
      </c>
      <c r="BW45" s="41">
        <f>VLOOKUP($C45,'SEM使用（总账填写）'!$B:$AB,23,0)</f>
        <v>0</v>
      </c>
      <c r="BX45" s="19">
        <f>VLOOKUP($C45,'SEM使用（总账填写）'!$B:$AB,25,0)</f>
        <v>0</v>
      </c>
      <c r="BY45" s="19">
        <f t="shared" si="523"/>
        <v>0</v>
      </c>
      <c r="BZ45" s="41">
        <f>VLOOKUP($C45,'SEM充值（总账填写）'!$B:$Z,20,0)</f>
        <v>0</v>
      </c>
      <c r="CA45" s="41">
        <f>VLOOKUP($C45,'SEM充值（总账填写）'!$B:$Z,22,0)</f>
        <v>0</v>
      </c>
      <c r="CB45" s="41">
        <f>VLOOKUP($C45,'SEM充值（总账填写）'!$B:$Z,24,0)</f>
        <v>0</v>
      </c>
      <c r="CC45" s="19">
        <f t="shared" si="524"/>
        <v>0</v>
      </c>
      <c r="CD45" s="41">
        <f>VLOOKUP($C45,'SEM充值（总账填写）'!$B:$Z,21,0)</f>
        <v>0</v>
      </c>
      <c r="CE45" s="41">
        <f>VLOOKUP($C45,'SEM充值（总账填写）'!$B:$Z,23,0)</f>
        <v>0</v>
      </c>
      <c r="CF45" s="19">
        <f>VLOOKUP($C45,'SEM充值（总账填写）'!$B:$Z,25,0)</f>
        <v>0</v>
      </c>
      <c r="CG45" s="19">
        <f t="shared" si="525"/>
        <v>0</v>
      </c>
      <c r="CH45" s="19">
        <f>SUMIFS('流量采购PR单明细（地方站填写）'!$E:$E,'流量采购PR单明细（地方站填写）'!$C:$C,流量采购费用统计!$C45,'流量采购PR单明细（地方站填写）'!$I:$I,流量采购费用统计!CH$6,'流量采购PR单明细（地方站填写）'!$J:$J,流量采购费用统计!CH$5)</f>
        <v>0</v>
      </c>
      <c r="CI45" s="19">
        <f>SUMIFS('流量采购PR单明细（地方站填写）'!$E:$E,'流量采购PR单明细（地方站填写）'!$C:$C,流量采购费用统计!$C45,'流量采购PR单明细（地方站填写）'!$I:$I,流量采购费用统计!CI$6,'流量采购PR单明细（地方站填写）'!$J:$J,流量采购费用统计!CI$5)</f>
        <v>0</v>
      </c>
      <c r="CJ45" s="99">
        <f t="shared" si="526"/>
        <v>0</v>
      </c>
      <c r="CK45" s="41">
        <f>INDEX('[1]2016 确认版 vs 财务版'!$1:$1048576,16,MATCH($C45,'[1]2016 确认版 vs 财务版'!$3:$3,0)+28)</f>
        <v>19867.549668874173</v>
      </c>
      <c r="CL45" s="100">
        <f t="shared" si="527"/>
        <v>-19867.549668874173</v>
      </c>
      <c r="CM45" s="19"/>
      <c r="CN45" s="57">
        <f t="shared" si="528"/>
        <v>4411.2000000000007</v>
      </c>
      <c r="CO45" s="19">
        <f t="shared" si="529"/>
        <v>9840.57</v>
      </c>
      <c r="CP45" s="19">
        <f>O45+AK45+BG45+CC45</f>
        <v>0</v>
      </c>
      <c r="CQ45" s="19">
        <f>S45+AO45+BK45+CG45</f>
        <v>0</v>
      </c>
      <c r="CR45" s="19">
        <f t="shared" si="530"/>
        <v>0</v>
      </c>
      <c r="CS45" s="19">
        <f t="shared" si="531"/>
        <v>0</v>
      </c>
      <c r="CT45" s="99">
        <f>SUM(CN45:CS45)</f>
        <v>14251.77</v>
      </c>
      <c r="CU45" s="19">
        <f t="shared" si="532"/>
        <v>66225.165562913913</v>
      </c>
      <c r="CV45" s="100">
        <f t="shared" si="533"/>
        <v>-51973.395562913909</v>
      </c>
      <c r="CX45" s="57">
        <f>VLOOKUP(C45,'[2]2015 流量采购'!$A:$K,8,FALSE)</f>
        <v>79.989999999999995</v>
      </c>
      <c r="CY45" s="19">
        <f>VLOOKUP(C45,'[2]2015 流量采购'!$A:$K,9,FALSE)</f>
        <v>2116.44</v>
      </c>
      <c r="CZ45" s="19">
        <f>VLOOKUP(C45,'[2]2015 流量采购'!$A:$K,10,FALSE)</f>
        <v>12688.990000000002</v>
      </c>
      <c r="DA45" s="19">
        <f>VLOOKUP(C45,'[2]2015 流量采购'!$A:$K,11,FALSE)</f>
        <v>17759.349999999999</v>
      </c>
      <c r="DB45" s="50">
        <f>SUM(CX45:DA45)</f>
        <v>32644.77</v>
      </c>
    </row>
    <row r="46" spans="2:106">
      <c r="B46" s="36" t="s">
        <v>48</v>
      </c>
      <c r="C46" s="37" t="s">
        <v>14</v>
      </c>
      <c r="D46" s="38">
        <f>VLOOKUP($C46,'SEM使用（总账填写）'!$B:$E,2,0)</f>
        <v>0.97</v>
      </c>
      <c r="E46" s="38">
        <f>VLOOKUP(C46,'SEM使用（总账填写）'!B:E,4,0)</f>
        <v>0</v>
      </c>
      <c r="F46" s="38">
        <f>VLOOKUP($C46,'SEM使用（总账填写）'!$B:$AB,6,0)</f>
        <v>0</v>
      </c>
      <c r="G46" s="18">
        <f>SUM(D46:F46)</f>
        <v>0.97</v>
      </c>
      <c r="H46" s="38">
        <f>VLOOKUP($C46,'SEM使用（总账填写）'!$B:$E,3,0)</f>
        <v>0</v>
      </c>
      <c r="I46" s="38">
        <f>VLOOKUP(C46,'SEM使用（总账填写）'!B:F,5,0)</f>
        <v>0</v>
      </c>
      <c r="J46" s="18">
        <f>VLOOKUP($C46,'SEM使用（总账填写）'!$B:$AB,7,0)</f>
        <v>0</v>
      </c>
      <c r="K46" s="18">
        <f>SUM(H46:J46)</f>
        <v>0</v>
      </c>
      <c r="L46" s="38">
        <f>VLOOKUP($C46,'SEM充值（总账填写）'!$B:$Z,2,0)</f>
        <v>0</v>
      </c>
      <c r="M46" s="38">
        <f>VLOOKUP($C46,'SEM充值（总账填写）'!$B:$Z,4,0)</f>
        <v>0</v>
      </c>
      <c r="N46" s="38">
        <f>VLOOKUP($C46,'SEM充值（总账填写）'!$B:$Z,6,0)</f>
        <v>0</v>
      </c>
      <c r="O46" s="18">
        <f>SUM(L46:N46)</f>
        <v>0</v>
      </c>
      <c r="P46" s="38">
        <f>VLOOKUP($C46,'SEM充值（总账填写）'!$B:$Z,3,0)</f>
        <v>0</v>
      </c>
      <c r="Q46" s="38">
        <f>VLOOKUP($C46,'SEM充值（总账填写）'!$B:$Z,5,0)</f>
        <v>0</v>
      </c>
      <c r="R46" s="18">
        <f>VLOOKUP($C46,'SEM充值（总账填写）'!$B:$Z,7,0)</f>
        <v>0</v>
      </c>
      <c r="S46" s="18">
        <f>SUM(P46:R46)</f>
        <v>0</v>
      </c>
      <c r="T46" s="18">
        <f>SUMIFS('流量采购PR单明细（地方站填写）'!$E:$E,'流量采购PR单明细（地方站填写）'!$C:$C,流量采购费用统计!$C46,'流量采购PR单明细（地方站填写）'!$I:$I,流量采购费用统计!T$6,'流量采购PR单明细（地方站填写）'!$J:$J,流量采购费用统计!T$5)</f>
        <v>0</v>
      </c>
      <c r="U46" s="18">
        <f>SUMIFS('流量采购PR单明细（地方站填写）'!$E:$E,'流量采购PR单明细（地方站填写）'!$C:$C,流量采购费用统计!$C46,'流量采购PR单明细（地方站填写）'!$I:$I,流量采购费用统计!U$6,'流量采购PR单明细（地方站填写）'!$J:$J,流量采购费用统计!U$5)</f>
        <v>0</v>
      </c>
      <c r="V46" s="97">
        <f>G46+K46+O46+S46+T46+U46</f>
        <v>0.97</v>
      </c>
      <c r="W46" s="38">
        <f>INDEX('[1]2016 确认版 vs 财务版'!$1:$1048576,16,MATCH($C46,'[1]2016 确认版 vs 财务版'!$3:$3,0)+25)</f>
        <v>24700.824909957013</v>
      </c>
      <c r="X46" s="98">
        <f>V46-W46</f>
        <v>-24699.854909957012</v>
      </c>
      <c r="Y46" s="49"/>
      <c r="Z46" s="38">
        <f>VLOOKUP($C46,'SEM使用（总账填写）'!$B:$AB,8,0)</f>
        <v>0</v>
      </c>
      <c r="AA46" s="38">
        <f>VLOOKUP($C46,'SEM使用（总账填写）'!$B:$AB,10,0)</f>
        <v>0</v>
      </c>
      <c r="AB46" s="38">
        <f>VLOOKUP($C46,'SEM使用（总账填写）'!$B:$AB,12,0)</f>
        <v>0</v>
      </c>
      <c r="AC46" s="18">
        <f>SUM(Z46:AB46)</f>
        <v>0</v>
      </c>
      <c r="AD46" s="38">
        <f>VLOOKUP($C46,'SEM使用（总账填写）'!$B:$AB,9,0)</f>
        <v>0</v>
      </c>
      <c r="AE46" s="38">
        <f>VLOOKUP($C46,'SEM使用（总账填写）'!$B:$AB,11,0)</f>
        <v>0</v>
      </c>
      <c r="AF46" s="18">
        <f>VLOOKUP($C46,'SEM使用（总账填写）'!$B:$AB,13,0)</f>
        <v>0</v>
      </c>
      <c r="AG46" s="18">
        <f>SUM(AD46:AF46)</f>
        <v>0</v>
      </c>
      <c r="AH46" s="38">
        <f>VLOOKUP($C46,'SEM充值（总账填写）'!$B:$Z,8,0)</f>
        <v>0</v>
      </c>
      <c r="AI46" s="38">
        <f>VLOOKUP($C46,'SEM充值（总账填写）'!$B:$Z,10,0)</f>
        <v>0</v>
      </c>
      <c r="AJ46" s="38">
        <f>VLOOKUP($C46,'SEM充值（总账填写）'!$B:$Z,12,0)</f>
        <v>0</v>
      </c>
      <c r="AK46" s="18">
        <f>SUM(AH46:AJ46)</f>
        <v>0</v>
      </c>
      <c r="AL46" s="38">
        <f>VLOOKUP($C46,'SEM充值（总账填写）'!$B:$Z,9,0)</f>
        <v>0</v>
      </c>
      <c r="AM46" s="38">
        <f>VLOOKUP($C46,'SEM充值（总账填写）'!$B:$Z,11,0)</f>
        <v>0</v>
      </c>
      <c r="AN46" s="18">
        <f>VLOOKUP($C46,'SEM充值（总账填写）'!$B:$Z,13,0)</f>
        <v>0</v>
      </c>
      <c r="AO46" s="18">
        <f>SUM(AL46:AN46)</f>
        <v>0</v>
      </c>
      <c r="AP46" s="18">
        <f>SUMIFS('流量采购PR单明细（地方站填写）'!$E:$E,'流量采购PR单明细（地方站填写）'!$C:$C,流量采购费用统计!$C46,'流量采购PR单明细（地方站填写）'!$I:$I,流量采购费用统计!AP$6,'流量采购PR单明细（地方站填写）'!$J:$J,流量采购费用统计!AP$5)</f>
        <v>0</v>
      </c>
      <c r="AQ46" s="18">
        <f>SUMIFS('流量采购PR单明细（地方站填写）'!$E:$E,'流量采购PR单明细（地方站填写）'!$C:$C,流量采购费用统计!$C46,'流量采购PR单明细（地方站填写）'!$I:$I,流量采购费用统计!AQ$6,'流量采购PR单明细（地方站填写）'!$J:$J,流量采购费用统计!AQ$5)</f>
        <v>0</v>
      </c>
      <c r="AR46" s="97">
        <f>AC46+AG46+AP46+AQ46+AK46+AO46</f>
        <v>0</v>
      </c>
      <c r="AS46" s="38">
        <f>INDEX('[1]2016 确认版 vs 财务版'!$1:$1048576,16,MATCH($C46,'[1]2016 确认版 vs 财务版'!$3:$3,0)+26)</f>
        <v>29998.838154990124</v>
      </c>
      <c r="AT46" s="98">
        <f>AR46-AS46</f>
        <v>-29998.838154990124</v>
      </c>
      <c r="AU46" s="49"/>
      <c r="AV46" s="38">
        <f>VLOOKUP($C46,'SEM使用（总账填写）'!$B:$AB,14,0)</f>
        <v>0</v>
      </c>
      <c r="AW46" s="38">
        <f>VLOOKUP($C46,'SEM使用（总账填写）'!$B:$AB,16,0)</f>
        <v>0</v>
      </c>
      <c r="AX46" s="38">
        <f>VLOOKUP($C46,'SEM使用（总账填写）'!$B:$AB,18,0)</f>
        <v>0</v>
      </c>
      <c r="AY46" s="18">
        <f>SUM(AV46:AX46)</f>
        <v>0</v>
      </c>
      <c r="AZ46" s="38">
        <f>VLOOKUP($C46,'SEM使用（总账填写）'!$B:$AB,15,0)</f>
        <v>0</v>
      </c>
      <c r="BA46" s="38">
        <f>VLOOKUP($C46,'SEM使用（总账填写）'!$B:$AB,17,0)</f>
        <v>0</v>
      </c>
      <c r="BB46" s="18">
        <f>VLOOKUP($C46,'SEM使用（总账填写）'!$B:$AB,19,0)</f>
        <v>0</v>
      </c>
      <c r="BC46" s="18">
        <f>SUM(AZ46:BB46)</f>
        <v>0</v>
      </c>
      <c r="BD46" s="38">
        <f>VLOOKUP($C46,'SEM充值（总账填写）'!$B:$Z,14,0)</f>
        <v>0</v>
      </c>
      <c r="BE46" s="38">
        <f>VLOOKUP($C46,'SEM充值（总账填写）'!$B:$Z,16,0)</f>
        <v>0</v>
      </c>
      <c r="BF46" s="38">
        <f>VLOOKUP($C46,'SEM充值（总账填写）'!$B:$Z,18,0)</f>
        <v>0</v>
      </c>
      <c r="BG46" s="18">
        <f>SUM(BD46:BF46)</f>
        <v>0</v>
      </c>
      <c r="BH46" s="38">
        <f>VLOOKUP($C46,'SEM充值（总账填写）'!$B:$Z,15,0)</f>
        <v>0</v>
      </c>
      <c r="BI46" s="38">
        <f>VLOOKUP($C46,'SEM充值（总账填写）'!$B:$Z,17,0)</f>
        <v>0</v>
      </c>
      <c r="BJ46" s="18">
        <f>VLOOKUP($C46,'SEM充值（总账填写）'!$B:$Z,19,0)</f>
        <v>0</v>
      </c>
      <c r="BK46" s="18">
        <f>SUM(BH46:BJ46)</f>
        <v>0</v>
      </c>
      <c r="BL46" s="18">
        <f>SUMIFS('流量采购PR单明细（地方站填写）'!$E:$E,'流量采购PR单明细（地方站填写）'!$C:$C,流量采购费用统计!$C46,'流量采购PR单明细（地方站填写）'!$I:$I,流量采购费用统计!BL$6,'流量采购PR单明细（地方站填写）'!$J:$J,流量采购费用统计!BL$5)</f>
        <v>0</v>
      </c>
      <c r="BM46" s="18">
        <f>SUMIFS('流量采购PR单明细（地方站填写）'!$E:$E,'流量采购PR单明细（地方站填写）'!$C:$C,流量采购费用统计!$C46,'流量采购PR单明细（地方站填写）'!$I:$I,流量采购费用统计!BM$6,'流量采购PR单明细（地方站填写）'!$J:$J,流量采购费用统计!BM$5)</f>
        <v>0</v>
      </c>
      <c r="BN46" s="97">
        <f>AY46+BC46+BL46+BM46+BG46+BK46</f>
        <v>0</v>
      </c>
      <c r="BO46" s="38">
        <f>INDEX('[1]2016 确认版 vs 财务版'!$1:$1048576,16,MATCH($C46,'[1]2016 确认版 vs 财务版'!$3:$3,0)+27)</f>
        <v>31753.224119902407</v>
      </c>
      <c r="BP46" s="98">
        <f>BN46-BO46</f>
        <v>-31753.224119902407</v>
      </c>
      <c r="BQ46" s="49"/>
      <c r="BR46" s="38">
        <f>VLOOKUP($C46,'SEM使用（总账填写）'!$B:$AB,20,0)</f>
        <v>0</v>
      </c>
      <c r="BS46" s="38">
        <f>VLOOKUP($C46,'SEM使用（总账填写）'!$B:$AB,22,0)</f>
        <v>0</v>
      </c>
      <c r="BT46" s="38">
        <f>VLOOKUP($C46,'SEM使用（总账填写）'!$B:$AB,24,0)</f>
        <v>0</v>
      </c>
      <c r="BU46" s="18">
        <f>SUM(BR46:BT46)</f>
        <v>0</v>
      </c>
      <c r="BV46" s="38">
        <f>VLOOKUP($C46,'SEM使用（总账填写）'!$B:$AB,21,0)</f>
        <v>0</v>
      </c>
      <c r="BW46" s="38">
        <f>VLOOKUP($C46,'SEM使用（总账填写）'!$B:$AB,23,0)</f>
        <v>0</v>
      </c>
      <c r="BX46" s="18">
        <f>VLOOKUP($C46,'SEM使用（总账填写）'!$B:$AB,25,0)</f>
        <v>0</v>
      </c>
      <c r="BY46" s="18">
        <f>SUM(BV46:BX46)</f>
        <v>0</v>
      </c>
      <c r="BZ46" s="38">
        <f>VLOOKUP($C46,'SEM充值（总账填写）'!$B:$Z,20,0)</f>
        <v>0</v>
      </c>
      <c r="CA46" s="38">
        <f>VLOOKUP($C46,'SEM充值（总账填写）'!$B:$Z,22,0)</f>
        <v>0</v>
      </c>
      <c r="CB46" s="38">
        <f>VLOOKUP($C46,'SEM充值（总账填写）'!$B:$Z,24,0)</f>
        <v>0</v>
      </c>
      <c r="CC46" s="18">
        <f>SUM(BZ46:CB46)</f>
        <v>0</v>
      </c>
      <c r="CD46" s="38">
        <f>VLOOKUP($C46,'SEM充值（总账填写）'!$B:$Z,21,0)</f>
        <v>0</v>
      </c>
      <c r="CE46" s="38">
        <f>VLOOKUP($C46,'SEM充值（总账填写）'!$B:$Z,23,0)</f>
        <v>0</v>
      </c>
      <c r="CF46" s="18">
        <f>VLOOKUP($C46,'SEM充值（总账填写）'!$B:$Z,25,0)</f>
        <v>0</v>
      </c>
      <c r="CG46" s="18">
        <f>SUM(CD46:CF46)</f>
        <v>0</v>
      </c>
      <c r="CH46" s="18">
        <f>SUMIFS('流量采购PR单明细（地方站填写）'!$E:$E,'流量采购PR单明细（地方站填写）'!$C:$C,流量采购费用统计!$C46,'流量采购PR单明细（地方站填写）'!$I:$I,流量采购费用统计!CH$6,'流量采购PR单明细（地方站填写）'!$J:$J,流量采购费用统计!CH$5)</f>
        <v>0</v>
      </c>
      <c r="CI46" s="18">
        <f>SUMIFS('流量采购PR单明细（地方站填写）'!$E:$E,'流量采购PR单明细（地方站填写）'!$C:$C,流量采购费用统计!$C46,'流量采购PR单明细（地方站填写）'!$I:$I,流量采购费用统计!CI$6,'流量采购PR单明细（地方站填写）'!$J:$J,流量采购费用统计!CI$5)</f>
        <v>0</v>
      </c>
      <c r="CJ46" s="97">
        <f>BU46+BY46+CH46+CI46+CC46+CG46</f>
        <v>0</v>
      </c>
      <c r="CK46" s="38">
        <f>INDEX('[1]2016 确认版 vs 财务版'!$1:$1048576,16,MATCH($C46,'[1]2016 确认版 vs 财务版'!$3:$3,0)+28)</f>
        <v>37051.237364935514</v>
      </c>
      <c r="CL46" s="98">
        <f>CJ46-CK46</f>
        <v>-37051.237364935514</v>
      </c>
      <c r="CM46" s="18"/>
      <c r="CN46" s="56">
        <f>G46+AC46+AY46+BU46</f>
        <v>0.97</v>
      </c>
      <c r="CO46" s="18">
        <f>K46+AG46+BC46+BY46</f>
        <v>0</v>
      </c>
      <c r="CP46" s="18">
        <f>O46+AK46+BG46+CC46</f>
        <v>0</v>
      </c>
      <c r="CQ46" s="18">
        <f>S46+AO46+BK46+CG46</f>
        <v>0</v>
      </c>
      <c r="CR46" s="18">
        <f>T46+AP46+BL46+CH46</f>
        <v>0</v>
      </c>
      <c r="CS46" s="18">
        <f>U46+AQ46+BM46+CI46</f>
        <v>0</v>
      </c>
      <c r="CT46" s="97">
        <f>SUM(CN46:CS46)</f>
        <v>0.97</v>
      </c>
      <c r="CU46" s="18">
        <f>W46+AS46+BO46+CK46</f>
        <v>123504.12454978505</v>
      </c>
      <c r="CV46" s="98">
        <f>CT46-CU46</f>
        <v>-123503.15454978505</v>
      </c>
      <c r="CX46" s="56">
        <f>VLOOKUP(C46,'[2]2015 流量采购'!$A:$K,8,FALSE)</f>
        <v>0</v>
      </c>
      <c r="CY46" s="18">
        <f>VLOOKUP(C46,'[2]2015 流量采购'!$A:$K,9,FALSE)</f>
        <v>0</v>
      </c>
      <c r="CZ46" s="18">
        <f>VLOOKUP(C46,'[2]2015 流量采购'!$A:$K,10,FALSE)</f>
        <v>0</v>
      </c>
      <c r="DA46" s="18">
        <f>VLOOKUP(C46,'[2]2015 流量采购'!$A:$K,11,FALSE)</f>
        <v>120.72</v>
      </c>
      <c r="DB46" s="49">
        <f>SUM(CX46:DA46)</f>
        <v>120.72</v>
      </c>
    </row>
    <row r="47" spans="2:106">
      <c r="B47" s="39"/>
      <c r="C47" s="40" t="s">
        <v>138</v>
      </c>
      <c r="D47" s="19">
        <f t="shared" ref="D47" si="534">SUM(D42:D46)</f>
        <v>37852.850000000006</v>
      </c>
      <c r="E47" s="19">
        <f t="shared" ref="E47" si="535">SUM(E42:E46)</f>
        <v>15787.21</v>
      </c>
      <c r="F47" s="19">
        <f t="shared" ref="F47" si="536">SUM(F42:F46)</f>
        <v>19202.07</v>
      </c>
      <c r="G47" s="19">
        <f t="shared" ref="G47:J47" si="537">SUM(G42:G46)</f>
        <v>72842.13</v>
      </c>
      <c r="H47" s="19">
        <f t="shared" si="537"/>
        <v>0</v>
      </c>
      <c r="I47" s="19">
        <f t="shared" si="537"/>
        <v>25485.08</v>
      </c>
      <c r="J47" s="19">
        <f t="shared" si="537"/>
        <v>39277.24</v>
      </c>
      <c r="K47" s="19">
        <f>SUM(K42:K46)</f>
        <v>64762.319999999992</v>
      </c>
      <c r="L47" s="19">
        <f t="shared" ref="L47" si="538">SUM(L42:L46)</f>
        <v>0</v>
      </c>
      <c r="M47" s="19">
        <f t="shared" ref="M47" si="539">SUM(M42:M46)</f>
        <v>0</v>
      </c>
      <c r="N47" s="19">
        <f t="shared" ref="N47" si="540">SUM(N42:N46)</f>
        <v>0</v>
      </c>
      <c r="O47" s="19">
        <f t="shared" ref="O47:P47" si="541">SUM(O42:O46)</f>
        <v>0</v>
      </c>
      <c r="P47" s="19">
        <f t="shared" si="541"/>
        <v>0</v>
      </c>
      <c r="Q47" s="19">
        <f t="shared" ref="Q47" si="542">SUM(Q42:Q46)</f>
        <v>0</v>
      </c>
      <c r="R47" s="19">
        <f t="shared" ref="R47" si="543">SUM(R42:R46)</f>
        <v>0</v>
      </c>
      <c r="S47" s="19">
        <f t="shared" ref="S47" si="544">SUM(S42:S46)</f>
        <v>0</v>
      </c>
      <c r="T47" s="19">
        <f t="shared" ref="T47" si="545">SUM(T42:T46)</f>
        <v>0</v>
      </c>
      <c r="U47" s="19">
        <f t="shared" ref="U47" si="546">SUM(U42:U46)</f>
        <v>0</v>
      </c>
      <c r="V47" s="19">
        <f t="shared" ref="V47" si="547">SUM(V42:V46)</f>
        <v>137604.45000000001</v>
      </c>
      <c r="W47" s="19">
        <f t="shared" ref="L47:BW47" si="548">SUM(W42:W46)</f>
        <v>91166.105108245218</v>
      </c>
      <c r="X47" s="19">
        <f t="shared" si="548"/>
        <v>46438.344891754794</v>
      </c>
      <c r="Y47" s="19">
        <f t="shared" si="548"/>
        <v>0</v>
      </c>
      <c r="Z47" s="19">
        <f t="shared" si="548"/>
        <v>0</v>
      </c>
      <c r="AA47" s="19">
        <f t="shared" si="548"/>
        <v>0</v>
      </c>
      <c r="AB47" s="19">
        <f t="shared" si="548"/>
        <v>0</v>
      </c>
      <c r="AC47" s="19">
        <f t="shared" si="548"/>
        <v>0</v>
      </c>
      <c r="AD47" s="19">
        <f t="shared" si="548"/>
        <v>0</v>
      </c>
      <c r="AE47" s="19">
        <f t="shared" si="548"/>
        <v>0</v>
      </c>
      <c r="AF47" s="19">
        <f t="shared" si="548"/>
        <v>0</v>
      </c>
      <c r="AG47" s="19">
        <f t="shared" si="548"/>
        <v>0</v>
      </c>
      <c r="AH47" s="19">
        <f t="shared" si="548"/>
        <v>0</v>
      </c>
      <c r="AI47" s="19">
        <f t="shared" si="548"/>
        <v>0</v>
      </c>
      <c r="AJ47" s="19">
        <f t="shared" si="548"/>
        <v>0</v>
      </c>
      <c r="AK47" s="19">
        <f t="shared" si="548"/>
        <v>0</v>
      </c>
      <c r="AL47" s="19">
        <f t="shared" si="548"/>
        <v>0</v>
      </c>
      <c r="AM47" s="19">
        <f t="shared" si="548"/>
        <v>0</v>
      </c>
      <c r="AN47" s="19">
        <f t="shared" si="548"/>
        <v>0</v>
      </c>
      <c r="AO47" s="19">
        <f t="shared" si="548"/>
        <v>0</v>
      </c>
      <c r="AP47" s="19">
        <f t="shared" si="548"/>
        <v>0</v>
      </c>
      <c r="AQ47" s="19">
        <f t="shared" si="548"/>
        <v>0</v>
      </c>
      <c r="AR47" s="19">
        <f t="shared" si="548"/>
        <v>0</v>
      </c>
      <c r="AS47" s="19">
        <f t="shared" si="548"/>
        <v>111033.6547771194</v>
      </c>
      <c r="AT47" s="19">
        <f t="shared" si="548"/>
        <v>-111033.6547771194</v>
      </c>
      <c r="AU47" s="19">
        <f t="shared" si="548"/>
        <v>0</v>
      </c>
      <c r="AV47" s="19">
        <f t="shared" si="548"/>
        <v>0</v>
      </c>
      <c r="AW47" s="19">
        <f t="shared" si="548"/>
        <v>0</v>
      </c>
      <c r="AX47" s="19">
        <f t="shared" si="548"/>
        <v>0</v>
      </c>
      <c r="AY47" s="19">
        <f t="shared" si="548"/>
        <v>0</v>
      </c>
      <c r="AZ47" s="19">
        <f t="shared" si="548"/>
        <v>0</v>
      </c>
      <c r="BA47" s="19">
        <f t="shared" si="548"/>
        <v>0</v>
      </c>
      <c r="BB47" s="19">
        <f t="shared" si="548"/>
        <v>0</v>
      </c>
      <c r="BC47" s="19">
        <f t="shared" si="548"/>
        <v>0</v>
      </c>
      <c r="BD47" s="19">
        <f t="shared" si="548"/>
        <v>0</v>
      </c>
      <c r="BE47" s="19">
        <f t="shared" si="548"/>
        <v>0</v>
      </c>
      <c r="BF47" s="19">
        <f t="shared" si="548"/>
        <v>0</v>
      </c>
      <c r="BG47" s="19">
        <f t="shared" si="548"/>
        <v>0</v>
      </c>
      <c r="BH47" s="19">
        <f t="shared" si="548"/>
        <v>0</v>
      </c>
      <c r="BI47" s="19">
        <f t="shared" si="548"/>
        <v>0</v>
      </c>
      <c r="BJ47" s="19">
        <f t="shared" si="548"/>
        <v>0</v>
      </c>
      <c r="BK47" s="19">
        <f t="shared" si="548"/>
        <v>0</v>
      </c>
      <c r="BL47" s="19">
        <f t="shared" si="548"/>
        <v>0</v>
      </c>
      <c r="BM47" s="19">
        <f t="shared" si="548"/>
        <v>0</v>
      </c>
      <c r="BN47" s="19">
        <f t="shared" si="548"/>
        <v>0</v>
      </c>
      <c r="BO47" s="19">
        <f t="shared" si="548"/>
        <v>116881.60799349367</v>
      </c>
      <c r="BP47" s="19">
        <f t="shared" si="548"/>
        <v>-116881.60799349367</v>
      </c>
      <c r="BQ47" s="19">
        <f t="shared" si="548"/>
        <v>0</v>
      </c>
      <c r="BR47" s="19">
        <f t="shared" si="548"/>
        <v>0</v>
      </c>
      <c r="BS47" s="19">
        <f t="shared" si="548"/>
        <v>0</v>
      </c>
      <c r="BT47" s="19">
        <f t="shared" si="548"/>
        <v>0</v>
      </c>
      <c r="BU47" s="19">
        <f t="shared" si="548"/>
        <v>0</v>
      </c>
      <c r="BV47" s="19">
        <f t="shared" si="548"/>
        <v>0</v>
      </c>
      <c r="BW47" s="19">
        <f t="shared" si="548"/>
        <v>0</v>
      </c>
      <c r="BX47" s="19">
        <f t="shared" ref="BX47:DB47" si="549">SUM(BX42:BX46)</f>
        <v>0</v>
      </c>
      <c r="BY47" s="19">
        <f t="shared" si="549"/>
        <v>0</v>
      </c>
      <c r="BZ47" s="19">
        <f t="shared" si="549"/>
        <v>0</v>
      </c>
      <c r="CA47" s="19">
        <f t="shared" si="549"/>
        <v>0</v>
      </c>
      <c r="CB47" s="19">
        <f t="shared" si="549"/>
        <v>0</v>
      </c>
      <c r="CC47" s="19">
        <f t="shared" si="549"/>
        <v>0</v>
      </c>
      <c r="CD47" s="19">
        <f t="shared" si="549"/>
        <v>0</v>
      </c>
      <c r="CE47" s="19">
        <f t="shared" si="549"/>
        <v>0</v>
      </c>
      <c r="CF47" s="19">
        <f t="shared" si="549"/>
        <v>0</v>
      </c>
      <c r="CG47" s="19">
        <f t="shared" si="549"/>
        <v>0</v>
      </c>
      <c r="CH47" s="19">
        <f t="shared" si="549"/>
        <v>0</v>
      </c>
      <c r="CI47" s="19">
        <f t="shared" si="549"/>
        <v>0</v>
      </c>
      <c r="CJ47" s="19">
        <f t="shared" si="549"/>
        <v>0</v>
      </c>
      <c r="CK47" s="19">
        <f t="shared" si="549"/>
        <v>136749.15766236783</v>
      </c>
      <c r="CL47" s="19">
        <f t="shared" si="549"/>
        <v>-136749.15766236783</v>
      </c>
      <c r="CM47" s="19">
        <f t="shared" si="549"/>
        <v>0</v>
      </c>
      <c r="CN47" s="19">
        <f t="shared" si="549"/>
        <v>72842.13</v>
      </c>
      <c r="CO47" s="19">
        <f t="shared" si="549"/>
        <v>64762.319999999992</v>
      </c>
      <c r="CP47" s="19">
        <f t="shared" si="549"/>
        <v>0</v>
      </c>
      <c r="CQ47" s="19">
        <f t="shared" si="549"/>
        <v>0</v>
      </c>
      <c r="CR47" s="19">
        <f t="shared" si="549"/>
        <v>0</v>
      </c>
      <c r="CS47" s="19">
        <f t="shared" si="549"/>
        <v>0</v>
      </c>
      <c r="CT47" s="19">
        <f t="shared" si="549"/>
        <v>137604.45000000001</v>
      </c>
      <c r="CU47" s="19">
        <f t="shared" si="549"/>
        <v>455830.52554122615</v>
      </c>
      <c r="CV47" s="19">
        <f t="shared" si="549"/>
        <v>-318226.07554122608</v>
      </c>
      <c r="CW47" s="19">
        <f t="shared" si="549"/>
        <v>0</v>
      </c>
      <c r="CX47" s="19">
        <f t="shared" si="549"/>
        <v>723.58</v>
      </c>
      <c r="CY47" s="19">
        <f t="shared" si="549"/>
        <v>13598.000000000002</v>
      </c>
      <c r="CZ47" s="19">
        <f t="shared" si="549"/>
        <v>57531.990000000005</v>
      </c>
      <c r="DA47" s="19">
        <f t="shared" si="549"/>
        <v>120520.78</v>
      </c>
      <c r="DB47" s="19">
        <f t="shared" si="549"/>
        <v>192374.35</v>
      </c>
    </row>
    <row r="48" spans="2:106" s="114" customFormat="1" ht="7.5" customHeight="1">
      <c r="B48" s="132"/>
      <c r="C48" s="135"/>
      <c r="D48" s="123"/>
      <c r="E48" s="123"/>
      <c r="F48" s="123"/>
      <c r="G48" s="123"/>
      <c r="H48" s="123"/>
      <c r="I48" s="123"/>
      <c r="J48" s="123"/>
      <c r="K48" s="123"/>
      <c r="L48" s="123"/>
      <c r="M48" s="123"/>
      <c r="N48" s="123"/>
      <c r="O48" s="123"/>
      <c r="P48" s="123"/>
      <c r="Q48" s="123"/>
      <c r="R48" s="123"/>
      <c r="S48" s="123"/>
      <c r="T48" s="123"/>
      <c r="U48" s="123"/>
      <c r="V48" s="123"/>
      <c r="W48" s="123"/>
      <c r="X48" s="123"/>
      <c r="Y48" s="123"/>
      <c r="Z48" s="123"/>
      <c r="AA48" s="123"/>
      <c r="AB48" s="123"/>
      <c r="AC48" s="123"/>
      <c r="AD48" s="123"/>
      <c r="AE48" s="123"/>
      <c r="AF48" s="123"/>
      <c r="AG48" s="123"/>
      <c r="AH48" s="123"/>
      <c r="AI48" s="123"/>
      <c r="AJ48" s="123"/>
      <c r="AK48" s="123"/>
      <c r="AL48" s="123"/>
      <c r="AM48" s="123"/>
      <c r="AN48" s="123"/>
      <c r="AO48" s="123"/>
      <c r="AP48" s="123"/>
      <c r="AQ48" s="123"/>
      <c r="AR48" s="123"/>
      <c r="AS48" s="123"/>
      <c r="AT48" s="123"/>
      <c r="AU48" s="123"/>
      <c r="AV48" s="123"/>
      <c r="AW48" s="123"/>
      <c r="AX48" s="123"/>
      <c r="AY48" s="123"/>
      <c r="AZ48" s="123"/>
      <c r="BA48" s="123"/>
      <c r="BB48" s="123"/>
      <c r="BC48" s="123"/>
      <c r="BD48" s="123"/>
      <c r="BE48" s="123"/>
      <c r="BF48" s="123"/>
      <c r="BG48" s="123"/>
      <c r="BH48" s="123"/>
      <c r="BI48" s="123"/>
      <c r="BJ48" s="123"/>
      <c r="BK48" s="123"/>
      <c r="BL48" s="123"/>
      <c r="BM48" s="123"/>
      <c r="BN48" s="123"/>
      <c r="BO48" s="123"/>
      <c r="BP48" s="123"/>
      <c r="BQ48" s="123"/>
      <c r="BR48" s="123"/>
      <c r="BS48" s="123"/>
      <c r="BT48" s="123"/>
      <c r="BU48" s="123"/>
      <c r="BV48" s="123"/>
      <c r="BW48" s="123"/>
      <c r="BX48" s="123"/>
      <c r="BY48" s="123"/>
      <c r="BZ48" s="123"/>
      <c r="CA48" s="123"/>
      <c r="CB48" s="123"/>
      <c r="CC48" s="123"/>
      <c r="CD48" s="123"/>
      <c r="CE48" s="123"/>
      <c r="CF48" s="123"/>
      <c r="CG48" s="123"/>
      <c r="CH48" s="123"/>
      <c r="CI48" s="123"/>
      <c r="CJ48" s="123"/>
      <c r="CK48" s="123"/>
      <c r="CL48" s="123"/>
      <c r="CM48" s="123"/>
      <c r="CN48" s="123"/>
      <c r="CO48" s="123"/>
      <c r="CP48" s="123"/>
      <c r="CQ48" s="123"/>
      <c r="CR48" s="123"/>
      <c r="CS48" s="123"/>
      <c r="CT48" s="123"/>
      <c r="CU48" s="123"/>
      <c r="CV48" s="123"/>
      <c r="CW48" s="131"/>
      <c r="CX48" s="123"/>
      <c r="CY48" s="123"/>
      <c r="CZ48" s="123"/>
      <c r="DA48" s="123"/>
      <c r="DB48" s="123"/>
    </row>
    <row r="49" spans="2:106">
      <c r="B49" s="36" t="s">
        <v>51</v>
      </c>
      <c r="C49" s="37" t="s">
        <v>40</v>
      </c>
      <c r="D49" s="38">
        <f>VLOOKUP($C49,'SEM使用（总账填写）'!$B:$E,2,0)</f>
        <v>0</v>
      </c>
      <c r="E49" s="38">
        <f>VLOOKUP(C49,'SEM使用（总账填写）'!B:E,4,0)</f>
        <v>0</v>
      </c>
      <c r="F49" s="38">
        <f>VLOOKUP($C49,'SEM使用（总账填写）'!$B:$AB,6,0)</f>
        <v>0</v>
      </c>
      <c r="G49" s="18">
        <f>SUM(D49:F49)</f>
        <v>0</v>
      </c>
      <c r="H49" s="38">
        <f>VLOOKUP($C49,'SEM使用（总账填写）'!$B:$E,3,0)</f>
        <v>0</v>
      </c>
      <c r="I49" s="38">
        <f>VLOOKUP(C49,'SEM使用（总账填写）'!B:F,5,0)</f>
        <v>0</v>
      </c>
      <c r="J49" s="18">
        <f>VLOOKUP($C49,'SEM使用（总账填写）'!$B:$AB,7,0)</f>
        <v>0</v>
      </c>
      <c r="K49" s="18">
        <f>SUM(H49:J49)</f>
        <v>0</v>
      </c>
      <c r="L49" s="38">
        <f>VLOOKUP($C49,'SEM充值（总账填写）'!$B:$Z,2,0)</f>
        <v>0</v>
      </c>
      <c r="M49" s="38">
        <f>VLOOKUP($C49,'SEM充值（总账填写）'!$B:$Z,4,0)</f>
        <v>0</v>
      </c>
      <c r="N49" s="38">
        <f>VLOOKUP($C49,'SEM充值（总账填写）'!$B:$Z,6,0)</f>
        <v>0</v>
      </c>
      <c r="O49" s="18">
        <f>SUM(L49:N49)</f>
        <v>0</v>
      </c>
      <c r="P49" s="38">
        <f>VLOOKUP($C49,'SEM充值（总账填写）'!$B:$Z,3,0)</f>
        <v>0</v>
      </c>
      <c r="Q49" s="38">
        <f>VLOOKUP($C49,'SEM充值（总账填写）'!$B:$Z,5,0)</f>
        <v>0</v>
      </c>
      <c r="R49" s="18">
        <f>VLOOKUP($C49,'SEM充值（总账填写）'!$B:$Z,7,0)</f>
        <v>0</v>
      </c>
      <c r="S49" s="18">
        <f>SUM(P49:R49)</f>
        <v>0</v>
      </c>
      <c r="T49" s="18">
        <f>SUMIFS('流量采购PR单明细（地方站填写）'!$E:$E,'流量采购PR单明细（地方站填写）'!$C:$C,流量采购费用统计!$C49,'流量采购PR单明细（地方站填写）'!$I:$I,流量采购费用统计!T$6,'流量采购PR单明细（地方站填写）'!$J:$J,流量采购费用统计!T$5)</f>
        <v>0</v>
      </c>
      <c r="U49" s="18">
        <f>SUMIFS('流量采购PR单明细（地方站填写）'!$E:$E,'流量采购PR单明细（地方站填写）'!$C:$C,流量采购费用统计!$C49,'流量采购PR单明细（地方站填写）'!$I:$I,流量采购费用统计!U$6,'流量采购PR单明细（地方站填写）'!$J:$J,流量采购费用统计!U$5)</f>
        <v>0</v>
      </c>
      <c r="V49" s="97">
        <f>G49+K49+O49+S49+T49+U49</f>
        <v>0</v>
      </c>
      <c r="W49" s="38">
        <f>INDEX('[1]2016 确认版 vs 财务版'!$1:$1048576,16,MATCH($C49,'[1]2016 确认版 vs 财务版'!$3:$3,0)+25)</f>
        <v>24545.912241973587</v>
      </c>
      <c r="X49" s="98">
        <f>V49-W49</f>
        <v>-24545.912241973587</v>
      </c>
      <c r="Y49" s="49"/>
      <c r="Z49" s="38">
        <f>VLOOKUP($C49,'SEM使用（总账填写）'!$B:$AB,8,0)</f>
        <v>0</v>
      </c>
      <c r="AA49" s="38">
        <f>VLOOKUP($C49,'SEM使用（总账填写）'!$B:$AB,10,0)</f>
        <v>0</v>
      </c>
      <c r="AB49" s="38">
        <f>VLOOKUP($C49,'SEM使用（总账填写）'!$B:$AB,12,0)</f>
        <v>0</v>
      </c>
      <c r="AC49" s="18">
        <f>SUM(Z49:AB49)</f>
        <v>0</v>
      </c>
      <c r="AD49" s="38">
        <f>VLOOKUP($C49,'SEM使用（总账填写）'!$B:$AB,9,0)</f>
        <v>0</v>
      </c>
      <c r="AE49" s="38">
        <f>VLOOKUP($C49,'SEM使用（总账填写）'!$B:$AB,11,0)</f>
        <v>0</v>
      </c>
      <c r="AF49" s="18">
        <f>VLOOKUP($C49,'SEM使用（总账填写）'!$B:$AB,13,0)</f>
        <v>0</v>
      </c>
      <c r="AG49" s="18">
        <f>SUM(AD49:AF49)</f>
        <v>0</v>
      </c>
      <c r="AH49" s="38">
        <f>VLOOKUP($C49,'SEM充值（总账填写）'!$B:$Z,8,0)</f>
        <v>0</v>
      </c>
      <c r="AI49" s="38">
        <f>VLOOKUP($C49,'SEM充值（总账填写）'!$B:$Z,10,0)</f>
        <v>0</v>
      </c>
      <c r="AJ49" s="38">
        <f>VLOOKUP($C49,'SEM充值（总账填写）'!$B:$Z,12,0)</f>
        <v>0</v>
      </c>
      <c r="AK49" s="18">
        <f>SUM(AH49:AJ49)</f>
        <v>0</v>
      </c>
      <c r="AL49" s="38">
        <f>VLOOKUP($C49,'SEM充值（总账填写）'!$B:$Z,9,0)</f>
        <v>0</v>
      </c>
      <c r="AM49" s="38">
        <f>VLOOKUP($C49,'SEM充值（总账填写）'!$B:$Z,11,0)</f>
        <v>0</v>
      </c>
      <c r="AN49" s="18">
        <f>VLOOKUP($C49,'SEM充值（总账填写）'!$B:$Z,13,0)</f>
        <v>0</v>
      </c>
      <c r="AO49" s="18">
        <f>SUM(AL49:AN49)</f>
        <v>0</v>
      </c>
      <c r="AP49" s="18">
        <f>SUMIFS('流量采购PR单明细（地方站填写）'!$E:$E,'流量采购PR单明细（地方站填写）'!$C:$C,流量采购费用统计!$C49,'流量采购PR单明细（地方站填写）'!$I:$I,流量采购费用统计!AP$6,'流量采购PR单明细（地方站填写）'!$J:$J,流量采购费用统计!AP$5)</f>
        <v>0</v>
      </c>
      <c r="AQ49" s="18">
        <f>SUMIFS('流量采购PR单明细（地方站填写）'!$E:$E,'流量采购PR单明细（地方站填写）'!$C:$C,流量采购费用统计!$C49,'流量采购PR单明细（地方站填写）'!$I:$I,流量采购费用统计!AQ$6,'流量采购PR单明细（地方站填写）'!$J:$J,流量采购费用统计!AQ$5)</f>
        <v>0</v>
      </c>
      <c r="AR49" s="97">
        <f>AC49+AG49+AP49+AQ49+AK49+AO49</f>
        <v>0</v>
      </c>
      <c r="AS49" s="38">
        <f>INDEX('[1]2016 确认版 vs 财务版'!$1:$1048576,16,MATCH($C49,'[1]2016 确认版 vs 财务版'!$3:$3,0)+26)</f>
        <v>29512.799659192126</v>
      </c>
      <c r="AT49" s="98">
        <f>AR49-AS49</f>
        <v>-29512.799659192126</v>
      </c>
      <c r="AU49" s="49"/>
      <c r="AV49" s="38">
        <f>VLOOKUP($C49,'SEM使用（总账填写）'!$B:$AB,14,0)</f>
        <v>0</v>
      </c>
      <c r="AW49" s="38">
        <f>VLOOKUP($C49,'SEM使用（总账填写）'!$B:$AB,16,0)</f>
        <v>0</v>
      </c>
      <c r="AX49" s="38">
        <f>VLOOKUP($C49,'SEM使用（总账填写）'!$B:$AB,18,0)</f>
        <v>0</v>
      </c>
      <c r="AY49" s="18">
        <f>SUM(AV49:AX49)</f>
        <v>0</v>
      </c>
      <c r="AZ49" s="38">
        <f>VLOOKUP($C49,'SEM使用（总账填写）'!$B:$AB,15,0)</f>
        <v>0</v>
      </c>
      <c r="BA49" s="38">
        <f>VLOOKUP($C49,'SEM使用（总账填写）'!$B:$AB,17,0)</f>
        <v>0</v>
      </c>
      <c r="BB49" s="18">
        <f>VLOOKUP($C49,'SEM使用（总账填写）'!$B:$AB,19,0)</f>
        <v>0</v>
      </c>
      <c r="BC49" s="18">
        <f>SUM(AZ49:BB49)</f>
        <v>0</v>
      </c>
      <c r="BD49" s="38">
        <f>VLOOKUP($C49,'SEM充值（总账填写）'!$B:$Z,14,0)</f>
        <v>0</v>
      </c>
      <c r="BE49" s="38">
        <f>VLOOKUP($C49,'SEM充值（总账填写）'!$B:$Z,16,0)</f>
        <v>0</v>
      </c>
      <c r="BF49" s="38">
        <f>VLOOKUP($C49,'SEM充值（总账填写）'!$B:$Z,18,0)</f>
        <v>0</v>
      </c>
      <c r="BG49" s="18">
        <f>SUM(BD49:BF49)</f>
        <v>0</v>
      </c>
      <c r="BH49" s="38">
        <f>VLOOKUP($C49,'SEM充值（总账填写）'!$B:$Z,15,0)</f>
        <v>0</v>
      </c>
      <c r="BI49" s="38">
        <f>VLOOKUP($C49,'SEM充值（总账填写）'!$B:$Z,17,0)</f>
        <v>0</v>
      </c>
      <c r="BJ49" s="18">
        <f>VLOOKUP($C49,'SEM充值（总账填写）'!$B:$Z,19,0)</f>
        <v>0</v>
      </c>
      <c r="BK49" s="18">
        <f>SUM(BH49:BJ49)</f>
        <v>0</v>
      </c>
      <c r="BL49" s="18">
        <f>SUMIFS('流量采购PR单明细（地方站填写）'!$E:$E,'流量采购PR单明细（地方站填写）'!$C:$C,流量采购费用统计!$C49,'流量采购PR单明细（地方站填写）'!$I:$I,流量采购费用统计!BL$6,'流量采购PR单明细（地方站填写）'!$J:$J,流量采购费用统计!BL$5)</f>
        <v>0</v>
      </c>
      <c r="BM49" s="18">
        <f>SUMIFS('流量采购PR单明细（地方站填写）'!$E:$E,'流量采购PR单明细（地方站填写）'!$C:$C,流量采购费用统计!$C49,'流量采购PR单明细（地方站填写）'!$I:$I,流量采购费用统计!BM$6,'流量采购PR单明细（地方站填写）'!$J:$J,流量采购费用统计!BM$5)</f>
        <v>0</v>
      </c>
      <c r="BN49" s="97">
        <f>AY49+BC49+BL49+BM49+BG49+BK49</f>
        <v>0</v>
      </c>
      <c r="BO49" s="38">
        <f>INDEX('[1]2016 确认版 vs 财务版'!$1:$1048576,16,MATCH($C49,'[1]2016 确认版 vs 财务版'!$3:$3,0)+27)</f>
        <v>31851.980945741834</v>
      </c>
      <c r="BP49" s="98">
        <f>BN49-BO49</f>
        <v>-31851.980945741834</v>
      </c>
      <c r="BQ49" s="49"/>
      <c r="BR49" s="38">
        <f>VLOOKUP($C49,'SEM使用（总账填写）'!$B:$AB,20,0)</f>
        <v>0</v>
      </c>
      <c r="BS49" s="38">
        <f>VLOOKUP($C49,'SEM使用（总账填写）'!$B:$AB,22,0)</f>
        <v>0</v>
      </c>
      <c r="BT49" s="38">
        <f>VLOOKUP($C49,'SEM使用（总账填写）'!$B:$AB,24,0)</f>
        <v>0</v>
      </c>
      <c r="BU49" s="18">
        <f>SUM(BR49:BT49)</f>
        <v>0</v>
      </c>
      <c r="BV49" s="38">
        <f>VLOOKUP($C49,'SEM使用（总账填写）'!$B:$AB,21,0)</f>
        <v>0</v>
      </c>
      <c r="BW49" s="38">
        <f>VLOOKUP($C49,'SEM使用（总账填写）'!$B:$AB,23,0)</f>
        <v>0</v>
      </c>
      <c r="BX49" s="18">
        <f>VLOOKUP($C49,'SEM使用（总账填写）'!$B:$AB,25,0)</f>
        <v>0</v>
      </c>
      <c r="BY49" s="18">
        <f>SUM(BV49:BX49)</f>
        <v>0</v>
      </c>
      <c r="BZ49" s="38">
        <f>VLOOKUP($C49,'SEM充值（总账填写）'!$B:$Z,20,0)</f>
        <v>0</v>
      </c>
      <c r="CA49" s="38">
        <f>VLOOKUP($C49,'SEM充值（总账填写）'!$B:$Z,22,0)</f>
        <v>0</v>
      </c>
      <c r="CB49" s="38">
        <f>VLOOKUP($C49,'SEM充值（总账填写）'!$B:$Z,24,0)</f>
        <v>0</v>
      </c>
      <c r="CC49" s="18">
        <f>SUM(BZ49:CB49)</f>
        <v>0</v>
      </c>
      <c r="CD49" s="38">
        <f>VLOOKUP($C49,'SEM充值（总账填写）'!$B:$Z,21,0)</f>
        <v>0</v>
      </c>
      <c r="CE49" s="38">
        <f>VLOOKUP($C49,'SEM充值（总账填写）'!$B:$Z,23,0)</f>
        <v>0</v>
      </c>
      <c r="CF49" s="18">
        <f>VLOOKUP($C49,'SEM充值（总账填写）'!$B:$Z,25,0)</f>
        <v>0</v>
      </c>
      <c r="CG49" s="18">
        <f>SUM(CD49:CF49)</f>
        <v>0</v>
      </c>
      <c r="CH49" s="18">
        <f>SUMIFS('流量采购PR单明细（地方站填写）'!$E:$E,'流量采购PR单明细（地方站填写）'!$C:$C,流量采购费用统计!$C49,'流量采购PR单明细（地方站填写）'!$I:$I,流量采购费用统计!CH$6,'流量采购PR单明细（地方站填写）'!$J:$J,流量采购费用统计!CH$5)</f>
        <v>0</v>
      </c>
      <c r="CI49" s="18">
        <f>SUMIFS('流量采购PR单明细（地方站填写）'!$E:$E,'流量采购PR单明细（地方站填写）'!$C:$C,流量采购费用统计!$C49,'流量采购PR单明细（地方站填写）'!$I:$I,流量采购费用统计!CI$6,'流量采购PR单明细（地方站填写）'!$J:$J,流量采购费用统计!CI$5)</f>
        <v>0</v>
      </c>
      <c r="CJ49" s="97">
        <f>BU49+BY49+CH49+CI49+CC49+CG49</f>
        <v>0</v>
      </c>
      <c r="CK49" s="38">
        <f>INDEX('[1]2016 确认版 vs 财务版'!$1:$1048576,16,MATCH($C49,'[1]2016 确认版 vs 财务版'!$3:$3,0)+28)</f>
        <v>36818.868362960377</v>
      </c>
      <c r="CL49" s="98">
        <f>CJ49-CK49</f>
        <v>-36818.868362960377</v>
      </c>
      <c r="CM49" s="18"/>
      <c r="CN49" s="56">
        <f>G49+AC49+AY49+BU49</f>
        <v>0</v>
      </c>
      <c r="CO49" s="18">
        <f>K49+AG49+BC49+BY49</f>
        <v>0</v>
      </c>
      <c r="CP49" s="18">
        <f>O49+AK49+BG49+CC49</f>
        <v>0</v>
      </c>
      <c r="CQ49" s="18">
        <f>S49+AO49+BK49+CG49</f>
        <v>0</v>
      </c>
      <c r="CR49" s="18">
        <f>T49+AP49+BL49+CH49</f>
        <v>0</v>
      </c>
      <c r="CS49" s="18">
        <f>U49+AQ49+BM49+CI49</f>
        <v>0</v>
      </c>
      <c r="CT49" s="97">
        <f>SUM(CN49:CS49)</f>
        <v>0</v>
      </c>
      <c r="CU49" s="18">
        <f>W49+AS49+BO49+CK49</f>
        <v>122729.56120986793</v>
      </c>
      <c r="CV49" s="98">
        <f>CT49-CU49</f>
        <v>-122729.56120986793</v>
      </c>
      <c r="CX49" s="56">
        <f>VLOOKUP(C49,'[2]2015 流量采购'!$A:$K,8,FALSE)</f>
        <v>0</v>
      </c>
      <c r="CY49" s="18">
        <f>VLOOKUP(C49,'[2]2015 流量采购'!$A:$K,9,FALSE)</f>
        <v>0</v>
      </c>
      <c r="CZ49" s="18">
        <f>VLOOKUP(C49,'[2]2015 流量采购'!$A:$K,10,FALSE)</f>
        <v>3221.14</v>
      </c>
      <c r="DA49" s="18">
        <f>VLOOKUP(C49,'[2]2015 流量采购'!$A:$K,11,FALSE)</f>
        <v>725.1</v>
      </c>
      <c r="DB49" s="49">
        <f>SUM(CX49:DA49)</f>
        <v>3946.24</v>
      </c>
    </row>
    <row r="50" spans="2:106">
      <c r="B50" s="39" t="s">
        <v>51</v>
      </c>
      <c r="C50" s="40" t="s">
        <v>25</v>
      </c>
      <c r="D50" s="41">
        <f>VLOOKUP($C50,'SEM使用（总账填写）'!$B:$E,2,0)</f>
        <v>5590.23</v>
      </c>
      <c r="E50" s="41">
        <f>VLOOKUP(C50,'SEM使用（总账填写）'!B:E,4,0)</f>
        <v>0</v>
      </c>
      <c r="F50" s="41">
        <f>VLOOKUP($C50,'SEM使用（总账填写）'!$B:$AB,6,0)</f>
        <v>193.87</v>
      </c>
      <c r="G50" s="19">
        <f>SUM(D50:F50)</f>
        <v>5784.0999999999995</v>
      </c>
      <c r="H50" s="41">
        <f>VLOOKUP($C50,'SEM使用（总账填写）'!$B:$E,3,0)</f>
        <v>0</v>
      </c>
      <c r="I50" s="41">
        <f>VLOOKUP(C50,'SEM使用（总账填写）'!B:F,5,0)</f>
        <v>7213.21</v>
      </c>
      <c r="J50" s="19">
        <f>VLOOKUP($C50,'SEM使用（总账填写）'!$B:$AB,7,0)</f>
        <v>13109.63</v>
      </c>
      <c r="K50" s="19">
        <f>SUM(H50:J50)</f>
        <v>20322.84</v>
      </c>
      <c r="L50" s="41">
        <f>VLOOKUP($C50,'SEM充值（总账填写）'!$B:$Z,2,0)</f>
        <v>0</v>
      </c>
      <c r="M50" s="41">
        <f>VLOOKUP($C50,'SEM充值（总账填写）'!$B:$Z,4,0)</f>
        <v>0</v>
      </c>
      <c r="N50" s="41">
        <f>VLOOKUP($C50,'SEM充值（总账填写）'!$B:$Z,6,0)</f>
        <v>0</v>
      </c>
      <c r="O50" s="19">
        <f t="shared" ref="O50" si="550">SUM(L50:N50)</f>
        <v>0</v>
      </c>
      <c r="P50" s="41">
        <f>VLOOKUP($C50,'SEM充值（总账填写）'!$B:$Z,3,0)</f>
        <v>0</v>
      </c>
      <c r="Q50" s="41">
        <f>VLOOKUP($C50,'SEM充值（总账填写）'!$B:$Z,5,0)</f>
        <v>0</v>
      </c>
      <c r="R50" s="19">
        <f>VLOOKUP($C50,'SEM充值（总账填写）'!$B:$Z,7,0)</f>
        <v>0</v>
      </c>
      <c r="S50" s="19">
        <f t="shared" ref="S50" si="551">SUM(P50:R50)</f>
        <v>0</v>
      </c>
      <c r="T50" s="19">
        <f>SUMIFS('流量采购PR单明细（地方站填写）'!$E:$E,'流量采购PR单明细（地方站填写）'!$C:$C,流量采购费用统计!$C50,'流量采购PR单明细（地方站填写）'!$I:$I,流量采购费用统计!T$6,'流量采购PR单明细（地方站填写）'!$J:$J,流量采购费用统计!T$5)</f>
        <v>0</v>
      </c>
      <c r="U50" s="19">
        <f>SUMIFS('流量采购PR单明细（地方站填写）'!$E:$E,'流量采购PR单明细（地方站填写）'!$C:$C,流量采购费用统计!$C50,'流量采购PR单明细（地方站填写）'!$I:$I,流量采购费用统计!U$6,'流量采购PR单明细（地方站填写）'!$J:$J,流量采购费用统计!U$5)</f>
        <v>0</v>
      </c>
      <c r="V50" s="99">
        <f t="shared" ref="V50" si="552">G50+K50+O50+S50+T50+U50</f>
        <v>26106.94</v>
      </c>
      <c r="W50" s="41">
        <f>INDEX('[1]2016 确认版 vs 财务版'!$1:$1048576,16,MATCH($C50,'[1]2016 确认版 vs 财务版'!$3:$3,0)+25)</f>
        <v>21896.905619457029</v>
      </c>
      <c r="X50" s="100">
        <f t="shared" ref="X50" si="553">V50-W50</f>
        <v>4210.0343805429693</v>
      </c>
      <c r="Y50" s="50"/>
      <c r="Z50" s="41">
        <f>VLOOKUP($C50,'SEM使用（总账填写）'!$B:$AB,8,0)</f>
        <v>0</v>
      </c>
      <c r="AA50" s="41">
        <f>VLOOKUP($C50,'SEM使用（总账填写）'!$B:$AB,10,0)</f>
        <v>0</v>
      </c>
      <c r="AB50" s="41">
        <f>VLOOKUP($C50,'SEM使用（总账填写）'!$B:$AB,12,0)</f>
        <v>0</v>
      </c>
      <c r="AC50" s="19">
        <f t="shared" ref="AC50" si="554">SUM(Z50:AB50)</f>
        <v>0</v>
      </c>
      <c r="AD50" s="41">
        <f>VLOOKUP($C50,'SEM使用（总账填写）'!$B:$AB,9,0)</f>
        <v>0</v>
      </c>
      <c r="AE50" s="41">
        <f>VLOOKUP($C50,'SEM使用（总账填写）'!$B:$AB,11,0)</f>
        <v>0</v>
      </c>
      <c r="AF50" s="19">
        <f>VLOOKUP($C50,'SEM使用（总账填写）'!$B:$AB,13,0)</f>
        <v>0</v>
      </c>
      <c r="AG50" s="19">
        <f t="shared" ref="AG50" si="555">SUM(AD50:AF50)</f>
        <v>0</v>
      </c>
      <c r="AH50" s="41">
        <f>VLOOKUP($C50,'SEM充值（总账填写）'!$B:$Z,8,0)</f>
        <v>0</v>
      </c>
      <c r="AI50" s="41">
        <f>VLOOKUP($C50,'SEM充值（总账填写）'!$B:$Z,10,0)</f>
        <v>0</v>
      </c>
      <c r="AJ50" s="41">
        <f>VLOOKUP($C50,'SEM充值（总账填写）'!$B:$Z,12,0)</f>
        <v>0</v>
      </c>
      <c r="AK50" s="19">
        <f t="shared" ref="AK50" si="556">SUM(AH50:AJ50)</f>
        <v>0</v>
      </c>
      <c r="AL50" s="41">
        <f>VLOOKUP($C50,'SEM充值（总账填写）'!$B:$Z,9,0)</f>
        <v>0</v>
      </c>
      <c r="AM50" s="41">
        <f>VLOOKUP($C50,'SEM充值（总账填写）'!$B:$Z,11,0)</f>
        <v>0</v>
      </c>
      <c r="AN50" s="19">
        <f>VLOOKUP($C50,'SEM充值（总账填写）'!$B:$Z,13,0)</f>
        <v>0</v>
      </c>
      <c r="AO50" s="19">
        <f t="shared" ref="AO50" si="557">SUM(AL50:AN50)</f>
        <v>0</v>
      </c>
      <c r="AP50" s="19">
        <f>SUMIFS('流量采购PR单明细（地方站填写）'!$E:$E,'流量采购PR单明细（地方站填写）'!$C:$C,流量采购费用统计!$C50,'流量采购PR单明细（地方站填写）'!$I:$I,流量采购费用统计!AP$6,'流量采购PR单明细（地方站填写）'!$J:$J,流量采购费用统计!AP$5)</f>
        <v>0</v>
      </c>
      <c r="AQ50" s="19">
        <f>SUMIFS('流量采购PR单明细（地方站填写）'!$E:$E,'流量采购PR单明细（地方站填写）'!$C:$C,流量采购费用统计!$C50,'流量采购PR单明细（地方站填写）'!$I:$I,流量采购费用统计!AQ$6,'流量采购PR单明细（地方站填写）'!$J:$J,流量采购费用统计!AQ$5)</f>
        <v>0</v>
      </c>
      <c r="AR50" s="99">
        <f t="shared" ref="AR50" si="558">AC50+AG50+AP50+AQ50+AK50+AO50</f>
        <v>0</v>
      </c>
      <c r="AS50" s="41">
        <f>INDEX('[1]2016 确认版 vs 财务版'!$1:$1048576,16,MATCH($C50,'[1]2016 确认版 vs 财务版'!$3:$3,0)+26)</f>
        <v>26201.541381046431</v>
      </c>
      <c r="AT50" s="100">
        <f t="shared" ref="AT50" si="559">AR50-AS50</f>
        <v>-26201.541381046431</v>
      </c>
      <c r="AU50" s="50"/>
      <c r="AV50" s="41">
        <f>VLOOKUP($C50,'SEM使用（总账填写）'!$B:$AB,14,0)</f>
        <v>0</v>
      </c>
      <c r="AW50" s="41">
        <f>VLOOKUP($C50,'SEM使用（总账填写）'!$B:$AB,16,0)</f>
        <v>0</v>
      </c>
      <c r="AX50" s="41">
        <f>VLOOKUP($C50,'SEM使用（总账填写）'!$B:$AB,18,0)</f>
        <v>0</v>
      </c>
      <c r="AY50" s="19">
        <f t="shared" ref="AY50" si="560">SUM(AV50:AX50)</f>
        <v>0</v>
      </c>
      <c r="AZ50" s="41">
        <f>VLOOKUP($C50,'SEM使用（总账填写）'!$B:$AB,15,0)</f>
        <v>0</v>
      </c>
      <c r="BA50" s="41">
        <f>VLOOKUP($C50,'SEM使用（总账填写）'!$B:$AB,17,0)</f>
        <v>0</v>
      </c>
      <c r="BB50" s="19">
        <f>VLOOKUP($C50,'SEM使用（总账填写）'!$B:$AB,19,0)</f>
        <v>0</v>
      </c>
      <c r="BC50" s="19">
        <f t="shared" ref="BC50" si="561">SUM(AZ50:BB50)</f>
        <v>0</v>
      </c>
      <c r="BD50" s="41">
        <f>VLOOKUP($C50,'SEM充值（总账填写）'!$B:$Z,14,0)</f>
        <v>0</v>
      </c>
      <c r="BE50" s="41">
        <f>VLOOKUP($C50,'SEM充值（总账填写）'!$B:$Z,16,0)</f>
        <v>0</v>
      </c>
      <c r="BF50" s="41">
        <f>VLOOKUP($C50,'SEM充值（总账填写）'!$B:$Z,18,0)</f>
        <v>0</v>
      </c>
      <c r="BG50" s="19">
        <f t="shared" ref="BG50" si="562">SUM(BD50:BF50)</f>
        <v>0</v>
      </c>
      <c r="BH50" s="41">
        <f>VLOOKUP($C50,'SEM充值（总账填写）'!$B:$Z,15,0)</f>
        <v>0</v>
      </c>
      <c r="BI50" s="41">
        <f>VLOOKUP($C50,'SEM充值（总账填写）'!$B:$Z,17,0)</f>
        <v>0</v>
      </c>
      <c r="BJ50" s="19">
        <f>VLOOKUP($C50,'SEM充值（总账填写）'!$B:$Z,19,0)</f>
        <v>0</v>
      </c>
      <c r="BK50" s="19">
        <f t="shared" ref="BK50" si="563">SUM(BH50:BJ50)</f>
        <v>0</v>
      </c>
      <c r="BL50" s="19">
        <f>SUMIFS('流量采购PR单明细（地方站填写）'!$E:$E,'流量采购PR单明细（地方站填写）'!$C:$C,流量采购费用统计!$C50,'流量采购PR单明细（地方站填写）'!$I:$I,流量采购费用统计!BL$6,'流量采购PR单明细（地方站填写）'!$J:$J,流量采购费用统计!BL$5)</f>
        <v>0</v>
      </c>
      <c r="BM50" s="19">
        <f>SUMIFS('流量采购PR单明细（地方站填写）'!$E:$E,'流量采购PR单明细（地方站填写）'!$C:$C,流量采购费用统计!$C50,'流量采购PR单明细（地方站填写）'!$I:$I,流量采购费用统计!BM$6,'流量采购PR单明细（地方站填写）'!$J:$J,流量采购费用统计!BM$5)</f>
        <v>0</v>
      </c>
      <c r="BN50" s="99">
        <f t="shared" ref="BN50" si="564">AY50+BC50+BL50+BM50+BG50+BK50</f>
        <v>0</v>
      </c>
      <c r="BO50" s="41">
        <f>INDEX('[1]2016 确认版 vs 财务版'!$1:$1048576,16,MATCH($C50,'[1]2016 确认版 vs 财务版'!$3:$3,0)+27)</f>
        <v>28540.722667596139</v>
      </c>
      <c r="BP50" s="100">
        <f t="shared" ref="BP50" si="565">BN50-BO50</f>
        <v>-28540.722667596139</v>
      </c>
      <c r="BQ50" s="50"/>
      <c r="BR50" s="41">
        <f>VLOOKUP($C50,'SEM使用（总账填写）'!$B:$AB,20,0)</f>
        <v>0</v>
      </c>
      <c r="BS50" s="41">
        <f>VLOOKUP($C50,'SEM使用（总账填写）'!$B:$AB,22,0)</f>
        <v>0</v>
      </c>
      <c r="BT50" s="41">
        <f>VLOOKUP($C50,'SEM使用（总账填写）'!$B:$AB,24,0)</f>
        <v>0</v>
      </c>
      <c r="BU50" s="19">
        <f t="shared" ref="BU50" si="566">SUM(BR50:BT50)</f>
        <v>0</v>
      </c>
      <c r="BV50" s="41">
        <f>VLOOKUP($C50,'SEM使用（总账填写）'!$B:$AB,21,0)</f>
        <v>0</v>
      </c>
      <c r="BW50" s="41">
        <f>VLOOKUP($C50,'SEM使用（总账填写）'!$B:$AB,23,0)</f>
        <v>0</v>
      </c>
      <c r="BX50" s="19">
        <f>VLOOKUP($C50,'SEM使用（总账填写）'!$B:$AB,25,0)</f>
        <v>0</v>
      </c>
      <c r="BY50" s="19">
        <f t="shared" ref="BY50" si="567">SUM(BV50:BX50)</f>
        <v>0</v>
      </c>
      <c r="BZ50" s="41">
        <f>VLOOKUP($C50,'SEM充值（总账填写）'!$B:$Z,20,0)</f>
        <v>0</v>
      </c>
      <c r="CA50" s="41">
        <f>VLOOKUP($C50,'SEM充值（总账填写）'!$B:$Z,22,0)</f>
        <v>0</v>
      </c>
      <c r="CB50" s="41">
        <f>VLOOKUP($C50,'SEM充值（总账填写）'!$B:$Z,24,0)</f>
        <v>0</v>
      </c>
      <c r="CC50" s="19">
        <f t="shared" ref="CC50" si="568">SUM(BZ50:CB50)</f>
        <v>0</v>
      </c>
      <c r="CD50" s="41">
        <f>VLOOKUP($C50,'SEM充值（总账填写）'!$B:$Z,21,0)</f>
        <v>0</v>
      </c>
      <c r="CE50" s="41">
        <f>VLOOKUP($C50,'SEM充值（总账填写）'!$B:$Z,23,0)</f>
        <v>0</v>
      </c>
      <c r="CF50" s="19">
        <f>VLOOKUP($C50,'SEM充值（总账填写）'!$B:$Z,25,0)</f>
        <v>0</v>
      </c>
      <c r="CG50" s="19">
        <f t="shared" ref="CG50" si="569">SUM(CD50:CF50)</f>
        <v>0</v>
      </c>
      <c r="CH50" s="19">
        <f>SUMIFS('流量采购PR单明细（地方站填写）'!$E:$E,'流量采购PR单明细（地方站填写）'!$C:$C,流量采购费用统计!$C50,'流量采购PR单明细（地方站填写）'!$I:$I,流量采购费用统计!CH$6,'流量采购PR单明细（地方站填写）'!$J:$J,流量采购费用统计!CH$5)</f>
        <v>0</v>
      </c>
      <c r="CI50" s="19">
        <f>SUMIFS('流量采购PR单明细（地方站填写）'!$E:$E,'流量采购PR单明细（地方站填写）'!$C:$C,流量采购费用统计!$C50,'流量采购PR单明细（地方站填写）'!$I:$I,流量采购费用统计!CI$6,'流量采购PR单明细（地方站填写）'!$J:$J,流量采购费用统计!CI$5)</f>
        <v>0</v>
      </c>
      <c r="CJ50" s="99">
        <f t="shared" ref="CJ50" si="570">BU50+BY50+CH50+CI50+CC50+CG50</f>
        <v>0</v>
      </c>
      <c r="CK50" s="41">
        <f>INDEX('[1]2016 确认版 vs 财务版'!$1:$1048576,16,MATCH($C50,'[1]2016 确认版 vs 财务版'!$3:$3,0)+28)</f>
        <v>32845.358429185544</v>
      </c>
      <c r="CL50" s="100">
        <f t="shared" ref="CL50" si="571">CJ50-CK50</f>
        <v>-32845.358429185544</v>
      </c>
      <c r="CM50" s="19"/>
      <c r="CN50" s="57">
        <f t="shared" ref="CN50" si="572">G50+AC50+AY50+BU50</f>
        <v>5784.0999999999995</v>
      </c>
      <c r="CO50" s="19">
        <f t="shared" ref="CO50" si="573">K50+AG50+BC50+BY50</f>
        <v>20322.84</v>
      </c>
      <c r="CP50" s="19">
        <f t="shared" ref="CP50" si="574">O50+AK50+BG50+CC50</f>
        <v>0</v>
      </c>
      <c r="CQ50" s="19">
        <f t="shared" ref="CQ50" si="575">S50+AO50+BK50+CG50</f>
        <v>0</v>
      </c>
      <c r="CR50" s="19">
        <f t="shared" ref="CR50" si="576">T50+AP50+BL50+CH50</f>
        <v>0</v>
      </c>
      <c r="CS50" s="19">
        <f t="shared" ref="CS50" si="577">U50+AQ50+BM50+CI50</f>
        <v>0</v>
      </c>
      <c r="CT50" s="99">
        <f t="shared" ref="CT50" si="578">SUM(CN50:CS50)</f>
        <v>26106.94</v>
      </c>
      <c r="CU50" s="19">
        <f t="shared" ref="CU50" si="579">W50+AS50+BO50+CK50</f>
        <v>109484.52809728513</v>
      </c>
      <c r="CV50" s="100">
        <f t="shared" ref="CV50" si="580">CT50-CU50</f>
        <v>-83377.58809728513</v>
      </c>
      <c r="CX50" s="57">
        <f>VLOOKUP(C50,'[2]2015 流量采购'!$A:$K,8,FALSE)</f>
        <v>0</v>
      </c>
      <c r="CY50" s="19">
        <f>VLOOKUP(C50,'[2]2015 流量采购'!$A:$K,9,FALSE)</f>
        <v>0</v>
      </c>
      <c r="CZ50" s="19">
        <f>VLOOKUP(C50,'[2]2015 流量采购'!$A:$K,10,FALSE)</f>
        <v>1553.48</v>
      </c>
      <c r="DA50" s="19">
        <f>VLOOKUP(C50,'[2]2015 流量采购'!$A:$K,11,FALSE)</f>
        <v>33863.15</v>
      </c>
      <c r="DB50" s="50">
        <f>SUM(CX50:DA50)</f>
        <v>35416.630000000005</v>
      </c>
    </row>
    <row r="51" spans="2:106">
      <c r="B51" s="36" t="s">
        <v>52</v>
      </c>
      <c r="C51" s="37" t="s">
        <v>41</v>
      </c>
      <c r="D51" s="38">
        <f>VLOOKUP($C51,'SEM使用（总账填写）'!$B:$E,2,0)</f>
        <v>0</v>
      </c>
      <c r="E51" s="38">
        <f>VLOOKUP(C51,'SEM使用（总账填写）'!B:E,4,0)</f>
        <v>0</v>
      </c>
      <c r="F51" s="38">
        <f>VLOOKUP($C51,'SEM使用（总账填写）'!$B:$AB,6,0)</f>
        <v>23963.38</v>
      </c>
      <c r="G51" s="18">
        <f>SUM(D51:F51)</f>
        <v>23963.38</v>
      </c>
      <c r="H51" s="38">
        <f>VLOOKUP($C51,'SEM使用（总账填写）'!$B:$E,3,0)</f>
        <v>0</v>
      </c>
      <c r="I51" s="38">
        <f>VLOOKUP(C51,'SEM使用（总账填写）'!B:F,5,0)</f>
        <v>0</v>
      </c>
      <c r="J51" s="18">
        <f>VLOOKUP($C51,'SEM使用（总账填写）'!$B:$AB,7,0)</f>
        <v>4122.8900000000003</v>
      </c>
      <c r="K51" s="18">
        <f>SUM(H51:J51)</f>
        <v>4122.8900000000003</v>
      </c>
      <c r="L51" s="38">
        <f>VLOOKUP($C51,'SEM充值（总账填写）'!$B:$Z,2,0)</f>
        <v>0</v>
      </c>
      <c r="M51" s="38">
        <f>VLOOKUP($C51,'SEM充值（总账填写）'!$B:$Z,4,0)</f>
        <v>0</v>
      </c>
      <c r="N51" s="38">
        <f>VLOOKUP($C51,'SEM充值（总账填写）'!$B:$Z,6,0)</f>
        <v>0</v>
      </c>
      <c r="O51" s="18">
        <f t="shared" ref="O51:O53" si="581">SUM(L51:N51)</f>
        <v>0</v>
      </c>
      <c r="P51" s="38">
        <f>VLOOKUP($C51,'SEM充值（总账填写）'!$B:$Z,3,0)</f>
        <v>0</v>
      </c>
      <c r="Q51" s="38">
        <f>VLOOKUP($C51,'SEM充值（总账填写）'!$B:$Z,5,0)</f>
        <v>0</v>
      </c>
      <c r="R51" s="18">
        <f>VLOOKUP($C51,'SEM充值（总账填写）'!$B:$Z,7,0)</f>
        <v>0</v>
      </c>
      <c r="S51" s="18">
        <f t="shared" ref="S51:S53" si="582">SUM(P51:R51)</f>
        <v>0</v>
      </c>
      <c r="T51" s="18">
        <f>SUMIFS('流量采购PR单明细（地方站填写）'!$E:$E,'流量采购PR单明细（地方站填写）'!$C:$C,流量采购费用统计!$C51,'流量采购PR单明细（地方站填写）'!$I:$I,流量采购费用统计!T$6,'流量采购PR单明细（地方站填写）'!$J:$J,流量采购费用统计!T$5)</f>
        <v>0</v>
      </c>
      <c r="U51" s="18">
        <f>SUMIFS('流量采购PR单明细（地方站填写）'!$E:$E,'流量采购PR单明细（地方站填写）'!$C:$C,流量采购费用统计!$C51,'流量采购PR单明细（地方站填写）'!$I:$I,流量采购费用统计!U$6,'流量采购PR单明细（地方站填写）'!$J:$J,流量采购费用统计!U$5)</f>
        <v>0</v>
      </c>
      <c r="V51" s="97">
        <f t="shared" ref="V51:V53" si="583">G51+K51+O51+S51+T51+U51</f>
        <v>28086.27</v>
      </c>
      <c r="W51" s="38">
        <f>INDEX('[1]2016 确认版 vs 财务版'!$1:$1048576,16,MATCH($C51,'[1]2016 确认版 vs 财务版'!$3:$3,0)+25)</f>
        <v>11455.79179737423</v>
      </c>
      <c r="X51" s="98">
        <f t="shared" ref="X51:X53" si="584">V51-W51</f>
        <v>16630.478202625771</v>
      </c>
      <c r="Y51" s="49"/>
      <c r="Z51" s="38">
        <f>VLOOKUP($C51,'SEM使用（总账填写）'!$B:$AB,8,0)</f>
        <v>0</v>
      </c>
      <c r="AA51" s="38">
        <f>VLOOKUP($C51,'SEM使用（总账填写）'!$B:$AB,10,0)</f>
        <v>0</v>
      </c>
      <c r="AB51" s="38">
        <f>VLOOKUP($C51,'SEM使用（总账填写）'!$B:$AB,12,0)</f>
        <v>0</v>
      </c>
      <c r="AC51" s="18">
        <f t="shared" ref="AC51:AC53" si="585">SUM(Z51:AB51)</f>
        <v>0</v>
      </c>
      <c r="AD51" s="38">
        <f>VLOOKUP($C51,'SEM使用（总账填写）'!$B:$AB,9,0)</f>
        <v>0</v>
      </c>
      <c r="AE51" s="38">
        <f>VLOOKUP($C51,'SEM使用（总账填写）'!$B:$AB,11,0)</f>
        <v>0</v>
      </c>
      <c r="AF51" s="18">
        <f>VLOOKUP($C51,'SEM使用（总账填写）'!$B:$AB,13,0)</f>
        <v>0</v>
      </c>
      <c r="AG51" s="18">
        <f t="shared" ref="AG51:AG53" si="586">SUM(AD51:AF51)</f>
        <v>0</v>
      </c>
      <c r="AH51" s="38">
        <f>VLOOKUP($C51,'SEM充值（总账填写）'!$B:$Z,8,0)</f>
        <v>0</v>
      </c>
      <c r="AI51" s="38">
        <f>VLOOKUP($C51,'SEM充值（总账填写）'!$B:$Z,10,0)</f>
        <v>0</v>
      </c>
      <c r="AJ51" s="38">
        <f>VLOOKUP($C51,'SEM充值（总账填写）'!$B:$Z,12,0)</f>
        <v>0</v>
      </c>
      <c r="AK51" s="18">
        <f t="shared" ref="AK51:AK53" si="587">SUM(AH51:AJ51)</f>
        <v>0</v>
      </c>
      <c r="AL51" s="38">
        <f>VLOOKUP($C51,'SEM充值（总账填写）'!$B:$Z,9,0)</f>
        <v>0</v>
      </c>
      <c r="AM51" s="38">
        <f>VLOOKUP($C51,'SEM充值（总账填写）'!$B:$Z,11,0)</f>
        <v>0</v>
      </c>
      <c r="AN51" s="18">
        <f>VLOOKUP($C51,'SEM充值（总账填写）'!$B:$Z,13,0)</f>
        <v>0</v>
      </c>
      <c r="AO51" s="18">
        <f t="shared" ref="AO51:AO53" si="588">SUM(AL51:AN51)</f>
        <v>0</v>
      </c>
      <c r="AP51" s="18">
        <f>SUMIFS('流量采购PR单明细（地方站填写）'!$E:$E,'流量采购PR单明细（地方站填写）'!$C:$C,流量采购费用统计!$C51,'流量采购PR单明细（地方站填写）'!$I:$I,流量采购费用统计!AP$6,'流量采购PR单明细（地方站填写）'!$J:$J,流量采购费用统计!AP$5)</f>
        <v>0</v>
      </c>
      <c r="AQ51" s="18">
        <f>SUMIFS('流量采购PR单明细（地方站填写）'!$E:$E,'流量采购PR单明细（地方站填写）'!$C:$C,流量采购费用统计!$C51,'流量采购PR单明细（地方站填写）'!$I:$I,流量采购费用统计!AQ$6,'流量采购PR单明细（地方站填写）'!$J:$J,流量采购费用统计!AQ$5)</f>
        <v>0</v>
      </c>
      <c r="AR51" s="97">
        <f t="shared" ref="AR51:AR53" si="589">AC51+AG51+AP51+AQ51+AK51+AO51</f>
        <v>0</v>
      </c>
      <c r="AS51" s="38">
        <f>INDEX('[1]2016 确认版 vs 财务版'!$1:$1048576,16,MATCH($C51,'[1]2016 确认版 vs 财务版'!$3:$3,0)+26)</f>
        <v>13442.546764261648</v>
      </c>
      <c r="AT51" s="98">
        <f t="shared" ref="AT51:AT53" si="590">AR51-AS51</f>
        <v>-13442.546764261648</v>
      </c>
      <c r="AU51" s="49"/>
      <c r="AV51" s="38">
        <f>VLOOKUP($C51,'SEM使用（总账填写）'!$B:$AB,14,0)</f>
        <v>0</v>
      </c>
      <c r="AW51" s="38">
        <f>VLOOKUP($C51,'SEM使用（总账填写）'!$B:$AB,16,0)</f>
        <v>0</v>
      </c>
      <c r="AX51" s="38">
        <f>VLOOKUP($C51,'SEM使用（总账填写）'!$B:$AB,18,0)</f>
        <v>0</v>
      </c>
      <c r="AY51" s="18">
        <f t="shared" ref="AY51:AY53" si="591">SUM(AV51:AX51)</f>
        <v>0</v>
      </c>
      <c r="AZ51" s="38">
        <f>VLOOKUP($C51,'SEM使用（总账填写）'!$B:$AB,15,0)</f>
        <v>0</v>
      </c>
      <c r="BA51" s="38">
        <f>VLOOKUP($C51,'SEM使用（总账填写）'!$B:$AB,17,0)</f>
        <v>0</v>
      </c>
      <c r="BB51" s="18">
        <f>VLOOKUP($C51,'SEM使用（总账填写）'!$B:$AB,19,0)</f>
        <v>0</v>
      </c>
      <c r="BC51" s="18">
        <f t="shared" ref="BC51:BC53" si="592">SUM(AZ51:BB51)</f>
        <v>0</v>
      </c>
      <c r="BD51" s="38">
        <f>VLOOKUP($C51,'SEM充值（总账填写）'!$B:$Z,14,0)</f>
        <v>0</v>
      </c>
      <c r="BE51" s="38">
        <f>VLOOKUP($C51,'SEM充值（总账填写）'!$B:$Z,16,0)</f>
        <v>0</v>
      </c>
      <c r="BF51" s="38">
        <f>VLOOKUP($C51,'SEM充值（总账填写）'!$B:$Z,18,0)</f>
        <v>0</v>
      </c>
      <c r="BG51" s="18">
        <f t="shared" ref="BG51:BG53" si="593">SUM(BD51:BF51)</f>
        <v>0</v>
      </c>
      <c r="BH51" s="38">
        <f>VLOOKUP($C51,'SEM充值（总账填写）'!$B:$Z,15,0)</f>
        <v>0</v>
      </c>
      <c r="BI51" s="38">
        <f>VLOOKUP($C51,'SEM充值（总账填写）'!$B:$Z,17,0)</f>
        <v>0</v>
      </c>
      <c r="BJ51" s="18">
        <f>VLOOKUP($C51,'SEM充值（总账填写）'!$B:$Z,19,0)</f>
        <v>0</v>
      </c>
      <c r="BK51" s="18">
        <f t="shared" ref="BK51:BK53" si="594">SUM(BH51:BJ51)</f>
        <v>0</v>
      </c>
      <c r="BL51" s="18">
        <f>SUMIFS('流量采购PR单明细（地方站填写）'!$E:$E,'流量采购PR单明细（地方站填写）'!$C:$C,流量采购费用统计!$C51,'流量采购PR单明细（地方站填写）'!$I:$I,流量采购费用统计!BL$6,'流量采购PR单明细（地方站填写）'!$J:$J,流量采购费用统计!BL$5)</f>
        <v>0</v>
      </c>
      <c r="BM51" s="18">
        <f>SUMIFS('流量采购PR单明细（地方站填写）'!$E:$E,'流量采购PR单明细（地方站填写）'!$C:$C,流量采购费用统计!$C51,'流量采购PR单明细（地方站填写）'!$I:$I,流量采购费用统计!BM$6,'流量采购PR单明细（地方站填写）'!$J:$J,流量采购费用统计!BM$5)</f>
        <v>0</v>
      </c>
      <c r="BN51" s="97">
        <f t="shared" ref="BN51:BN53" si="595">AY51+BC51+BL51+BM51+BG51+BK51</f>
        <v>0</v>
      </c>
      <c r="BO51" s="38">
        <f>INDEX('[1]2016 确认版 vs 财务版'!$1:$1048576,16,MATCH($C51,'[1]2016 确认版 vs 财务版'!$3:$3,0)+27)</f>
        <v>15196.932729173928</v>
      </c>
      <c r="BP51" s="98">
        <f t="shared" ref="BP51:BP53" si="596">BN51-BO51</f>
        <v>-15196.932729173928</v>
      </c>
      <c r="BQ51" s="49"/>
      <c r="BR51" s="38">
        <f>VLOOKUP($C51,'SEM使用（总账填写）'!$B:$AB,20,0)</f>
        <v>0</v>
      </c>
      <c r="BS51" s="38">
        <f>VLOOKUP($C51,'SEM使用（总账填写）'!$B:$AB,22,0)</f>
        <v>0</v>
      </c>
      <c r="BT51" s="38">
        <f>VLOOKUP($C51,'SEM使用（总账填写）'!$B:$AB,24,0)</f>
        <v>0</v>
      </c>
      <c r="BU51" s="18">
        <f t="shared" ref="BU51:BU53" si="597">SUM(BR51:BT51)</f>
        <v>0</v>
      </c>
      <c r="BV51" s="38">
        <f>VLOOKUP($C51,'SEM使用（总账填写）'!$B:$AB,21,0)</f>
        <v>0</v>
      </c>
      <c r="BW51" s="38">
        <f>VLOOKUP($C51,'SEM使用（总账填写）'!$B:$AB,23,0)</f>
        <v>0</v>
      </c>
      <c r="BX51" s="18">
        <f>VLOOKUP($C51,'SEM使用（总账填写）'!$B:$AB,25,0)</f>
        <v>0</v>
      </c>
      <c r="BY51" s="18">
        <f t="shared" ref="BY51:BY53" si="598">SUM(BV51:BX51)</f>
        <v>0</v>
      </c>
      <c r="BZ51" s="38">
        <f>VLOOKUP($C51,'SEM充值（总账填写）'!$B:$Z,20,0)</f>
        <v>0</v>
      </c>
      <c r="CA51" s="38">
        <f>VLOOKUP($C51,'SEM充值（总账填写）'!$B:$Z,22,0)</f>
        <v>0</v>
      </c>
      <c r="CB51" s="38">
        <f>VLOOKUP($C51,'SEM充值（总账填写）'!$B:$Z,24,0)</f>
        <v>0</v>
      </c>
      <c r="CC51" s="18">
        <f t="shared" ref="CC51:CC53" si="599">SUM(BZ51:CB51)</f>
        <v>0</v>
      </c>
      <c r="CD51" s="38">
        <f>VLOOKUP($C51,'SEM充值（总账填写）'!$B:$Z,21,0)</f>
        <v>0</v>
      </c>
      <c r="CE51" s="38">
        <f>VLOOKUP($C51,'SEM充值（总账填写）'!$B:$Z,23,0)</f>
        <v>0</v>
      </c>
      <c r="CF51" s="18">
        <f>VLOOKUP($C51,'SEM充值（总账填写）'!$B:$Z,25,0)</f>
        <v>0</v>
      </c>
      <c r="CG51" s="18">
        <f t="shared" ref="CG51:CG53" si="600">SUM(CD51:CF51)</f>
        <v>0</v>
      </c>
      <c r="CH51" s="18">
        <f>SUMIFS('流量采购PR单明细（地方站填写）'!$E:$E,'流量采购PR单明细（地方站填写）'!$C:$C,流量采购费用统计!$C51,'流量采购PR单明细（地方站填写）'!$I:$I,流量采购费用统计!CH$6,'流量采购PR单明细（地方站填写）'!$J:$J,流量采购费用统计!CH$5)</f>
        <v>0</v>
      </c>
      <c r="CI51" s="18">
        <f>SUMIFS('流量采购PR单明细（地方站填写）'!$E:$E,'流量采购PR单明细（地方站填写）'!$C:$C,流量采购费用统计!$C51,'流量采购PR单明细（地方站填写）'!$I:$I,流量采购费用统计!CI$6,'流量采购PR单明细（地方站填写）'!$J:$J,流量采购费用统计!CI$5)</f>
        <v>0</v>
      </c>
      <c r="CJ51" s="97">
        <f t="shared" ref="CJ51:CJ53" si="601">BU51+BY51+CH51+CI51+CC51+CG51</f>
        <v>0</v>
      </c>
      <c r="CK51" s="38">
        <f>INDEX('[1]2016 确认版 vs 财务版'!$1:$1048576,16,MATCH($C51,'[1]2016 确认版 vs 财务版'!$3:$3,0)+28)</f>
        <v>17183.687696061344</v>
      </c>
      <c r="CL51" s="98">
        <f t="shared" ref="CL51:CL53" si="602">CJ51-CK51</f>
        <v>-17183.687696061344</v>
      </c>
      <c r="CM51" s="18"/>
      <c r="CN51" s="56">
        <f t="shared" ref="CN51:CN53" si="603">G51+AC51+AY51+BU51</f>
        <v>23963.38</v>
      </c>
      <c r="CO51" s="18">
        <f t="shared" ref="CO51:CO53" si="604">K51+AG51+BC51+BY51</f>
        <v>4122.8900000000003</v>
      </c>
      <c r="CP51" s="18">
        <f>O51+AK51+BG51+CC51</f>
        <v>0</v>
      </c>
      <c r="CQ51" s="18">
        <f>S51+AO51+BK51+CG51</f>
        <v>0</v>
      </c>
      <c r="CR51" s="18">
        <f t="shared" ref="CR51:CR53" si="605">T51+AP51+BL51+CH51</f>
        <v>0</v>
      </c>
      <c r="CS51" s="18">
        <f t="shared" ref="CS51:CS53" si="606">U51+AQ51+BM51+CI51</f>
        <v>0</v>
      </c>
      <c r="CT51" s="97">
        <f>SUM(CN51:CS51)</f>
        <v>28086.27</v>
      </c>
      <c r="CU51" s="18">
        <f t="shared" ref="CU51:CU53" si="607">W51+AS51+BO51+CK51</f>
        <v>57278.958986871148</v>
      </c>
      <c r="CV51" s="98">
        <f t="shared" ref="CV51:CV53" si="608">CT51-CU51</f>
        <v>-29192.688986871148</v>
      </c>
      <c r="CX51" s="56">
        <f>VLOOKUP(C51,'[2]2015 流量采购'!$A:$K,8,FALSE)</f>
        <v>0</v>
      </c>
      <c r="CY51" s="18">
        <f>VLOOKUP(C51,'[2]2015 流量采购'!$A:$K,9,FALSE)</f>
        <v>4019.13</v>
      </c>
      <c r="CZ51" s="18">
        <f>VLOOKUP(C51,'[2]2015 流量采购'!$A:$K,10,FALSE)</f>
        <v>32366.559999999998</v>
      </c>
      <c r="DA51" s="18">
        <f>VLOOKUP(C51,'[2]2015 流量采购'!$A:$K,11,FALSE)</f>
        <v>134.34</v>
      </c>
      <c r="DB51" s="49">
        <f>SUM(CX51:DA51)</f>
        <v>36520.029999999992</v>
      </c>
    </row>
    <row r="52" spans="2:106">
      <c r="B52" s="39" t="s">
        <v>53</v>
      </c>
      <c r="C52" s="40" t="s">
        <v>42</v>
      </c>
      <c r="D52" s="41">
        <f>VLOOKUP($C52,'SEM使用（总账填写）'!$B:$E,2,0)</f>
        <v>5079.88</v>
      </c>
      <c r="E52" s="41">
        <f>VLOOKUP(C52,'SEM使用（总账填写）'!B:E,4,0)</f>
        <v>2442.41</v>
      </c>
      <c r="F52" s="41">
        <f>VLOOKUP($C52,'SEM使用（总账填写）'!$B:$AB,6,0)</f>
        <v>1656.12</v>
      </c>
      <c r="G52" s="19">
        <f>SUM(D52:F52)</f>
        <v>9178.41</v>
      </c>
      <c r="H52" s="41">
        <f>VLOOKUP($C52,'SEM使用（总账填写）'!$B:$E,3,0)</f>
        <v>0</v>
      </c>
      <c r="I52" s="41">
        <f>VLOOKUP(C52,'SEM使用（总账填写）'!B:F,5,0)</f>
        <v>3004.69</v>
      </c>
      <c r="J52" s="19">
        <f>VLOOKUP($C52,'SEM使用（总账填写）'!$B:$AB,7,0)</f>
        <v>3151.11</v>
      </c>
      <c r="K52" s="19">
        <f>SUM(H52:J52)</f>
        <v>6155.8</v>
      </c>
      <c r="L52" s="41">
        <f>VLOOKUP($C52,'SEM充值（总账填写）'!$B:$Z,2,0)</f>
        <v>0</v>
      </c>
      <c r="M52" s="41">
        <f>VLOOKUP($C52,'SEM充值（总账填写）'!$B:$Z,4,0)</f>
        <v>0</v>
      </c>
      <c r="N52" s="41">
        <f>VLOOKUP($C52,'SEM充值（总账填写）'!$B:$Z,6,0)</f>
        <v>0</v>
      </c>
      <c r="O52" s="19">
        <f t="shared" si="581"/>
        <v>0</v>
      </c>
      <c r="P52" s="41">
        <f>VLOOKUP($C52,'SEM充值（总账填写）'!$B:$Z,3,0)</f>
        <v>0</v>
      </c>
      <c r="Q52" s="41">
        <f>VLOOKUP($C52,'SEM充值（总账填写）'!$B:$Z,5,0)</f>
        <v>0</v>
      </c>
      <c r="R52" s="19">
        <f>VLOOKUP($C52,'SEM充值（总账填写）'!$B:$Z,7,0)</f>
        <v>0</v>
      </c>
      <c r="S52" s="19">
        <f t="shared" si="582"/>
        <v>0</v>
      </c>
      <c r="T52" s="19">
        <f>SUMIFS('流量采购PR单明细（地方站填写）'!$E:$E,'流量采购PR单明细（地方站填写）'!$C:$C,流量采购费用统计!$C52,'流量采购PR单明细（地方站填写）'!$I:$I,流量采购费用统计!T$6,'流量采购PR单明细（地方站填写）'!$J:$J,流量采购费用统计!T$5)</f>
        <v>0</v>
      </c>
      <c r="U52" s="19">
        <f>SUMIFS('流量采购PR单明细（地方站填写）'!$E:$E,'流量采购PR单明细（地方站填写）'!$C:$C,流量采购费用统计!$C52,'流量采购PR单明细（地方站填写）'!$I:$I,流量采购费用统计!U$6,'流量采购PR单明细（地方站填写）'!$J:$J,流量采购费用统计!U$5)</f>
        <v>0</v>
      </c>
      <c r="V52" s="99">
        <f>G52+K52+O52+S52+T52+U52</f>
        <v>15334.21</v>
      </c>
      <c r="W52" s="41">
        <f>INDEX('[1]2016 确认版 vs 财务版'!$1:$1048576,16,MATCH($C52,'[1]2016 确认版 vs 财务版'!$3:$3,0)+25)</f>
        <v>3973.5099337748347</v>
      </c>
      <c r="X52" s="100">
        <f t="shared" si="584"/>
        <v>11360.700066225165</v>
      </c>
      <c r="Y52" s="50"/>
      <c r="Z52" s="41">
        <f>VLOOKUP($C52,'SEM使用（总账填写）'!$B:$AB,8,0)</f>
        <v>0</v>
      </c>
      <c r="AA52" s="41">
        <f>VLOOKUP($C52,'SEM使用（总账填写）'!$B:$AB,10,0)</f>
        <v>0</v>
      </c>
      <c r="AB52" s="41">
        <f>VLOOKUP($C52,'SEM使用（总账填写）'!$B:$AB,12,0)</f>
        <v>0</v>
      </c>
      <c r="AC52" s="19">
        <f t="shared" si="585"/>
        <v>0</v>
      </c>
      <c r="AD52" s="41">
        <f>VLOOKUP($C52,'SEM使用（总账填写）'!$B:$AB,9,0)</f>
        <v>0</v>
      </c>
      <c r="AE52" s="41">
        <f>VLOOKUP($C52,'SEM使用（总账填写）'!$B:$AB,11,0)</f>
        <v>0</v>
      </c>
      <c r="AF52" s="19">
        <f>VLOOKUP($C52,'SEM使用（总账填写）'!$B:$AB,13,0)</f>
        <v>0</v>
      </c>
      <c r="AG52" s="19">
        <f t="shared" si="586"/>
        <v>0</v>
      </c>
      <c r="AH52" s="41">
        <f>VLOOKUP($C52,'SEM充值（总账填写）'!$B:$Z,8,0)</f>
        <v>0</v>
      </c>
      <c r="AI52" s="41">
        <f>VLOOKUP($C52,'SEM充值（总账填写）'!$B:$Z,10,0)</f>
        <v>0</v>
      </c>
      <c r="AJ52" s="41">
        <f>VLOOKUP($C52,'SEM充值（总账填写）'!$B:$Z,12,0)</f>
        <v>0</v>
      </c>
      <c r="AK52" s="19">
        <f t="shared" si="587"/>
        <v>0</v>
      </c>
      <c r="AL52" s="41">
        <f>VLOOKUP($C52,'SEM充值（总账填写）'!$B:$Z,9,0)</f>
        <v>0</v>
      </c>
      <c r="AM52" s="41">
        <f>VLOOKUP($C52,'SEM充值（总账填写）'!$B:$Z,11,0)</f>
        <v>0</v>
      </c>
      <c r="AN52" s="19">
        <f>VLOOKUP($C52,'SEM充值（总账填写）'!$B:$Z,13,0)</f>
        <v>0</v>
      </c>
      <c r="AO52" s="19">
        <f t="shared" si="588"/>
        <v>0</v>
      </c>
      <c r="AP52" s="19">
        <f>SUMIFS('流量采购PR单明细（地方站填写）'!$E:$E,'流量采购PR单明细（地方站填写）'!$C:$C,流量采购费用统计!$C52,'流量采购PR单明细（地方站填写）'!$I:$I,流量采购费用统计!AP$6,'流量采购PR单明细（地方站填写）'!$J:$J,流量采购费用统计!AP$5)</f>
        <v>0</v>
      </c>
      <c r="AQ52" s="19">
        <f>SUMIFS('流量采购PR单明细（地方站填写）'!$E:$E,'流量采购PR单明细（地方站填写）'!$C:$C,流量采购费用统计!$C52,'流量采购PR单明细（地方站填写）'!$I:$I,流量采购费用统计!AQ$6,'流量采购PR单明细（地方站填写）'!$J:$J,流量采购费用统计!AQ$5)</f>
        <v>0</v>
      </c>
      <c r="AR52" s="99">
        <f t="shared" si="589"/>
        <v>0</v>
      </c>
      <c r="AS52" s="41">
        <f>INDEX('[1]2016 确认版 vs 财务版'!$1:$1048576,16,MATCH($C52,'[1]2016 确认版 vs 财务版'!$3:$3,0)+26)</f>
        <v>4966.8874172185433</v>
      </c>
      <c r="AT52" s="100">
        <f t="shared" si="590"/>
        <v>-4966.8874172185433</v>
      </c>
      <c r="AU52" s="50"/>
      <c r="AV52" s="41">
        <f>VLOOKUP($C52,'SEM使用（总账填写）'!$B:$AB,14,0)</f>
        <v>0</v>
      </c>
      <c r="AW52" s="41">
        <f>VLOOKUP($C52,'SEM使用（总账填写）'!$B:$AB,16,0)</f>
        <v>0</v>
      </c>
      <c r="AX52" s="41">
        <f>VLOOKUP($C52,'SEM使用（总账填写）'!$B:$AB,18,0)</f>
        <v>0</v>
      </c>
      <c r="AY52" s="19">
        <f t="shared" si="591"/>
        <v>0</v>
      </c>
      <c r="AZ52" s="41">
        <f>VLOOKUP($C52,'SEM使用（总账填写）'!$B:$AB,15,0)</f>
        <v>0</v>
      </c>
      <c r="BA52" s="41">
        <f>VLOOKUP($C52,'SEM使用（总账填写）'!$B:$AB,17,0)</f>
        <v>0</v>
      </c>
      <c r="BB52" s="19">
        <f>VLOOKUP($C52,'SEM使用（总账填写）'!$B:$AB,19,0)</f>
        <v>0</v>
      </c>
      <c r="BC52" s="19">
        <f t="shared" si="592"/>
        <v>0</v>
      </c>
      <c r="BD52" s="41">
        <f>VLOOKUP($C52,'SEM充值（总账填写）'!$B:$Z,14,0)</f>
        <v>0</v>
      </c>
      <c r="BE52" s="41">
        <f>VLOOKUP($C52,'SEM充值（总账填写）'!$B:$Z,16,0)</f>
        <v>0</v>
      </c>
      <c r="BF52" s="41">
        <f>VLOOKUP($C52,'SEM充值（总账填写）'!$B:$Z,18,0)</f>
        <v>0</v>
      </c>
      <c r="BG52" s="19">
        <f t="shared" si="593"/>
        <v>0</v>
      </c>
      <c r="BH52" s="41">
        <f>VLOOKUP($C52,'SEM充值（总账填写）'!$B:$Z,15,0)</f>
        <v>0</v>
      </c>
      <c r="BI52" s="41">
        <f>VLOOKUP($C52,'SEM充值（总账填写）'!$B:$Z,17,0)</f>
        <v>0</v>
      </c>
      <c r="BJ52" s="19">
        <f>VLOOKUP($C52,'SEM充值（总账填写）'!$B:$Z,19,0)</f>
        <v>0</v>
      </c>
      <c r="BK52" s="19">
        <f t="shared" si="594"/>
        <v>0</v>
      </c>
      <c r="BL52" s="19">
        <f>SUMIFS('流量采购PR单明细（地方站填写）'!$E:$E,'流量采购PR单明细（地方站填写）'!$C:$C,流量采购费用统计!$C52,'流量采购PR单明细（地方站填写）'!$I:$I,流量采购费用统计!BL$6,'流量采购PR单明细（地方站填写）'!$J:$J,流量采购费用统计!BL$5)</f>
        <v>0</v>
      </c>
      <c r="BM52" s="19">
        <f>SUMIFS('流量采购PR单明细（地方站填写）'!$E:$E,'流量采购PR单明细（地方站填写）'!$C:$C,流量采购费用统计!$C52,'流量采购PR单明细（地方站填写）'!$I:$I,流量采购费用统计!BM$6,'流量采购PR单明细（地方站填写）'!$J:$J,流量采购费用统计!BM$5)</f>
        <v>0</v>
      </c>
      <c r="BN52" s="99">
        <f t="shared" si="595"/>
        <v>0</v>
      </c>
      <c r="BO52" s="41">
        <f>INDEX('[1]2016 确认版 vs 财务版'!$1:$1048576,16,MATCH($C52,'[1]2016 确认版 vs 财务版'!$3:$3,0)+27)</f>
        <v>4966.8874172185433</v>
      </c>
      <c r="BP52" s="100">
        <f t="shared" si="596"/>
        <v>-4966.8874172185433</v>
      </c>
      <c r="BQ52" s="50"/>
      <c r="BR52" s="41">
        <f>VLOOKUP($C52,'SEM使用（总账填写）'!$B:$AB,20,0)</f>
        <v>0</v>
      </c>
      <c r="BS52" s="41">
        <f>VLOOKUP($C52,'SEM使用（总账填写）'!$B:$AB,22,0)</f>
        <v>0</v>
      </c>
      <c r="BT52" s="41">
        <f>VLOOKUP($C52,'SEM使用（总账填写）'!$B:$AB,24,0)</f>
        <v>0</v>
      </c>
      <c r="BU52" s="19">
        <f t="shared" si="597"/>
        <v>0</v>
      </c>
      <c r="BV52" s="41">
        <f>VLOOKUP($C52,'SEM使用（总账填写）'!$B:$AB,21,0)</f>
        <v>0</v>
      </c>
      <c r="BW52" s="41">
        <f>VLOOKUP($C52,'SEM使用（总账填写）'!$B:$AB,23,0)</f>
        <v>0</v>
      </c>
      <c r="BX52" s="19">
        <f>VLOOKUP($C52,'SEM使用（总账填写）'!$B:$AB,25,0)</f>
        <v>0</v>
      </c>
      <c r="BY52" s="19">
        <f t="shared" si="598"/>
        <v>0</v>
      </c>
      <c r="BZ52" s="41">
        <f>VLOOKUP($C52,'SEM充值（总账填写）'!$B:$Z,20,0)</f>
        <v>0</v>
      </c>
      <c r="CA52" s="41">
        <f>VLOOKUP($C52,'SEM充值（总账填写）'!$B:$Z,22,0)</f>
        <v>0</v>
      </c>
      <c r="CB52" s="41">
        <f>VLOOKUP($C52,'SEM充值（总账填写）'!$B:$Z,24,0)</f>
        <v>0</v>
      </c>
      <c r="CC52" s="19">
        <f t="shared" si="599"/>
        <v>0</v>
      </c>
      <c r="CD52" s="41">
        <f>VLOOKUP($C52,'SEM充值（总账填写）'!$B:$Z,21,0)</f>
        <v>0</v>
      </c>
      <c r="CE52" s="41">
        <f>VLOOKUP($C52,'SEM充值（总账填写）'!$B:$Z,23,0)</f>
        <v>0</v>
      </c>
      <c r="CF52" s="19">
        <f>VLOOKUP($C52,'SEM充值（总账填写）'!$B:$Z,25,0)</f>
        <v>0</v>
      </c>
      <c r="CG52" s="19">
        <f t="shared" si="600"/>
        <v>0</v>
      </c>
      <c r="CH52" s="19">
        <f>SUMIFS('流量采购PR单明细（地方站填写）'!$E:$E,'流量采购PR单明细（地方站填写）'!$C:$C,流量采购费用统计!$C52,'流量采购PR单明细（地方站填写）'!$I:$I,流量采购费用统计!CH$6,'流量采购PR单明细（地方站填写）'!$J:$J,流量采购费用统计!CH$5)</f>
        <v>0</v>
      </c>
      <c r="CI52" s="19">
        <f>SUMIFS('流量采购PR单明细（地方站填写）'!$E:$E,'流量采购PR单明细（地方站填写）'!$C:$C,流量采购费用统计!$C52,'流量采购PR单明细（地方站填写）'!$I:$I,流量采购费用统计!CI$6,'流量采购PR单明细（地方站填写）'!$J:$J,流量采购费用统计!CI$5)</f>
        <v>0</v>
      </c>
      <c r="CJ52" s="99">
        <f t="shared" si="601"/>
        <v>0</v>
      </c>
      <c r="CK52" s="41">
        <f>INDEX('[1]2016 确认版 vs 财务版'!$1:$1048576,16,MATCH($C52,'[1]2016 确认版 vs 财务版'!$3:$3,0)+28)</f>
        <v>5960.2649006622523</v>
      </c>
      <c r="CL52" s="100">
        <f t="shared" si="602"/>
        <v>-5960.2649006622523</v>
      </c>
      <c r="CM52" s="19"/>
      <c r="CN52" s="57">
        <f t="shared" si="603"/>
        <v>9178.41</v>
      </c>
      <c r="CO52" s="19">
        <f t="shared" si="604"/>
        <v>6155.8</v>
      </c>
      <c r="CP52" s="19">
        <f>O52+AK52+BG52+CC52</f>
        <v>0</v>
      </c>
      <c r="CQ52" s="19">
        <f>S52+AO52+BK52+CG52</f>
        <v>0</v>
      </c>
      <c r="CR52" s="19">
        <f t="shared" si="605"/>
        <v>0</v>
      </c>
      <c r="CS52" s="19">
        <f t="shared" si="606"/>
        <v>0</v>
      </c>
      <c r="CT52" s="99">
        <f>SUM(CN52:CS52)</f>
        <v>15334.21</v>
      </c>
      <c r="CU52" s="19">
        <f t="shared" si="607"/>
        <v>19867.549668874173</v>
      </c>
      <c r="CV52" s="100">
        <f t="shared" si="608"/>
        <v>-4533.3396688741741</v>
      </c>
      <c r="CX52" s="57">
        <f>VLOOKUP(C52,'[2]2015 流量采购'!$A:$K,8,FALSE)</f>
        <v>0</v>
      </c>
      <c r="CY52" s="19">
        <f>VLOOKUP(C52,'[2]2015 流量采购'!$A:$K,9,FALSE)</f>
        <v>0</v>
      </c>
      <c r="CZ52" s="19">
        <f>VLOOKUP(C52,'[2]2015 流量采购'!$A:$K,10,FALSE)</f>
        <v>2990.2700000000004</v>
      </c>
      <c r="DA52" s="19">
        <f>VLOOKUP(C52,'[2]2015 流量采购'!$A:$K,11,FALSE)</f>
        <v>13690.8</v>
      </c>
      <c r="DB52" s="50">
        <f>SUM(CX52:DA52)</f>
        <v>16681.07</v>
      </c>
    </row>
    <row r="53" spans="2:106">
      <c r="B53" s="36" t="s">
        <v>53</v>
      </c>
      <c r="C53" s="37" t="s">
        <v>43</v>
      </c>
      <c r="D53" s="38">
        <f>VLOOKUP($C53,'SEM使用（总账填写）'!$B:$E,2,0)</f>
        <v>1922.94</v>
      </c>
      <c r="E53" s="38">
        <f>VLOOKUP(C53,'SEM使用（总账填写）'!B:E,4,0)</f>
        <v>1610.75</v>
      </c>
      <c r="F53" s="38">
        <f>VLOOKUP($C53,'SEM使用（总账填写）'!$B:$AB,6,0)</f>
        <v>2769.44</v>
      </c>
      <c r="G53" s="18">
        <f>SUM(D53:F53)</f>
        <v>6303.13</v>
      </c>
      <c r="H53" s="38">
        <f>VLOOKUP($C53,'SEM使用（总账填写）'!$B:$E,3,0)</f>
        <v>0</v>
      </c>
      <c r="I53" s="38">
        <f>VLOOKUP(C53,'SEM使用（总账填写）'!B:F,5,0)</f>
        <v>290.24</v>
      </c>
      <c r="J53" s="18">
        <f>VLOOKUP($C53,'SEM使用（总账填写）'!$B:$AB,7,0)</f>
        <v>421.19</v>
      </c>
      <c r="K53" s="18">
        <f>SUM(H53:J53)</f>
        <v>711.43000000000006</v>
      </c>
      <c r="L53" s="38">
        <f>VLOOKUP($C53,'SEM充值（总账填写）'!$B:$Z,2,0)</f>
        <v>0</v>
      </c>
      <c r="M53" s="38">
        <f>VLOOKUP($C53,'SEM充值（总账填写）'!$B:$Z,4,0)</f>
        <v>0</v>
      </c>
      <c r="N53" s="38">
        <f>VLOOKUP($C53,'SEM充值（总账填写）'!$B:$Z,6,0)</f>
        <v>0</v>
      </c>
      <c r="O53" s="18">
        <f t="shared" si="581"/>
        <v>0</v>
      </c>
      <c r="P53" s="38">
        <f>VLOOKUP($C53,'SEM充值（总账填写）'!$B:$Z,3,0)</f>
        <v>0</v>
      </c>
      <c r="Q53" s="38">
        <f>VLOOKUP($C53,'SEM充值（总账填写）'!$B:$Z,5,0)</f>
        <v>0</v>
      </c>
      <c r="R53" s="18">
        <f>VLOOKUP($C53,'SEM充值（总账填写）'!$B:$Z,7,0)</f>
        <v>0</v>
      </c>
      <c r="S53" s="18">
        <f t="shared" si="582"/>
        <v>0</v>
      </c>
      <c r="T53" s="18">
        <f>SUMIFS('流量采购PR单明细（地方站填写）'!$E:$E,'流量采购PR单明细（地方站填写）'!$C:$C,流量采购费用统计!$C53,'流量采购PR单明细（地方站填写）'!$I:$I,流量采购费用统计!T$6,'流量采购PR单明细（地方站填写）'!$J:$J,流量采购费用统计!T$5)</f>
        <v>0</v>
      </c>
      <c r="U53" s="18">
        <f>SUMIFS('流量采购PR单明细（地方站填写）'!$E:$E,'流量采购PR单明细（地方站填写）'!$C:$C,流量采购费用统计!$C53,'流量采购PR单明细（地方站填写）'!$I:$I,流量采购费用统计!U$6,'流量采购PR单明细（地方站填写）'!$J:$J,流量采购费用统计!U$5)</f>
        <v>0</v>
      </c>
      <c r="V53" s="97">
        <f t="shared" si="583"/>
        <v>7014.56</v>
      </c>
      <c r="W53" s="38">
        <f>INDEX('[1]2016 确认版 vs 财务版'!$1:$1048576,16,MATCH($C53,'[1]2016 确认版 vs 财务版'!$3:$3,0)+25)</f>
        <v>3973.5099337748347</v>
      </c>
      <c r="X53" s="98">
        <f t="shared" si="584"/>
        <v>3041.0500662251657</v>
      </c>
      <c r="Y53" s="49"/>
      <c r="Z53" s="38">
        <f>VLOOKUP($C53,'SEM使用（总账填写）'!$B:$AB,8,0)</f>
        <v>0</v>
      </c>
      <c r="AA53" s="38">
        <f>VLOOKUP($C53,'SEM使用（总账填写）'!$B:$AB,10,0)</f>
        <v>0</v>
      </c>
      <c r="AB53" s="38">
        <f>VLOOKUP($C53,'SEM使用（总账填写）'!$B:$AB,12,0)</f>
        <v>0</v>
      </c>
      <c r="AC53" s="18">
        <f t="shared" si="585"/>
        <v>0</v>
      </c>
      <c r="AD53" s="38">
        <f>VLOOKUP($C53,'SEM使用（总账填写）'!$B:$AB,9,0)</f>
        <v>0</v>
      </c>
      <c r="AE53" s="38">
        <f>VLOOKUP($C53,'SEM使用（总账填写）'!$B:$AB,11,0)</f>
        <v>0</v>
      </c>
      <c r="AF53" s="18">
        <f>VLOOKUP($C53,'SEM使用（总账填写）'!$B:$AB,13,0)</f>
        <v>0</v>
      </c>
      <c r="AG53" s="18">
        <f t="shared" si="586"/>
        <v>0</v>
      </c>
      <c r="AH53" s="38">
        <f>VLOOKUP($C53,'SEM充值（总账填写）'!$B:$Z,8,0)</f>
        <v>0</v>
      </c>
      <c r="AI53" s="38">
        <f>VLOOKUP($C53,'SEM充值（总账填写）'!$B:$Z,10,0)</f>
        <v>0</v>
      </c>
      <c r="AJ53" s="38">
        <f>VLOOKUP($C53,'SEM充值（总账填写）'!$B:$Z,12,0)</f>
        <v>0</v>
      </c>
      <c r="AK53" s="18">
        <f t="shared" si="587"/>
        <v>0</v>
      </c>
      <c r="AL53" s="38">
        <f>VLOOKUP($C53,'SEM充值（总账填写）'!$B:$Z,9,0)</f>
        <v>0</v>
      </c>
      <c r="AM53" s="38">
        <f>VLOOKUP($C53,'SEM充值（总账填写）'!$B:$Z,11,0)</f>
        <v>0</v>
      </c>
      <c r="AN53" s="18">
        <f>VLOOKUP($C53,'SEM充值（总账填写）'!$B:$Z,13,0)</f>
        <v>0</v>
      </c>
      <c r="AO53" s="18">
        <f t="shared" si="588"/>
        <v>0</v>
      </c>
      <c r="AP53" s="18">
        <f>SUMIFS('流量采购PR单明细（地方站填写）'!$E:$E,'流量采购PR单明细（地方站填写）'!$C:$C,流量采购费用统计!$C53,'流量采购PR单明细（地方站填写）'!$I:$I,流量采购费用统计!AP$6,'流量采购PR单明细（地方站填写）'!$J:$J,流量采购费用统计!AP$5)</f>
        <v>0</v>
      </c>
      <c r="AQ53" s="18">
        <f>SUMIFS('流量采购PR单明细（地方站填写）'!$E:$E,'流量采购PR单明细（地方站填写）'!$C:$C,流量采购费用统计!$C53,'流量采购PR单明细（地方站填写）'!$I:$I,流量采购费用统计!AQ$6,'流量采购PR单明细（地方站填写）'!$J:$J,流量采购费用统计!AQ$5)</f>
        <v>0</v>
      </c>
      <c r="AR53" s="97">
        <f t="shared" si="589"/>
        <v>0</v>
      </c>
      <c r="AS53" s="38">
        <f>INDEX('[1]2016 确认版 vs 财务版'!$1:$1048576,16,MATCH($C53,'[1]2016 确认版 vs 财务版'!$3:$3,0)+26)</f>
        <v>4966.8874172185433</v>
      </c>
      <c r="AT53" s="98">
        <f t="shared" si="590"/>
        <v>-4966.8874172185433</v>
      </c>
      <c r="AU53" s="49"/>
      <c r="AV53" s="38">
        <f>VLOOKUP($C53,'SEM使用（总账填写）'!$B:$AB,14,0)</f>
        <v>0</v>
      </c>
      <c r="AW53" s="38">
        <f>VLOOKUP($C53,'SEM使用（总账填写）'!$B:$AB,16,0)</f>
        <v>0</v>
      </c>
      <c r="AX53" s="38">
        <f>VLOOKUP($C53,'SEM使用（总账填写）'!$B:$AB,18,0)</f>
        <v>0</v>
      </c>
      <c r="AY53" s="18">
        <f t="shared" si="591"/>
        <v>0</v>
      </c>
      <c r="AZ53" s="38">
        <f>VLOOKUP($C53,'SEM使用（总账填写）'!$B:$AB,15,0)</f>
        <v>0</v>
      </c>
      <c r="BA53" s="38">
        <f>VLOOKUP($C53,'SEM使用（总账填写）'!$B:$AB,17,0)</f>
        <v>0</v>
      </c>
      <c r="BB53" s="18">
        <f>VLOOKUP($C53,'SEM使用（总账填写）'!$B:$AB,19,0)</f>
        <v>0</v>
      </c>
      <c r="BC53" s="18">
        <f t="shared" si="592"/>
        <v>0</v>
      </c>
      <c r="BD53" s="38">
        <f>VLOOKUP($C53,'SEM充值（总账填写）'!$B:$Z,14,0)</f>
        <v>0</v>
      </c>
      <c r="BE53" s="38">
        <f>VLOOKUP($C53,'SEM充值（总账填写）'!$B:$Z,16,0)</f>
        <v>0</v>
      </c>
      <c r="BF53" s="38">
        <f>VLOOKUP($C53,'SEM充值（总账填写）'!$B:$Z,18,0)</f>
        <v>0</v>
      </c>
      <c r="BG53" s="18">
        <f t="shared" si="593"/>
        <v>0</v>
      </c>
      <c r="BH53" s="38">
        <f>VLOOKUP($C53,'SEM充值（总账填写）'!$B:$Z,15,0)</f>
        <v>0</v>
      </c>
      <c r="BI53" s="38">
        <f>VLOOKUP($C53,'SEM充值（总账填写）'!$B:$Z,17,0)</f>
        <v>0</v>
      </c>
      <c r="BJ53" s="18">
        <f>VLOOKUP($C53,'SEM充值（总账填写）'!$B:$Z,19,0)</f>
        <v>0</v>
      </c>
      <c r="BK53" s="18">
        <f t="shared" si="594"/>
        <v>0</v>
      </c>
      <c r="BL53" s="18">
        <f>SUMIFS('流量采购PR单明细（地方站填写）'!$E:$E,'流量采购PR单明细（地方站填写）'!$C:$C,流量采购费用统计!$C53,'流量采购PR单明细（地方站填写）'!$I:$I,流量采购费用统计!BL$6,'流量采购PR单明细（地方站填写）'!$J:$J,流量采购费用统计!BL$5)</f>
        <v>0</v>
      </c>
      <c r="BM53" s="18">
        <f>SUMIFS('流量采购PR单明细（地方站填写）'!$E:$E,'流量采购PR单明细（地方站填写）'!$C:$C,流量采购费用统计!$C53,'流量采购PR单明细（地方站填写）'!$I:$I,流量采购费用统计!BM$6,'流量采购PR单明细（地方站填写）'!$J:$J,流量采购费用统计!BM$5)</f>
        <v>0</v>
      </c>
      <c r="BN53" s="97">
        <f t="shared" si="595"/>
        <v>0</v>
      </c>
      <c r="BO53" s="38">
        <f>INDEX('[1]2016 确认版 vs 财务版'!$1:$1048576,16,MATCH($C53,'[1]2016 确认版 vs 财务版'!$3:$3,0)+27)</f>
        <v>4966.8874172185433</v>
      </c>
      <c r="BP53" s="98">
        <f t="shared" si="596"/>
        <v>-4966.8874172185433</v>
      </c>
      <c r="BQ53" s="49"/>
      <c r="BR53" s="38">
        <f>VLOOKUP($C53,'SEM使用（总账填写）'!$B:$AB,20,0)</f>
        <v>0</v>
      </c>
      <c r="BS53" s="38">
        <f>VLOOKUP($C53,'SEM使用（总账填写）'!$B:$AB,22,0)</f>
        <v>0</v>
      </c>
      <c r="BT53" s="38">
        <f>VLOOKUP($C53,'SEM使用（总账填写）'!$B:$AB,24,0)</f>
        <v>0</v>
      </c>
      <c r="BU53" s="18">
        <f t="shared" si="597"/>
        <v>0</v>
      </c>
      <c r="BV53" s="38">
        <f>VLOOKUP($C53,'SEM使用（总账填写）'!$B:$AB,21,0)</f>
        <v>0</v>
      </c>
      <c r="BW53" s="38">
        <f>VLOOKUP($C53,'SEM使用（总账填写）'!$B:$AB,23,0)</f>
        <v>0</v>
      </c>
      <c r="BX53" s="18">
        <f>VLOOKUP($C53,'SEM使用（总账填写）'!$B:$AB,25,0)</f>
        <v>0</v>
      </c>
      <c r="BY53" s="18">
        <f t="shared" si="598"/>
        <v>0</v>
      </c>
      <c r="BZ53" s="38">
        <f>VLOOKUP($C53,'SEM充值（总账填写）'!$B:$Z,20,0)</f>
        <v>0</v>
      </c>
      <c r="CA53" s="38">
        <f>VLOOKUP($C53,'SEM充值（总账填写）'!$B:$Z,22,0)</f>
        <v>0</v>
      </c>
      <c r="CB53" s="38">
        <f>VLOOKUP($C53,'SEM充值（总账填写）'!$B:$Z,24,0)</f>
        <v>0</v>
      </c>
      <c r="CC53" s="18">
        <f t="shared" si="599"/>
        <v>0</v>
      </c>
      <c r="CD53" s="38">
        <f>VLOOKUP($C53,'SEM充值（总账填写）'!$B:$Z,21,0)</f>
        <v>0</v>
      </c>
      <c r="CE53" s="38">
        <f>VLOOKUP($C53,'SEM充值（总账填写）'!$B:$Z,23,0)</f>
        <v>0</v>
      </c>
      <c r="CF53" s="18">
        <f>VLOOKUP($C53,'SEM充值（总账填写）'!$B:$Z,25,0)</f>
        <v>0</v>
      </c>
      <c r="CG53" s="18">
        <f t="shared" si="600"/>
        <v>0</v>
      </c>
      <c r="CH53" s="18">
        <f>SUMIFS('流量采购PR单明细（地方站填写）'!$E:$E,'流量采购PR单明细（地方站填写）'!$C:$C,流量采购费用统计!$C53,'流量采购PR单明细（地方站填写）'!$I:$I,流量采购费用统计!CH$6,'流量采购PR单明细（地方站填写）'!$J:$J,流量采购费用统计!CH$5)</f>
        <v>0</v>
      </c>
      <c r="CI53" s="18">
        <f>SUMIFS('流量采购PR单明细（地方站填写）'!$E:$E,'流量采购PR单明细（地方站填写）'!$C:$C,流量采购费用统计!$C53,'流量采购PR单明细（地方站填写）'!$I:$I,流量采购费用统计!CI$6,'流量采购PR单明细（地方站填写）'!$J:$J,流量采购费用统计!CI$5)</f>
        <v>0</v>
      </c>
      <c r="CJ53" s="97">
        <f t="shared" si="601"/>
        <v>0</v>
      </c>
      <c r="CK53" s="38">
        <f>INDEX('[1]2016 确认版 vs 财务版'!$1:$1048576,16,MATCH($C53,'[1]2016 确认版 vs 财务版'!$3:$3,0)+28)</f>
        <v>5960.2649006622523</v>
      </c>
      <c r="CL53" s="98">
        <f t="shared" si="602"/>
        <v>-5960.2649006622523</v>
      </c>
      <c r="CM53" s="18"/>
      <c r="CN53" s="56">
        <f t="shared" si="603"/>
        <v>6303.13</v>
      </c>
      <c r="CO53" s="18">
        <f t="shared" si="604"/>
        <v>711.43000000000006</v>
      </c>
      <c r="CP53" s="18">
        <f>O53+AK53+BG53+CC53</f>
        <v>0</v>
      </c>
      <c r="CQ53" s="18">
        <f>S53+AO53+BK53+CG53</f>
        <v>0</v>
      </c>
      <c r="CR53" s="18">
        <f t="shared" si="605"/>
        <v>0</v>
      </c>
      <c r="CS53" s="18">
        <f t="shared" si="606"/>
        <v>0</v>
      </c>
      <c r="CT53" s="97">
        <f>SUM(CN53:CS53)</f>
        <v>7014.56</v>
      </c>
      <c r="CU53" s="18">
        <f t="shared" si="607"/>
        <v>19867.549668874173</v>
      </c>
      <c r="CV53" s="98">
        <f t="shared" si="608"/>
        <v>-12852.989668874172</v>
      </c>
      <c r="CX53" s="56">
        <f>VLOOKUP(C53,'[2]2015 流量采购'!$A:$K,8,FALSE)</f>
        <v>0</v>
      </c>
      <c r="CY53" s="18">
        <f>VLOOKUP(C53,'[2]2015 流量采购'!$A:$K,9,FALSE)</f>
        <v>52.73</v>
      </c>
      <c r="CZ53" s="18">
        <f>VLOOKUP(C53,'[2]2015 流量采购'!$A:$K,10,FALSE)</f>
        <v>580.34</v>
      </c>
      <c r="DA53" s="18">
        <f>VLOOKUP(C53,'[2]2015 流量采购'!$A:$K,11,FALSE)</f>
        <v>1933.3600000000001</v>
      </c>
      <c r="DB53" s="49">
        <f>SUM(CX53:DA53)</f>
        <v>2566.4300000000003</v>
      </c>
    </row>
    <row r="54" spans="2:106">
      <c r="B54" s="39"/>
      <c r="C54" s="40" t="s">
        <v>139</v>
      </c>
      <c r="D54" s="19">
        <f t="shared" ref="D54:F54" si="609">SUM(D49:D53)</f>
        <v>12593.050000000001</v>
      </c>
      <c r="E54" s="19">
        <f t="shared" si="609"/>
        <v>4053.16</v>
      </c>
      <c r="F54" s="19">
        <f t="shared" si="609"/>
        <v>28582.809999999998</v>
      </c>
      <c r="G54" s="19">
        <f>SUM(G49:G53)</f>
        <v>45229.02</v>
      </c>
      <c r="H54" s="19">
        <f t="shared" ref="H54:BS54" si="610">SUM(H49:H53)</f>
        <v>0</v>
      </c>
      <c r="I54" s="19">
        <f t="shared" si="610"/>
        <v>10508.14</v>
      </c>
      <c r="J54" s="19">
        <f t="shared" si="610"/>
        <v>20804.82</v>
      </c>
      <c r="K54" s="19">
        <f t="shared" si="610"/>
        <v>31312.959999999999</v>
      </c>
      <c r="L54" s="19">
        <f t="shared" si="610"/>
        <v>0</v>
      </c>
      <c r="M54" s="19">
        <f t="shared" si="610"/>
        <v>0</v>
      </c>
      <c r="N54" s="19">
        <f t="shared" si="610"/>
        <v>0</v>
      </c>
      <c r="O54" s="19">
        <f t="shared" si="610"/>
        <v>0</v>
      </c>
      <c r="P54" s="19">
        <f t="shared" si="610"/>
        <v>0</v>
      </c>
      <c r="Q54" s="19">
        <f t="shared" si="610"/>
        <v>0</v>
      </c>
      <c r="R54" s="19">
        <f t="shared" si="610"/>
        <v>0</v>
      </c>
      <c r="S54" s="19">
        <f t="shared" si="610"/>
        <v>0</v>
      </c>
      <c r="T54" s="19">
        <f t="shared" si="610"/>
        <v>0</v>
      </c>
      <c r="U54" s="19">
        <f t="shared" si="610"/>
        <v>0</v>
      </c>
      <c r="V54" s="19">
        <f t="shared" si="610"/>
        <v>76541.98</v>
      </c>
      <c r="W54" s="19">
        <f t="shared" si="610"/>
        <v>65845.629526354518</v>
      </c>
      <c r="X54" s="19">
        <f t="shared" si="610"/>
        <v>10696.350473645483</v>
      </c>
      <c r="Y54" s="19">
        <f t="shared" si="610"/>
        <v>0</v>
      </c>
      <c r="Z54" s="19">
        <f t="shared" si="610"/>
        <v>0</v>
      </c>
      <c r="AA54" s="19">
        <f t="shared" si="610"/>
        <v>0</v>
      </c>
      <c r="AB54" s="19">
        <f t="shared" si="610"/>
        <v>0</v>
      </c>
      <c r="AC54" s="19">
        <f t="shared" si="610"/>
        <v>0</v>
      </c>
      <c r="AD54" s="19">
        <f t="shared" si="610"/>
        <v>0</v>
      </c>
      <c r="AE54" s="19">
        <f t="shared" si="610"/>
        <v>0</v>
      </c>
      <c r="AF54" s="19">
        <f t="shared" si="610"/>
        <v>0</v>
      </c>
      <c r="AG54" s="19">
        <f t="shared" si="610"/>
        <v>0</v>
      </c>
      <c r="AH54" s="19">
        <f t="shared" si="610"/>
        <v>0</v>
      </c>
      <c r="AI54" s="19">
        <f t="shared" si="610"/>
        <v>0</v>
      </c>
      <c r="AJ54" s="19">
        <f t="shared" si="610"/>
        <v>0</v>
      </c>
      <c r="AK54" s="19">
        <f t="shared" si="610"/>
        <v>0</v>
      </c>
      <c r="AL54" s="19">
        <f t="shared" si="610"/>
        <v>0</v>
      </c>
      <c r="AM54" s="19">
        <f t="shared" si="610"/>
        <v>0</v>
      </c>
      <c r="AN54" s="19">
        <f t="shared" si="610"/>
        <v>0</v>
      </c>
      <c r="AO54" s="19">
        <f t="shared" si="610"/>
        <v>0</v>
      </c>
      <c r="AP54" s="19">
        <f t="shared" si="610"/>
        <v>0</v>
      </c>
      <c r="AQ54" s="19">
        <f t="shared" si="610"/>
        <v>0</v>
      </c>
      <c r="AR54" s="19">
        <f t="shared" si="610"/>
        <v>0</v>
      </c>
      <c r="AS54" s="19">
        <f t="shared" si="610"/>
        <v>79090.662638937298</v>
      </c>
      <c r="AT54" s="19">
        <f t="shared" si="610"/>
        <v>-79090.662638937298</v>
      </c>
      <c r="AU54" s="19">
        <f t="shared" si="610"/>
        <v>0</v>
      </c>
      <c r="AV54" s="19">
        <f t="shared" si="610"/>
        <v>0</v>
      </c>
      <c r="AW54" s="19">
        <f t="shared" si="610"/>
        <v>0</v>
      </c>
      <c r="AX54" s="19">
        <f t="shared" si="610"/>
        <v>0</v>
      </c>
      <c r="AY54" s="19">
        <f t="shared" si="610"/>
        <v>0</v>
      </c>
      <c r="AZ54" s="19">
        <f t="shared" si="610"/>
        <v>0</v>
      </c>
      <c r="BA54" s="19">
        <f t="shared" si="610"/>
        <v>0</v>
      </c>
      <c r="BB54" s="19">
        <f t="shared" si="610"/>
        <v>0</v>
      </c>
      <c r="BC54" s="19">
        <f t="shared" si="610"/>
        <v>0</v>
      </c>
      <c r="BD54" s="19">
        <f t="shared" si="610"/>
        <v>0</v>
      </c>
      <c r="BE54" s="19">
        <f t="shared" si="610"/>
        <v>0</v>
      </c>
      <c r="BF54" s="19">
        <f t="shared" si="610"/>
        <v>0</v>
      </c>
      <c r="BG54" s="19">
        <f t="shared" si="610"/>
        <v>0</v>
      </c>
      <c r="BH54" s="19">
        <f t="shared" si="610"/>
        <v>0</v>
      </c>
      <c r="BI54" s="19">
        <f t="shared" si="610"/>
        <v>0</v>
      </c>
      <c r="BJ54" s="19">
        <f t="shared" si="610"/>
        <v>0</v>
      </c>
      <c r="BK54" s="19">
        <f t="shared" si="610"/>
        <v>0</v>
      </c>
      <c r="BL54" s="19">
        <f t="shared" si="610"/>
        <v>0</v>
      </c>
      <c r="BM54" s="19">
        <f t="shared" si="610"/>
        <v>0</v>
      </c>
      <c r="BN54" s="19">
        <f t="shared" si="610"/>
        <v>0</v>
      </c>
      <c r="BO54" s="19">
        <f t="shared" si="610"/>
        <v>85523.411176948997</v>
      </c>
      <c r="BP54" s="19">
        <f t="shared" si="610"/>
        <v>-85523.411176948997</v>
      </c>
      <c r="BQ54" s="19">
        <f t="shared" si="610"/>
        <v>0</v>
      </c>
      <c r="BR54" s="19">
        <f t="shared" si="610"/>
        <v>0</v>
      </c>
      <c r="BS54" s="19">
        <f t="shared" si="610"/>
        <v>0</v>
      </c>
      <c r="BT54" s="19">
        <f t="shared" ref="BT54:DB54" si="611">SUM(BT49:BT53)</f>
        <v>0</v>
      </c>
      <c r="BU54" s="19">
        <f t="shared" si="611"/>
        <v>0</v>
      </c>
      <c r="BV54" s="19">
        <f t="shared" si="611"/>
        <v>0</v>
      </c>
      <c r="BW54" s="19">
        <f t="shared" si="611"/>
        <v>0</v>
      </c>
      <c r="BX54" s="19">
        <f t="shared" si="611"/>
        <v>0</v>
      </c>
      <c r="BY54" s="19">
        <f t="shared" si="611"/>
        <v>0</v>
      </c>
      <c r="BZ54" s="19">
        <f t="shared" si="611"/>
        <v>0</v>
      </c>
      <c r="CA54" s="19">
        <f t="shared" si="611"/>
        <v>0</v>
      </c>
      <c r="CB54" s="19">
        <f t="shared" si="611"/>
        <v>0</v>
      </c>
      <c r="CC54" s="19">
        <f t="shared" si="611"/>
        <v>0</v>
      </c>
      <c r="CD54" s="19">
        <f t="shared" si="611"/>
        <v>0</v>
      </c>
      <c r="CE54" s="19">
        <f t="shared" si="611"/>
        <v>0</v>
      </c>
      <c r="CF54" s="19">
        <f t="shared" si="611"/>
        <v>0</v>
      </c>
      <c r="CG54" s="19">
        <f t="shared" si="611"/>
        <v>0</v>
      </c>
      <c r="CH54" s="19">
        <f t="shared" si="611"/>
        <v>0</v>
      </c>
      <c r="CI54" s="19">
        <f t="shared" si="611"/>
        <v>0</v>
      </c>
      <c r="CJ54" s="19">
        <f t="shared" si="611"/>
        <v>0</v>
      </c>
      <c r="CK54" s="19">
        <f t="shared" si="611"/>
        <v>98768.444289531777</v>
      </c>
      <c r="CL54" s="19">
        <f t="shared" si="611"/>
        <v>-98768.444289531777</v>
      </c>
      <c r="CM54" s="19">
        <f t="shared" si="611"/>
        <v>0</v>
      </c>
      <c r="CN54" s="19">
        <f t="shared" si="611"/>
        <v>45229.02</v>
      </c>
      <c r="CO54" s="19">
        <f t="shared" si="611"/>
        <v>31312.959999999999</v>
      </c>
      <c r="CP54" s="19">
        <f t="shared" si="611"/>
        <v>0</v>
      </c>
      <c r="CQ54" s="19">
        <f t="shared" si="611"/>
        <v>0</v>
      </c>
      <c r="CR54" s="19">
        <f t="shared" si="611"/>
        <v>0</v>
      </c>
      <c r="CS54" s="19">
        <f t="shared" si="611"/>
        <v>0</v>
      </c>
      <c r="CT54" s="19">
        <f t="shared" si="611"/>
        <v>76541.98</v>
      </c>
      <c r="CU54" s="19">
        <f t="shared" si="611"/>
        <v>329228.14763177256</v>
      </c>
      <c r="CV54" s="19">
        <f t="shared" si="611"/>
        <v>-252686.16763177258</v>
      </c>
      <c r="CW54" s="19">
        <f t="shared" si="611"/>
        <v>0</v>
      </c>
      <c r="CX54" s="19">
        <f t="shared" si="611"/>
        <v>0</v>
      </c>
      <c r="CY54" s="19">
        <f t="shared" si="611"/>
        <v>4071.86</v>
      </c>
      <c r="CZ54" s="19">
        <f t="shared" si="611"/>
        <v>40711.789999999994</v>
      </c>
      <c r="DA54" s="19">
        <f t="shared" si="611"/>
        <v>50346.75</v>
      </c>
      <c r="DB54" s="19">
        <f t="shared" si="611"/>
        <v>95130.4</v>
      </c>
    </row>
    <row r="55" spans="2:106" s="114" customFormat="1" ht="7.5" customHeight="1">
      <c r="B55" s="136"/>
      <c r="C55" s="133"/>
      <c r="D55" s="131"/>
      <c r="E55" s="131"/>
      <c r="F55" s="131"/>
      <c r="G55" s="131"/>
      <c r="H55" s="131"/>
      <c r="I55" s="131"/>
      <c r="J55" s="131"/>
      <c r="K55" s="131"/>
      <c r="L55" s="131"/>
      <c r="M55" s="131"/>
      <c r="N55" s="131"/>
      <c r="O55" s="131"/>
      <c r="P55" s="131"/>
      <c r="Q55" s="131"/>
      <c r="R55" s="131"/>
      <c r="S55" s="131"/>
      <c r="T55" s="131"/>
      <c r="U55" s="131"/>
      <c r="V55" s="131"/>
      <c r="W55" s="131"/>
      <c r="X55" s="131"/>
      <c r="Y55" s="131"/>
      <c r="Z55" s="131"/>
      <c r="AA55" s="131"/>
      <c r="AB55" s="131"/>
      <c r="AC55" s="131"/>
      <c r="AD55" s="131"/>
      <c r="AE55" s="131"/>
      <c r="AF55" s="131"/>
      <c r="AG55" s="131"/>
      <c r="AH55" s="131"/>
      <c r="AI55" s="131"/>
      <c r="AJ55" s="131"/>
      <c r="AK55" s="131"/>
      <c r="AL55" s="131"/>
      <c r="AM55" s="131"/>
      <c r="AN55" s="131"/>
      <c r="AO55" s="131"/>
      <c r="AP55" s="131"/>
      <c r="AQ55" s="131"/>
      <c r="AR55" s="131"/>
      <c r="AS55" s="131"/>
      <c r="AT55" s="131"/>
      <c r="AU55" s="131"/>
      <c r="AV55" s="131"/>
      <c r="AW55" s="131"/>
      <c r="AX55" s="131"/>
      <c r="AY55" s="131"/>
      <c r="AZ55" s="131"/>
      <c r="BA55" s="131"/>
      <c r="BB55" s="131"/>
      <c r="BC55" s="131"/>
      <c r="BD55" s="131"/>
      <c r="BE55" s="131"/>
      <c r="BF55" s="131"/>
      <c r="BG55" s="131"/>
      <c r="BH55" s="131"/>
      <c r="BI55" s="131"/>
      <c r="BJ55" s="131"/>
      <c r="BK55" s="131"/>
      <c r="BL55" s="131"/>
      <c r="BM55" s="131"/>
      <c r="BN55" s="131"/>
      <c r="BO55" s="131"/>
      <c r="BP55" s="131"/>
      <c r="BQ55" s="131"/>
      <c r="BR55" s="131"/>
      <c r="BS55" s="131"/>
      <c r="BT55" s="131"/>
      <c r="BU55" s="131"/>
      <c r="BV55" s="131"/>
      <c r="BW55" s="131"/>
      <c r="BX55" s="131"/>
      <c r="BY55" s="131"/>
      <c r="BZ55" s="131"/>
      <c r="CA55" s="131"/>
      <c r="CB55" s="131"/>
      <c r="CC55" s="131"/>
      <c r="CD55" s="131"/>
      <c r="CE55" s="131"/>
      <c r="CF55" s="131"/>
      <c r="CG55" s="131"/>
      <c r="CH55" s="131"/>
      <c r="CI55" s="131"/>
      <c r="CJ55" s="131"/>
      <c r="CK55" s="131"/>
      <c r="CL55" s="131"/>
      <c r="CM55" s="131"/>
      <c r="CN55" s="131"/>
      <c r="CO55" s="131"/>
      <c r="CP55" s="131"/>
      <c r="CQ55" s="131"/>
      <c r="CR55" s="131"/>
      <c r="CS55" s="131"/>
      <c r="CT55" s="131"/>
      <c r="CU55" s="131"/>
      <c r="CV55" s="131"/>
      <c r="CW55" s="131"/>
      <c r="CX55" s="131"/>
      <c r="CY55" s="131"/>
      <c r="CZ55" s="131"/>
      <c r="DA55" s="131"/>
      <c r="DB55" s="131"/>
    </row>
    <row r="56" spans="2:106" s="127" customFormat="1">
      <c r="B56" s="128"/>
      <c r="C56" s="129" t="s">
        <v>44</v>
      </c>
      <c r="D56" s="130">
        <f t="shared" ref="D56:F56" si="612">D7+D9+D14+D20+D27+D34+D40+D47+D54</f>
        <v>391705.50999999995</v>
      </c>
      <c r="E56" s="130">
        <f t="shared" si="612"/>
        <v>243221.8</v>
      </c>
      <c r="F56" s="130">
        <f t="shared" si="612"/>
        <v>366441.56999999995</v>
      </c>
      <c r="G56" s="130">
        <f>G7+G9+G14+G20+G27+G34+G40+G47+G54</f>
        <v>1001368.88</v>
      </c>
      <c r="H56" s="130">
        <f>H7+H9+H14+H20+H27+H34+H40+H47+H54</f>
        <v>0</v>
      </c>
      <c r="I56" s="130">
        <f>I7+I9+I14+I20+I27+I34+I40+I47+I54</f>
        <v>148183.74</v>
      </c>
      <c r="J56" s="130">
        <f>J7+J9+J14+J20+J27+J34+J40+J47+J54</f>
        <v>231815.36</v>
      </c>
      <c r="K56" s="130">
        <f>K7+K9+K14+K20+K27+K34+K40+K47+K54</f>
        <v>379999.10000000003</v>
      </c>
      <c r="L56" s="130">
        <f>L7+L9+L14+L20+L27+L34+L40+L47+L54</f>
        <v>0</v>
      </c>
      <c r="M56" s="130">
        <f>M7+M9+M14+M20+M27+M34+M40+M47+M54</f>
        <v>0</v>
      </c>
      <c r="N56" s="130">
        <f>N7+N9+N14+N20+N27+N34+N40+N47+N54</f>
        <v>0</v>
      </c>
      <c r="O56" s="130">
        <f>O7+O9+O14+O20+O27+O34+O40+O47+O54</f>
        <v>0</v>
      </c>
      <c r="P56" s="130">
        <f>P7+P9+P14+P20+P27+P34+P40+P47+P54</f>
        <v>0</v>
      </c>
      <c r="Q56" s="130">
        <f>Q7+Q9+Q14+Q20+Q27+Q34+Q40+Q47+Q54</f>
        <v>0</v>
      </c>
      <c r="R56" s="130">
        <f>R7+R9+R14+R20+R27+R34+R40+R47+R54</f>
        <v>0</v>
      </c>
      <c r="S56" s="130">
        <f>S7+S9+S14+S20+S27+S34+S40+S47+S54</f>
        <v>0</v>
      </c>
      <c r="T56" s="130">
        <f>T7+T9+T14+T20+T27+T34+T40+T47+T54</f>
        <v>0</v>
      </c>
      <c r="U56" s="130">
        <f>U7+U9+U14+U20+U27+U34+U40+U47+U54</f>
        <v>0</v>
      </c>
      <c r="V56" s="130">
        <f>V7+V9+V14+V20+V27+V34+V40+V47+V54</f>
        <v>1381367.98</v>
      </c>
      <c r="W56" s="130">
        <f>W7+W9+W14+W20+W27+W34+W40+W47+W54</f>
        <v>1400000.0000000002</v>
      </c>
      <c r="X56" s="130">
        <f>X7+X9+X14+X20+X27+X34+X40+X47+X54</f>
        <v>-18632.020000000142</v>
      </c>
      <c r="Y56" s="130">
        <f>Y7+Y9+Y14+Y20+Y27+Y34+Y40+Y47+Y54</f>
        <v>0</v>
      </c>
      <c r="Z56" s="130">
        <f>Z7+Z9+Z14+Z20+Z27+Z34+Z40+Z47+Z54</f>
        <v>0</v>
      </c>
      <c r="AA56" s="130">
        <f>AA7+AA9+AA14+AA20+AA27+AA34+AA40+AA47+AA54</f>
        <v>0</v>
      </c>
      <c r="AB56" s="130">
        <f>AB7+AB9+AB14+AB20+AB27+AB34+AB40+AB47+AB54</f>
        <v>0</v>
      </c>
      <c r="AC56" s="130">
        <f>AC7+AC9+AC14+AC20+AC27+AC34+AC40+AC47+AC54</f>
        <v>0</v>
      </c>
      <c r="AD56" s="130">
        <f>AD7+AD9+AD14+AD20+AD27+AD34+AD40+AD47+AD54</f>
        <v>0</v>
      </c>
      <c r="AE56" s="130">
        <f>AE7+AE9+AE14+AE20+AE27+AE34+AE40+AE47+AE54</f>
        <v>0</v>
      </c>
      <c r="AF56" s="130">
        <f>AF7+AF9+AF14+AF20+AF27+AF34+AF40+AF47+AF54</f>
        <v>0</v>
      </c>
      <c r="AG56" s="130">
        <f>AG7+AG9+AG14+AG20+AG27+AG34+AG40+AG47+AG54</f>
        <v>0</v>
      </c>
      <c r="AH56" s="130">
        <f>AH7+AH9+AH14+AH20+AH27+AH34+AH40+AH47+AH54</f>
        <v>0</v>
      </c>
      <c r="AI56" s="130">
        <f>AI7+AI9+AI14+AI20+AI27+AI34+AI40+AI47+AI54</f>
        <v>0</v>
      </c>
      <c r="AJ56" s="130">
        <f>AJ7+AJ9+AJ14+AJ20+AJ27+AJ34+AJ40+AJ47+AJ54</f>
        <v>0</v>
      </c>
      <c r="AK56" s="130">
        <f>AK7+AK9+AK14+AK20+AK27+AK34+AK40+AK47+AK54</f>
        <v>0</v>
      </c>
      <c r="AL56" s="130">
        <f>AL7+AL9+AL14+AL20+AL27+AL34+AL40+AL47+AL54</f>
        <v>0</v>
      </c>
      <c r="AM56" s="130">
        <f>AM7+AM9+AM14+AM20+AM27+AM34+AM40+AM47+AM54</f>
        <v>0</v>
      </c>
      <c r="AN56" s="130">
        <f>AN7+AN9+AN14+AN20+AN27+AN34+AN40+AN47+AN54</f>
        <v>0</v>
      </c>
      <c r="AO56" s="130">
        <f>AO7+AO9+AO14+AO20+AO27+AO34+AO40+AO47+AO54</f>
        <v>0</v>
      </c>
      <c r="AP56" s="130">
        <f>AP7+AP9+AP14+AP20+AP27+AP34+AP40+AP47+AP54</f>
        <v>0</v>
      </c>
      <c r="AQ56" s="130">
        <f>AQ7+AQ9+AQ14+AQ20+AQ27+AQ34+AQ40+AQ47+AQ54</f>
        <v>0</v>
      </c>
      <c r="AR56" s="130">
        <f>AR7+AR9+AR14+AR20+AR27+AR34+AR40+AR47+AR54</f>
        <v>0</v>
      </c>
      <c r="AS56" s="130">
        <f>AS7+AS9+AS14+AS20+AS27+AS34+AS40+AS47+AS54</f>
        <v>1250000</v>
      </c>
      <c r="AT56" s="130">
        <f>AT7+AT9+AT14+AT20+AT27+AT34+AT40+AT47+AT54</f>
        <v>-1250000</v>
      </c>
      <c r="AU56" s="130">
        <f>AU7+AU9+AU14+AU20+AU27+AU34+AU40+AU47+AU54</f>
        <v>0</v>
      </c>
      <c r="AV56" s="130">
        <f>AV7+AV9+AV14+AV20+AV27+AV34+AV40+AV47+AV54</f>
        <v>0</v>
      </c>
      <c r="AW56" s="130">
        <f>AW7+AW9+AW14+AW20+AW27+AW34+AW40+AW47+AW54</f>
        <v>0</v>
      </c>
      <c r="AX56" s="130">
        <f>AX7+AX9+AX14+AX20+AX27+AX34+AX40+AX47+AX54</f>
        <v>0</v>
      </c>
      <c r="AY56" s="130">
        <f>AY7+AY9+AY14+AY20+AY27+AY34+AY40+AY47+AY54</f>
        <v>0</v>
      </c>
      <c r="AZ56" s="130">
        <f>AZ7+AZ9+AZ14+AZ20+AZ27+AZ34+AZ40+AZ47+AZ54</f>
        <v>0</v>
      </c>
      <c r="BA56" s="130">
        <f>BA7+BA9+BA14+BA20+BA27+BA34+BA40+BA47+BA54</f>
        <v>0</v>
      </c>
      <c r="BB56" s="130">
        <f>BB7+BB9+BB14+BB20+BB27+BB34+BB40+BB47+BB54</f>
        <v>0</v>
      </c>
      <c r="BC56" s="130">
        <f>BC7+BC9+BC14+BC20+BC27+BC34+BC40+BC47+BC54</f>
        <v>0</v>
      </c>
      <c r="BD56" s="130">
        <f>BD7+BD9+BD14+BD20+BD27+BD34+BD40+BD47+BD54</f>
        <v>0</v>
      </c>
      <c r="BE56" s="130">
        <f>BE7+BE9+BE14+BE20+BE27+BE34+BE40+BE47+BE54</f>
        <v>0</v>
      </c>
      <c r="BF56" s="130">
        <f>BF7+BF9+BF14+BF20+BF27+BF34+BF40+BF47+BF54</f>
        <v>0</v>
      </c>
      <c r="BG56" s="130">
        <f>BG7+BG9+BG14+BG20+BG27+BG34+BG40+BG47+BG54</f>
        <v>0</v>
      </c>
      <c r="BH56" s="130">
        <f>BH7+BH9+BH14+BH20+BH27+BH34+BH40+BH47+BH54</f>
        <v>0</v>
      </c>
      <c r="BI56" s="130">
        <f>BI7+BI9+BI14+BI20+BI27+BI34+BI40+BI47+BI54</f>
        <v>0</v>
      </c>
      <c r="BJ56" s="130">
        <f>BJ7+BJ9+BJ14+BJ20+BJ27+BJ34+BJ40+BJ47+BJ54</f>
        <v>0</v>
      </c>
      <c r="BK56" s="130">
        <f>BK7+BK9+BK14+BK20+BK27+BK34+BK40+BK47+BK54</f>
        <v>0</v>
      </c>
      <c r="BL56" s="130">
        <f>BL7+BL9+BL14+BL20+BL27+BL34+BL40+BL47+BL54</f>
        <v>0</v>
      </c>
      <c r="BM56" s="130">
        <f>BM7+BM9+BM14+BM20+BM27+BM34+BM40+BM47+BM54</f>
        <v>0</v>
      </c>
      <c r="BN56" s="130">
        <f>BN7+BN9+BN14+BN20+BN27+BN34+BN40+BN47+BN54</f>
        <v>0</v>
      </c>
      <c r="BO56" s="130">
        <f>BO7+BO9+BO14+BO20+BO27+BO34+BO40+BO47+BO54</f>
        <v>1299999.9999999998</v>
      </c>
      <c r="BP56" s="130">
        <f>BP7+BP9+BP14+BP20+BP27+BP34+BP40+BP47+BP54</f>
        <v>-1299999.9999999998</v>
      </c>
      <c r="BQ56" s="130">
        <f>BQ7+BQ9+BQ14+BQ20+BQ27+BQ34+BQ40+BQ47+BQ54</f>
        <v>0</v>
      </c>
      <c r="BR56" s="130">
        <f>BR7+BR9+BR14+BR20+BR27+BR34+BR40+BR47+BR54</f>
        <v>0</v>
      </c>
      <c r="BS56" s="130">
        <f>BS7+BS9+BS14+BS20+BS27+BS34+BS40+BS47+BS54</f>
        <v>0</v>
      </c>
      <c r="BT56" s="130">
        <f>BT7+BT9+BT14+BT20+BT27+BT34+BT40+BT47+BT54</f>
        <v>0</v>
      </c>
      <c r="BU56" s="130">
        <f>BU7+BU9+BU14+BU20+BU27+BU34+BU40+BU47+BU54</f>
        <v>0</v>
      </c>
      <c r="BV56" s="130">
        <f>BV7+BV9+BV14+BV20+BV27+BV34+BV40+BV47+BV54</f>
        <v>0</v>
      </c>
      <c r="BW56" s="130">
        <f>BW7+BW9+BW14+BW20+BW27+BW34+BW40+BW47+BW54</f>
        <v>0</v>
      </c>
      <c r="BX56" s="130">
        <f>BX7+BX9+BX14+BX20+BX27+BX34+BX40+BX47+BX54</f>
        <v>0</v>
      </c>
      <c r="BY56" s="130">
        <f>BY7+BY9+BY14+BY20+BY27+BY34+BY40+BY47+BY54</f>
        <v>0</v>
      </c>
      <c r="BZ56" s="130">
        <f>BZ7+BZ9+BZ14+BZ20+BZ27+BZ34+BZ40+BZ47+BZ54</f>
        <v>0</v>
      </c>
      <c r="CA56" s="130">
        <f>CA7+CA9+CA14+CA20+CA27+CA34+CA40+CA47+CA54</f>
        <v>0</v>
      </c>
      <c r="CB56" s="130">
        <f>CB7+CB9+CB14+CB20+CB27+CB34+CB40+CB47+CB54</f>
        <v>0</v>
      </c>
      <c r="CC56" s="130">
        <f>CC7+CC9+CC14+CC20+CC27+CC34+CC40+CC47+CC54</f>
        <v>0</v>
      </c>
      <c r="CD56" s="130">
        <f>CD7+CD9+CD14+CD20+CD27+CD34+CD40+CD47+CD54</f>
        <v>0</v>
      </c>
      <c r="CE56" s="130">
        <f>CE7+CE9+CE14+CE20+CE27+CE34+CE40+CE47+CE54</f>
        <v>0</v>
      </c>
      <c r="CF56" s="130">
        <f>CF7+CF9+CF14+CF20+CF27+CF34+CF40+CF47+CF54</f>
        <v>0</v>
      </c>
      <c r="CG56" s="130">
        <f>CG7+CG9+CG14+CG20+CG27+CG34+CG40+CG47+CG54</f>
        <v>0</v>
      </c>
      <c r="CH56" s="130">
        <f>CH7+CH9+CH14+CH20+CH27+CH34+CH40+CH47+CH54</f>
        <v>0</v>
      </c>
      <c r="CI56" s="130">
        <f>CI7+CI9+CI14+CI20+CI27+CI34+CI40+CI47+CI54</f>
        <v>0</v>
      </c>
      <c r="CJ56" s="130">
        <f>CJ7+CJ9+CJ14+CJ20+CJ27+CJ34+CJ40+CJ47+CJ54</f>
        <v>0</v>
      </c>
      <c r="CK56" s="130">
        <f>CK7+CK9+CK14+CK20+CK27+CK34+CK40+CK47+CK54</f>
        <v>1500000.0000000002</v>
      </c>
      <c r="CL56" s="130">
        <f>CL7+CL9+CL14+CL20+CL27+CL34+CL40+CL47+CL54</f>
        <v>-1500000.0000000002</v>
      </c>
      <c r="CM56" s="130">
        <f>CM7+CM9+CM14+CM20+CM27+CM34+CM40+CM47+CM54</f>
        <v>0</v>
      </c>
      <c r="CN56" s="130">
        <f>CN7+CN9+CN14+CN20+CN27+CN34+CN40+CN47+CN54</f>
        <v>1001368.88</v>
      </c>
      <c r="CO56" s="130">
        <f>CO7+CO9+CO14+CO20+CO27+CO34+CO40+CO47+CO54</f>
        <v>379999.10000000003</v>
      </c>
      <c r="CP56" s="130">
        <f>CP7+CP9+CP14+CP20+CP27+CP34+CP40+CP47+CP54</f>
        <v>0</v>
      </c>
      <c r="CQ56" s="130">
        <f>CQ7+CQ9+CQ14+CQ20+CQ27+CQ34+CQ40+CQ47+CQ54</f>
        <v>0</v>
      </c>
      <c r="CR56" s="130">
        <f>CR7+CR9+CR14+CR20+CR27+CR34+CR40+CR47+CR54</f>
        <v>0</v>
      </c>
      <c r="CS56" s="130">
        <f>CS7+CS9+CS14+CS20+CS27+CS34+CS40+CS47+CS54</f>
        <v>0</v>
      </c>
      <c r="CT56" s="130">
        <f>CT7+CT9+CT14+CT20+CT27+CT34+CT40+CT47+CT54</f>
        <v>1381367.98</v>
      </c>
      <c r="CU56" s="130">
        <f>CU7+CU9+CU14+CU20+CU27+CU34+CU40+CU47+CU54</f>
        <v>5450000</v>
      </c>
      <c r="CV56" s="130">
        <f>CV7+CV9+CV14+CV20+CV27+CV34+CV40+CV47+CV54</f>
        <v>-4068632.0200000005</v>
      </c>
      <c r="CW56" s="130">
        <f>CW7+CW9+CW14+CW20+CW27+CW34+CW40+CW47+CW54</f>
        <v>0</v>
      </c>
      <c r="CX56" s="130">
        <f>CX7+CX9+CX14+CX20+CX27+CX34+CX40+CX47+CX54</f>
        <v>7283.52</v>
      </c>
      <c r="CY56" s="130">
        <f>CY7+CY9+CY14+CY20+CY27+CY34+CY40+CY47+CY54</f>
        <v>187980.1</v>
      </c>
      <c r="CZ56" s="130">
        <f>CZ7+CZ9+CZ14+CZ20+CZ27+CZ34+CZ40+CZ47+CZ54</f>
        <v>950966.16</v>
      </c>
      <c r="DA56" s="130">
        <f>DA7+DA9+DA14+DA20+DA27+DA34+DA40+DA47+DA54</f>
        <v>1362152.81</v>
      </c>
      <c r="DB56" s="130">
        <f>DB7+DB9+DB14+DB20+DB27+DB34+DB40+DB47+DB54</f>
        <v>2508382.59</v>
      </c>
    </row>
    <row r="57" spans="2:106" ht="15" thickBot="1">
      <c r="V57" s="107"/>
      <c r="W57" s="108"/>
      <c r="X57" s="109"/>
      <c r="AR57" s="107"/>
      <c r="AS57" s="108"/>
      <c r="AT57" s="109"/>
      <c r="BN57" s="107"/>
      <c r="BO57" s="108"/>
      <c r="BP57" s="109"/>
      <c r="CJ57" s="107"/>
      <c r="CK57" s="108"/>
      <c r="CL57" s="109"/>
      <c r="CT57" s="107"/>
      <c r="CU57" s="108"/>
      <c r="CV57" s="109"/>
    </row>
    <row r="58" spans="2:106">
      <c r="E58" s="31">
        <f>E56-'SEM使用（总账填写）'!E38</f>
        <v>0</v>
      </c>
      <c r="I58" s="31">
        <f>I56-'SEM使用（总账填写）'!F38</f>
        <v>0</v>
      </c>
      <c r="M58" s="31">
        <f>M56-'SEM使用（总账填写）'!M38</f>
        <v>0</v>
      </c>
      <c r="Q58" s="31">
        <f>Q56-'SEM使用（总账填写）'!N38</f>
        <v>0</v>
      </c>
      <c r="W58" s="31">
        <f>W56-'[1]2016 确认版 vs 财务版'!$AYV$16</f>
        <v>400000.00000000047</v>
      </c>
      <c r="AI58" s="31">
        <f>AI56-'SEM使用（总账填写）'!AI38</f>
        <v>0</v>
      </c>
      <c r="AM58" s="31">
        <f>AM56-'SEM使用（总账填写）'!AJ38</f>
        <v>0</v>
      </c>
      <c r="AS58" s="31">
        <f>AS56-'[1]2016 确认版 vs 财务版'!$AYW$16</f>
        <v>49999.999999999534</v>
      </c>
      <c r="BE58" s="31">
        <f>BE56-'SEM使用（总账填写）'!BE38</f>
        <v>0</v>
      </c>
      <c r="BI58" s="31">
        <f>BI56-'SEM使用（总账填写）'!BF38</f>
        <v>0</v>
      </c>
      <c r="BO58" s="31">
        <f>BO56-'[1]2016 确认版 vs 财务版'!$AYX$16</f>
        <v>0</v>
      </c>
      <c r="CA58" s="31">
        <f>CA56-'SEM使用（总账填写）'!CA38</f>
        <v>0</v>
      </c>
      <c r="CE58" s="31">
        <f>CE56-'SEM使用（总账填写）'!CB38</f>
        <v>0</v>
      </c>
      <c r="CK58" s="31">
        <f>CK56-'[1]2016 确认版 vs 财务版'!$AYY$16</f>
        <v>0</v>
      </c>
    </row>
  </sheetData>
  <mergeCells count="1">
    <mergeCell ref="CX4:DB4"/>
  </mergeCells>
  <phoneticPr fontId="3" type="noConversion"/>
  <pageMargins left="0.7" right="0.7" top="0.75" bottom="0.75" header="0.3" footer="0.3"/>
  <pageSetup paperSize="9" orientation="portrait" r:id="rId1"/>
  <ignoredErrors>
    <ignoredError sqref="DB6" numberStoredAsText="1"/>
    <ignoredError sqref="CT7 CT16" formula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/>
  <dimension ref="A1:J231"/>
  <sheetViews>
    <sheetView showGridLines="0" workbookViewId="0">
      <pane xSplit="3" ySplit="6" topLeftCell="D7" activePane="bottomRight" state="frozen"/>
      <selection activeCell="E5" sqref="E5"/>
      <selection pane="topRight" activeCell="E5" sqref="E5"/>
      <selection pane="bottomLeft" activeCell="E5" sqref="E5"/>
      <selection pane="bottomRight" activeCell="F13" sqref="F13"/>
    </sheetView>
  </sheetViews>
  <sheetFormatPr defaultRowHeight="14.25"/>
  <cols>
    <col min="1" max="1" width="2.75" style="9" customWidth="1"/>
    <col min="2" max="2" width="9.25" style="10" customWidth="1"/>
    <col min="3" max="3" width="11.75" style="7" customWidth="1"/>
    <col min="4" max="4" width="15.125" style="7" customWidth="1"/>
    <col min="5" max="5" width="12" style="22" bestFit="1" customWidth="1"/>
    <col min="6" max="6" width="37.125" style="25" bestFit="1" customWidth="1"/>
    <col min="7" max="8" width="9.5" style="8" customWidth="1"/>
    <col min="9" max="10" width="15.125" style="28" customWidth="1"/>
    <col min="11" max="11" width="5.75" style="9" customWidth="1"/>
    <col min="12" max="16384" width="9" style="9"/>
  </cols>
  <sheetData>
    <row r="1" spans="1:10">
      <c r="A1" s="5" t="s">
        <v>7</v>
      </c>
      <c r="B1" s="6"/>
    </row>
    <row r="2" spans="1:10">
      <c r="A2" s="1" t="s">
        <v>66</v>
      </c>
      <c r="B2" s="6"/>
    </row>
    <row r="3" spans="1:10" ht="9" customHeight="1">
      <c r="A3" s="5" t="s">
        <v>0</v>
      </c>
      <c r="B3" s="6"/>
    </row>
    <row r="4" spans="1:10">
      <c r="C4" s="11"/>
    </row>
    <row r="6" spans="1:10">
      <c r="B6" s="12" t="s">
        <v>1</v>
      </c>
      <c r="C6" s="13" t="s">
        <v>46</v>
      </c>
      <c r="D6" s="13" t="s">
        <v>2</v>
      </c>
      <c r="E6" s="23" t="s">
        <v>3</v>
      </c>
      <c r="F6" s="13" t="s">
        <v>4</v>
      </c>
      <c r="G6" s="14" t="s">
        <v>5</v>
      </c>
      <c r="H6" s="14" t="s">
        <v>6</v>
      </c>
      <c r="I6" s="29" t="s">
        <v>9</v>
      </c>
      <c r="J6" s="29" t="s">
        <v>71</v>
      </c>
    </row>
    <row r="7" spans="1:10">
      <c r="B7" s="15">
        <v>1</v>
      </c>
      <c r="C7" s="77"/>
      <c r="D7" s="27"/>
      <c r="E7" s="24"/>
      <c r="F7" s="26"/>
      <c r="G7" s="76"/>
      <c r="H7" s="76"/>
      <c r="I7" s="30"/>
      <c r="J7" s="30"/>
    </row>
    <row r="8" spans="1:10">
      <c r="B8" s="15">
        <v>2</v>
      </c>
      <c r="C8" s="77"/>
      <c r="D8" s="16"/>
      <c r="E8" s="24"/>
      <c r="F8" s="26"/>
      <c r="G8" s="76"/>
      <c r="H8" s="76"/>
      <c r="I8" s="30"/>
      <c r="J8" s="30"/>
    </row>
    <row r="9" spans="1:10">
      <c r="B9" s="15">
        <v>3</v>
      </c>
      <c r="C9" s="77"/>
      <c r="D9" s="16"/>
      <c r="E9" s="24"/>
      <c r="F9" s="26"/>
      <c r="G9" s="76"/>
      <c r="H9" s="76"/>
      <c r="I9" s="30"/>
      <c r="J9" s="30"/>
    </row>
    <row r="10" spans="1:10">
      <c r="B10" s="15">
        <v>4</v>
      </c>
      <c r="C10" s="77"/>
      <c r="D10" s="16"/>
      <c r="E10" s="24"/>
      <c r="F10" s="26"/>
      <c r="G10" s="76"/>
      <c r="H10" s="76"/>
      <c r="I10" s="30"/>
      <c r="J10" s="30"/>
    </row>
    <row r="11" spans="1:10">
      <c r="B11" s="15">
        <v>5</v>
      </c>
      <c r="C11" s="77"/>
      <c r="D11" s="16"/>
      <c r="E11" s="24"/>
      <c r="F11" s="26"/>
      <c r="G11" s="76"/>
      <c r="H11" s="76"/>
      <c r="I11" s="30"/>
      <c r="J11" s="30"/>
    </row>
    <row r="12" spans="1:10">
      <c r="B12" s="15">
        <v>6</v>
      </c>
      <c r="C12" s="77"/>
      <c r="D12" s="24"/>
      <c r="F12" s="26"/>
      <c r="G12" s="76"/>
      <c r="H12" s="76"/>
      <c r="I12" s="30"/>
      <c r="J12" s="30"/>
    </row>
    <row r="13" spans="1:10">
      <c r="B13" s="15">
        <v>7</v>
      </c>
      <c r="C13" s="16"/>
      <c r="D13" s="16"/>
      <c r="E13" s="24"/>
      <c r="F13" s="26"/>
      <c r="G13" s="17"/>
      <c r="H13" s="17"/>
      <c r="I13" s="30"/>
      <c r="J13" s="30"/>
    </row>
    <row r="14" spans="1:10">
      <c r="B14" s="15">
        <v>8</v>
      </c>
      <c r="C14" s="16"/>
      <c r="D14" s="16"/>
      <c r="E14" s="24"/>
      <c r="F14" s="26"/>
      <c r="G14" s="17"/>
      <c r="H14" s="17"/>
      <c r="I14" s="30"/>
      <c r="J14" s="30"/>
    </row>
    <row r="15" spans="1:10">
      <c r="B15" s="15">
        <v>9</v>
      </c>
      <c r="C15" s="16"/>
      <c r="D15" s="16"/>
      <c r="E15" s="24"/>
      <c r="F15" s="26"/>
      <c r="G15" s="17"/>
      <c r="H15" s="17"/>
      <c r="I15" s="30"/>
      <c r="J15" s="30"/>
    </row>
    <row r="16" spans="1:10">
      <c r="B16" s="15">
        <v>10</v>
      </c>
      <c r="C16" s="16"/>
      <c r="D16" s="16"/>
      <c r="E16" s="24"/>
      <c r="F16" s="26"/>
      <c r="G16" s="17"/>
      <c r="H16" s="17"/>
      <c r="I16" s="30"/>
      <c r="J16" s="30"/>
    </row>
    <row r="17" spans="2:10">
      <c r="B17" s="15">
        <v>11</v>
      </c>
      <c r="C17" s="16"/>
      <c r="D17" s="16"/>
      <c r="E17" s="24"/>
      <c r="F17" s="26"/>
      <c r="G17" s="17"/>
      <c r="H17" s="17"/>
      <c r="I17" s="30"/>
      <c r="J17" s="30"/>
    </row>
    <row r="18" spans="2:10">
      <c r="B18" s="15">
        <v>12</v>
      </c>
      <c r="C18" s="16"/>
      <c r="D18" s="16"/>
      <c r="E18" s="24"/>
      <c r="F18" s="26"/>
      <c r="G18" s="17"/>
      <c r="H18" s="17"/>
      <c r="I18" s="30"/>
      <c r="J18" s="30"/>
    </row>
    <row r="19" spans="2:10">
      <c r="B19" s="15">
        <v>13</v>
      </c>
      <c r="C19" s="16"/>
      <c r="D19" s="16"/>
      <c r="E19" s="24"/>
      <c r="F19" s="26"/>
      <c r="G19" s="17"/>
      <c r="H19" s="17"/>
      <c r="I19" s="30"/>
      <c r="J19" s="30"/>
    </row>
    <row r="20" spans="2:10">
      <c r="B20" s="15">
        <v>14</v>
      </c>
      <c r="C20" s="16"/>
      <c r="D20" s="16"/>
      <c r="E20" s="24"/>
      <c r="F20" s="26"/>
      <c r="G20" s="17"/>
      <c r="H20" s="17"/>
      <c r="I20" s="30"/>
      <c r="J20" s="30"/>
    </row>
    <row r="21" spans="2:10">
      <c r="B21" s="15">
        <v>15</v>
      </c>
      <c r="C21" s="16"/>
      <c r="D21" s="16"/>
      <c r="E21" s="24"/>
      <c r="F21" s="26"/>
      <c r="G21" s="17"/>
      <c r="H21" s="17"/>
      <c r="I21" s="30"/>
      <c r="J21" s="30"/>
    </row>
    <row r="22" spans="2:10">
      <c r="B22" s="15">
        <v>16</v>
      </c>
      <c r="C22" s="16"/>
      <c r="D22" s="16"/>
      <c r="E22" s="24"/>
      <c r="F22" s="26"/>
      <c r="G22" s="17"/>
      <c r="H22" s="17"/>
      <c r="I22" s="30"/>
      <c r="J22" s="30"/>
    </row>
    <row r="23" spans="2:10">
      <c r="B23" s="15">
        <v>17</v>
      </c>
      <c r="C23" s="16"/>
      <c r="D23" s="16"/>
      <c r="E23" s="24"/>
      <c r="F23" s="26"/>
      <c r="G23" s="17"/>
      <c r="H23" s="17"/>
      <c r="I23" s="30"/>
      <c r="J23" s="30"/>
    </row>
    <row r="24" spans="2:10">
      <c r="B24" s="15">
        <v>18</v>
      </c>
      <c r="C24" s="16"/>
      <c r="D24" s="16"/>
      <c r="E24" s="24"/>
      <c r="F24" s="26"/>
      <c r="G24" s="17"/>
      <c r="H24" s="17"/>
      <c r="I24" s="30"/>
      <c r="J24" s="30"/>
    </row>
    <row r="25" spans="2:10">
      <c r="B25" s="15">
        <v>19</v>
      </c>
      <c r="C25" s="16"/>
      <c r="D25" s="16"/>
      <c r="E25" s="24"/>
      <c r="F25" s="26"/>
      <c r="G25" s="17"/>
      <c r="H25" s="17"/>
      <c r="I25" s="30"/>
      <c r="J25" s="30"/>
    </row>
    <row r="26" spans="2:10">
      <c r="B26" s="15">
        <v>20</v>
      </c>
      <c r="C26" s="16"/>
      <c r="D26" s="16"/>
      <c r="E26" s="24"/>
      <c r="F26" s="26"/>
      <c r="G26" s="17"/>
      <c r="H26" s="17"/>
      <c r="I26" s="30"/>
      <c r="J26" s="30"/>
    </row>
    <row r="27" spans="2:10">
      <c r="B27" s="15">
        <v>21</v>
      </c>
      <c r="C27" s="16"/>
      <c r="D27" s="16"/>
      <c r="E27" s="24"/>
      <c r="F27" s="26"/>
      <c r="G27" s="17"/>
      <c r="H27" s="17"/>
      <c r="I27" s="30"/>
      <c r="J27" s="30"/>
    </row>
    <row r="28" spans="2:10">
      <c r="B28" s="15">
        <v>22</v>
      </c>
      <c r="C28" s="16"/>
      <c r="D28" s="16"/>
      <c r="E28" s="24"/>
      <c r="F28" s="26"/>
      <c r="G28" s="17"/>
      <c r="H28" s="17"/>
      <c r="I28" s="30"/>
      <c r="J28" s="30"/>
    </row>
    <row r="29" spans="2:10">
      <c r="B29" s="15">
        <v>23</v>
      </c>
      <c r="C29" s="16"/>
      <c r="D29" s="16"/>
      <c r="E29" s="24"/>
      <c r="F29" s="26"/>
      <c r="G29" s="17"/>
      <c r="H29" s="17"/>
      <c r="I29" s="30"/>
      <c r="J29" s="30"/>
    </row>
    <row r="30" spans="2:10">
      <c r="B30" s="15">
        <v>24</v>
      </c>
      <c r="C30" s="16"/>
      <c r="D30" s="16"/>
      <c r="E30" s="24"/>
      <c r="F30" s="26"/>
      <c r="G30" s="17"/>
      <c r="H30" s="17"/>
      <c r="I30" s="30"/>
      <c r="J30" s="30"/>
    </row>
    <row r="31" spans="2:10">
      <c r="B31" s="15">
        <v>25</v>
      </c>
      <c r="C31" s="16"/>
      <c r="D31" s="16"/>
      <c r="E31" s="24"/>
      <c r="F31" s="26"/>
      <c r="G31" s="17"/>
      <c r="H31" s="17"/>
      <c r="I31" s="30"/>
      <c r="J31" s="30"/>
    </row>
    <row r="32" spans="2:10">
      <c r="B32" s="15">
        <v>26</v>
      </c>
      <c r="C32" s="16"/>
      <c r="D32" s="16"/>
      <c r="E32" s="24"/>
      <c r="F32" s="26"/>
      <c r="G32" s="17"/>
      <c r="H32" s="17"/>
      <c r="I32" s="30"/>
      <c r="J32" s="30"/>
    </row>
    <row r="33" spans="2:10">
      <c r="B33" s="15">
        <v>27</v>
      </c>
      <c r="C33" s="16"/>
      <c r="D33" s="16"/>
      <c r="E33" s="24"/>
      <c r="F33" s="26"/>
      <c r="G33" s="17"/>
      <c r="H33" s="17"/>
      <c r="I33" s="30"/>
      <c r="J33" s="30"/>
    </row>
    <row r="34" spans="2:10">
      <c r="B34" s="15">
        <v>28</v>
      </c>
      <c r="C34" s="16"/>
      <c r="D34" s="16"/>
      <c r="E34" s="24"/>
      <c r="F34" s="26"/>
      <c r="G34" s="17"/>
      <c r="H34" s="17"/>
      <c r="I34" s="30"/>
      <c r="J34" s="30"/>
    </row>
    <row r="35" spans="2:10">
      <c r="B35" s="15">
        <v>29</v>
      </c>
      <c r="C35" s="16"/>
      <c r="D35" s="16"/>
      <c r="E35" s="24"/>
      <c r="F35" s="26"/>
      <c r="G35" s="17"/>
      <c r="H35" s="17"/>
      <c r="I35" s="30"/>
      <c r="J35" s="30"/>
    </row>
    <row r="36" spans="2:10">
      <c r="B36" s="15">
        <v>30</v>
      </c>
      <c r="C36" s="16"/>
      <c r="D36" s="16"/>
      <c r="E36" s="24"/>
      <c r="F36" s="26"/>
      <c r="G36" s="17"/>
      <c r="H36" s="17"/>
      <c r="I36" s="30"/>
      <c r="J36" s="30"/>
    </row>
    <row r="37" spans="2:10">
      <c r="B37" s="15">
        <v>31</v>
      </c>
      <c r="C37" s="16"/>
      <c r="D37" s="16"/>
      <c r="E37" s="24"/>
      <c r="F37" s="26"/>
      <c r="G37" s="17"/>
      <c r="H37" s="17"/>
      <c r="I37" s="30"/>
      <c r="J37" s="30"/>
    </row>
    <row r="38" spans="2:10">
      <c r="B38" s="15">
        <v>32</v>
      </c>
      <c r="C38" s="16"/>
      <c r="D38" s="16"/>
      <c r="E38" s="24"/>
      <c r="F38" s="26"/>
      <c r="G38" s="17"/>
      <c r="H38" s="17"/>
      <c r="I38" s="30"/>
      <c r="J38" s="30"/>
    </row>
    <row r="39" spans="2:10">
      <c r="B39" s="15">
        <v>33</v>
      </c>
      <c r="C39" s="16"/>
      <c r="D39" s="16"/>
      <c r="E39" s="24"/>
      <c r="F39" s="26"/>
      <c r="G39" s="17"/>
      <c r="H39" s="17"/>
      <c r="I39" s="30"/>
      <c r="J39" s="30"/>
    </row>
    <row r="40" spans="2:10">
      <c r="B40" s="15">
        <v>34</v>
      </c>
      <c r="C40" s="16"/>
      <c r="D40" s="16"/>
      <c r="E40" s="24"/>
      <c r="F40" s="26"/>
      <c r="G40" s="17"/>
      <c r="H40" s="17"/>
      <c r="I40" s="30"/>
      <c r="J40" s="30"/>
    </row>
    <row r="41" spans="2:10">
      <c r="B41" s="15">
        <v>35</v>
      </c>
      <c r="C41" s="16"/>
      <c r="D41" s="16"/>
      <c r="E41" s="24"/>
      <c r="F41" s="26"/>
      <c r="G41" s="17"/>
      <c r="H41" s="17"/>
      <c r="I41" s="30"/>
      <c r="J41" s="30"/>
    </row>
    <row r="42" spans="2:10">
      <c r="B42" s="15">
        <v>36</v>
      </c>
      <c r="C42" s="16"/>
      <c r="D42" s="16"/>
      <c r="E42" s="24"/>
      <c r="F42" s="26"/>
      <c r="G42" s="17"/>
      <c r="H42" s="17"/>
      <c r="I42" s="30"/>
      <c r="J42" s="30"/>
    </row>
    <row r="43" spans="2:10">
      <c r="B43" s="15">
        <v>37</v>
      </c>
      <c r="C43" s="16"/>
      <c r="D43" s="16"/>
      <c r="E43" s="24"/>
      <c r="F43" s="26"/>
      <c r="G43" s="17"/>
      <c r="H43" s="17"/>
      <c r="I43" s="30"/>
      <c r="J43" s="30"/>
    </row>
    <row r="44" spans="2:10">
      <c r="B44" s="15">
        <v>38</v>
      </c>
      <c r="C44" s="16"/>
      <c r="D44" s="16"/>
      <c r="E44" s="24"/>
      <c r="F44" s="26"/>
      <c r="G44" s="17"/>
      <c r="H44" s="17"/>
      <c r="I44" s="30"/>
      <c r="J44" s="30"/>
    </row>
    <row r="45" spans="2:10">
      <c r="B45" s="15">
        <v>39</v>
      </c>
      <c r="C45" s="16"/>
      <c r="D45" s="16"/>
      <c r="E45" s="24"/>
      <c r="F45" s="26"/>
      <c r="G45" s="17"/>
      <c r="H45" s="17"/>
      <c r="I45" s="30"/>
      <c r="J45" s="30"/>
    </row>
    <row r="46" spans="2:10">
      <c r="B46" s="15">
        <v>40</v>
      </c>
      <c r="C46" s="16"/>
      <c r="D46" s="16"/>
      <c r="E46" s="24"/>
      <c r="F46" s="26"/>
      <c r="G46" s="17"/>
      <c r="H46" s="17"/>
      <c r="I46" s="30"/>
      <c r="J46" s="30"/>
    </row>
    <row r="47" spans="2:10">
      <c r="B47" s="15">
        <v>41</v>
      </c>
      <c r="C47" s="16"/>
      <c r="D47" s="16"/>
      <c r="E47" s="24"/>
      <c r="F47" s="26"/>
      <c r="G47" s="17"/>
      <c r="H47" s="17"/>
      <c r="I47" s="30"/>
      <c r="J47" s="30"/>
    </row>
    <row r="48" spans="2:10">
      <c r="B48" s="15">
        <v>42</v>
      </c>
      <c r="C48" s="16"/>
      <c r="D48" s="16"/>
      <c r="E48" s="24"/>
      <c r="F48" s="26"/>
      <c r="G48" s="17"/>
      <c r="H48" s="17"/>
      <c r="I48" s="30"/>
      <c r="J48" s="30"/>
    </row>
    <row r="49" spans="2:10">
      <c r="B49" s="15">
        <v>43</v>
      </c>
      <c r="C49" s="16"/>
      <c r="D49" s="16"/>
      <c r="E49" s="24"/>
      <c r="F49" s="26"/>
      <c r="G49" s="17"/>
      <c r="H49" s="17"/>
      <c r="I49" s="30"/>
      <c r="J49" s="30"/>
    </row>
    <row r="50" spans="2:10">
      <c r="B50" s="15">
        <v>44</v>
      </c>
      <c r="C50" s="16"/>
      <c r="D50" s="16"/>
      <c r="E50" s="24"/>
      <c r="F50" s="26"/>
      <c r="G50" s="17"/>
      <c r="H50" s="17"/>
      <c r="I50" s="30"/>
      <c r="J50" s="30"/>
    </row>
    <row r="51" spans="2:10">
      <c r="B51" s="15">
        <v>45</v>
      </c>
      <c r="C51" s="16"/>
      <c r="D51" s="16"/>
      <c r="E51" s="24"/>
      <c r="F51" s="26"/>
      <c r="G51" s="17"/>
      <c r="H51" s="17"/>
      <c r="I51" s="30"/>
      <c r="J51" s="30"/>
    </row>
    <row r="52" spans="2:10">
      <c r="B52" s="15">
        <v>46</v>
      </c>
      <c r="C52" s="16"/>
      <c r="D52" s="16"/>
      <c r="E52" s="24"/>
      <c r="F52" s="26"/>
      <c r="G52" s="17"/>
      <c r="H52" s="17"/>
      <c r="I52" s="30"/>
      <c r="J52" s="30"/>
    </row>
    <row r="53" spans="2:10">
      <c r="B53" s="15">
        <v>47</v>
      </c>
      <c r="C53" s="16"/>
      <c r="D53" s="16"/>
      <c r="E53" s="24"/>
      <c r="F53" s="26"/>
      <c r="G53" s="17"/>
      <c r="H53" s="17"/>
      <c r="I53" s="30"/>
      <c r="J53" s="30"/>
    </row>
    <row r="54" spans="2:10">
      <c r="B54" s="15">
        <v>48</v>
      </c>
      <c r="C54" s="16"/>
      <c r="D54" s="16"/>
      <c r="E54" s="24"/>
      <c r="F54" s="26"/>
      <c r="G54" s="17"/>
      <c r="H54" s="17"/>
      <c r="I54" s="30"/>
      <c r="J54" s="30"/>
    </row>
    <row r="55" spans="2:10">
      <c r="B55" s="15">
        <v>49</v>
      </c>
      <c r="C55" s="16"/>
      <c r="D55" s="16"/>
      <c r="E55" s="24"/>
      <c r="F55" s="26"/>
      <c r="G55" s="17"/>
      <c r="H55" s="17"/>
      <c r="I55" s="30"/>
      <c r="J55" s="30"/>
    </row>
    <row r="56" spans="2:10">
      <c r="B56" s="15">
        <v>50</v>
      </c>
      <c r="C56" s="16"/>
      <c r="D56" s="16"/>
      <c r="E56" s="24"/>
      <c r="F56" s="26"/>
      <c r="G56" s="17"/>
      <c r="H56" s="17"/>
      <c r="I56" s="30"/>
      <c r="J56" s="30"/>
    </row>
    <row r="57" spans="2:10">
      <c r="B57" s="15">
        <v>51</v>
      </c>
      <c r="C57" s="16"/>
      <c r="D57" s="16"/>
      <c r="E57" s="24"/>
      <c r="F57" s="26"/>
      <c r="G57" s="17"/>
      <c r="H57" s="17"/>
      <c r="I57" s="30"/>
      <c r="J57" s="30"/>
    </row>
    <row r="58" spans="2:10">
      <c r="B58" s="15">
        <v>52</v>
      </c>
      <c r="C58" s="16"/>
      <c r="D58" s="16"/>
      <c r="E58" s="24"/>
      <c r="F58" s="26"/>
      <c r="G58" s="17"/>
      <c r="H58" s="17"/>
      <c r="I58" s="30"/>
      <c r="J58" s="30"/>
    </row>
    <row r="59" spans="2:10">
      <c r="B59" s="15">
        <v>53</v>
      </c>
      <c r="C59" s="16"/>
      <c r="D59" s="16"/>
      <c r="E59" s="24"/>
      <c r="F59" s="26"/>
      <c r="G59" s="17"/>
      <c r="H59" s="17"/>
      <c r="I59" s="30"/>
      <c r="J59" s="30"/>
    </row>
    <row r="60" spans="2:10">
      <c r="B60" s="15">
        <v>54</v>
      </c>
      <c r="C60" s="16"/>
      <c r="D60" s="16"/>
      <c r="E60" s="24"/>
      <c r="F60" s="26"/>
      <c r="G60" s="17"/>
      <c r="H60" s="17"/>
      <c r="I60" s="30"/>
      <c r="J60" s="30"/>
    </row>
    <row r="61" spans="2:10">
      <c r="B61" s="15">
        <v>55</v>
      </c>
      <c r="C61" s="16"/>
      <c r="D61" s="16"/>
      <c r="E61" s="24"/>
      <c r="F61" s="26"/>
      <c r="G61" s="17"/>
      <c r="H61" s="17"/>
      <c r="I61" s="30"/>
      <c r="J61" s="30"/>
    </row>
    <row r="62" spans="2:10">
      <c r="B62" s="15">
        <v>56</v>
      </c>
      <c r="C62" s="16"/>
      <c r="D62" s="16"/>
      <c r="E62" s="24"/>
      <c r="F62" s="26"/>
      <c r="G62" s="17"/>
      <c r="H62" s="17"/>
      <c r="I62" s="30"/>
      <c r="J62" s="30"/>
    </row>
    <row r="63" spans="2:10">
      <c r="B63" s="15">
        <v>57</v>
      </c>
      <c r="C63" s="16"/>
      <c r="D63" s="16"/>
      <c r="E63" s="24"/>
      <c r="F63" s="26"/>
      <c r="G63" s="17"/>
      <c r="H63" s="17"/>
      <c r="I63" s="30"/>
      <c r="J63" s="30"/>
    </row>
    <row r="64" spans="2:10">
      <c r="B64" s="15">
        <v>58</v>
      </c>
      <c r="C64" s="16"/>
      <c r="D64" s="16"/>
      <c r="E64" s="24"/>
      <c r="F64" s="26"/>
      <c r="G64" s="17"/>
      <c r="H64" s="17"/>
      <c r="I64" s="30"/>
      <c r="J64" s="30"/>
    </row>
    <row r="65" spans="2:10">
      <c r="B65" s="15">
        <v>59</v>
      </c>
      <c r="C65" s="16"/>
      <c r="D65" s="16"/>
      <c r="E65" s="24"/>
      <c r="F65" s="26"/>
      <c r="G65" s="17"/>
      <c r="H65" s="17"/>
      <c r="I65" s="30"/>
      <c r="J65" s="30"/>
    </row>
    <row r="66" spans="2:10">
      <c r="B66" s="27">
        <v>60</v>
      </c>
      <c r="C66" s="16"/>
      <c r="D66" s="16"/>
      <c r="E66" s="24"/>
      <c r="F66" s="26"/>
      <c r="G66" s="17"/>
      <c r="H66" s="17"/>
      <c r="I66" s="30"/>
      <c r="J66" s="30"/>
    </row>
    <row r="67" spans="2:10">
      <c r="B67" s="27">
        <v>61</v>
      </c>
      <c r="C67" s="16"/>
      <c r="D67" s="16"/>
      <c r="E67" s="24"/>
      <c r="F67" s="26"/>
      <c r="G67" s="17"/>
      <c r="H67" s="17"/>
      <c r="I67" s="30"/>
      <c r="J67" s="30"/>
    </row>
    <row r="68" spans="2:10">
      <c r="B68" s="27">
        <v>62</v>
      </c>
      <c r="C68" s="16"/>
      <c r="D68" s="16"/>
      <c r="E68" s="24"/>
      <c r="F68" s="26"/>
      <c r="G68" s="17"/>
      <c r="H68" s="17"/>
      <c r="I68" s="30"/>
      <c r="J68" s="30"/>
    </row>
    <row r="69" spans="2:10">
      <c r="B69" s="27">
        <v>63</v>
      </c>
      <c r="C69" s="16"/>
      <c r="D69" s="16"/>
      <c r="E69" s="24"/>
      <c r="F69" s="26"/>
      <c r="G69" s="17"/>
      <c r="H69" s="17"/>
      <c r="I69" s="30"/>
      <c r="J69" s="30"/>
    </row>
    <row r="70" spans="2:10">
      <c r="B70" s="27">
        <v>64</v>
      </c>
      <c r="C70" s="16"/>
      <c r="D70" s="16"/>
      <c r="E70" s="24"/>
      <c r="F70" s="26"/>
      <c r="G70" s="17"/>
      <c r="H70" s="17"/>
      <c r="I70" s="30"/>
      <c r="J70" s="30"/>
    </row>
    <row r="71" spans="2:10">
      <c r="B71" s="27">
        <v>65</v>
      </c>
      <c r="C71" s="16"/>
      <c r="D71" s="16"/>
      <c r="E71" s="24"/>
      <c r="F71" s="26"/>
      <c r="G71" s="17"/>
      <c r="H71" s="17"/>
      <c r="I71" s="30"/>
      <c r="J71" s="30"/>
    </row>
    <row r="72" spans="2:10">
      <c r="B72" s="27">
        <v>66</v>
      </c>
      <c r="C72" s="16"/>
      <c r="D72" s="16"/>
      <c r="E72" s="24"/>
      <c r="F72" s="26"/>
      <c r="G72" s="17"/>
      <c r="H72" s="17"/>
      <c r="I72" s="30"/>
      <c r="J72" s="30"/>
    </row>
    <row r="73" spans="2:10">
      <c r="B73" s="27">
        <v>67</v>
      </c>
      <c r="C73" s="16"/>
      <c r="D73" s="16"/>
      <c r="E73" s="24"/>
      <c r="F73" s="26"/>
      <c r="G73" s="17"/>
      <c r="H73" s="17"/>
      <c r="I73" s="30"/>
      <c r="J73" s="30"/>
    </row>
    <row r="74" spans="2:10">
      <c r="B74" s="27">
        <v>68</v>
      </c>
      <c r="C74" s="16"/>
      <c r="D74" s="16"/>
      <c r="E74" s="24"/>
      <c r="F74" s="26"/>
      <c r="G74" s="17"/>
      <c r="H74" s="17"/>
      <c r="I74" s="30"/>
      <c r="J74" s="30"/>
    </row>
    <row r="75" spans="2:10">
      <c r="B75" s="27">
        <v>69</v>
      </c>
      <c r="C75" s="16"/>
      <c r="D75" s="16"/>
      <c r="E75" s="24"/>
      <c r="F75" s="26"/>
      <c r="G75" s="17"/>
      <c r="H75" s="17"/>
      <c r="I75" s="30"/>
      <c r="J75" s="30"/>
    </row>
    <row r="76" spans="2:10">
      <c r="B76" s="27">
        <v>70</v>
      </c>
      <c r="C76" s="16"/>
      <c r="D76" s="16"/>
      <c r="E76" s="24"/>
      <c r="F76" s="26"/>
      <c r="G76" s="17"/>
      <c r="H76" s="17"/>
      <c r="I76" s="30"/>
      <c r="J76" s="30"/>
    </row>
    <row r="77" spans="2:10">
      <c r="B77" s="27">
        <v>71</v>
      </c>
      <c r="C77" s="16"/>
      <c r="D77" s="16"/>
      <c r="E77" s="24"/>
      <c r="F77" s="26"/>
      <c r="G77" s="17"/>
      <c r="H77" s="17"/>
      <c r="I77" s="30"/>
      <c r="J77" s="30"/>
    </row>
    <row r="78" spans="2:10">
      <c r="B78" s="27">
        <v>72</v>
      </c>
      <c r="C78" s="16"/>
      <c r="D78" s="16"/>
      <c r="E78" s="24"/>
      <c r="F78" s="26"/>
      <c r="G78" s="17"/>
      <c r="H78" s="17"/>
      <c r="I78" s="30"/>
      <c r="J78" s="30"/>
    </row>
    <row r="79" spans="2:10">
      <c r="B79" s="27">
        <v>73</v>
      </c>
      <c r="C79" s="16"/>
      <c r="D79" s="16"/>
      <c r="E79" s="24"/>
      <c r="F79" s="26"/>
      <c r="G79" s="17"/>
      <c r="H79" s="17"/>
      <c r="I79" s="30"/>
      <c r="J79" s="30"/>
    </row>
    <row r="80" spans="2:10">
      <c r="B80" s="27">
        <v>74</v>
      </c>
      <c r="C80" s="16"/>
      <c r="D80" s="16"/>
      <c r="E80" s="24"/>
      <c r="F80" s="26"/>
      <c r="G80" s="17"/>
      <c r="H80" s="17"/>
      <c r="I80" s="30"/>
      <c r="J80" s="30"/>
    </row>
    <row r="81" spans="2:10">
      <c r="B81" s="27">
        <v>75</v>
      </c>
      <c r="C81" s="16"/>
      <c r="D81" s="16"/>
      <c r="E81" s="24"/>
      <c r="F81" s="26"/>
      <c r="G81" s="17"/>
      <c r="H81" s="17"/>
      <c r="I81" s="30"/>
      <c r="J81" s="30"/>
    </row>
    <row r="82" spans="2:10">
      <c r="B82" s="27">
        <v>76</v>
      </c>
      <c r="C82" s="16"/>
      <c r="D82" s="16"/>
      <c r="E82" s="24"/>
      <c r="F82" s="26"/>
      <c r="G82" s="17"/>
      <c r="H82" s="17"/>
      <c r="I82" s="30"/>
      <c r="J82" s="30"/>
    </row>
    <row r="83" spans="2:10">
      <c r="B83" s="27">
        <v>77</v>
      </c>
      <c r="C83" s="16"/>
      <c r="D83" s="16"/>
      <c r="E83" s="24"/>
      <c r="F83" s="26"/>
      <c r="G83" s="17"/>
      <c r="H83" s="17"/>
      <c r="I83" s="30"/>
      <c r="J83" s="30"/>
    </row>
    <row r="84" spans="2:10">
      <c r="B84" s="27">
        <v>78</v>
      </c>
      <c r="C84" s="16"/>
      <c r="D84" s="16"/>
      <c r="E84" s="24"/>
      <c r="F84" s="26"/>
      <c r="G84" s="17"/>
      <c r="H84" s="17"/>
      <c r="I84" s="30"/>
      <c r="J84" s="30"/>
    </row>
    <row r="85" spans="2:10">
      <c r="B85" s="27">
        <v>79</v>
      </c>
      <c r="C85" s="16"/>
      <c r="D85" s="16"/>
      <c r="E85" s="24"/>
      <c r="F85" s="26"/>
      <c r="G85" s="17"/>
      <c r="H85" s="17"/>
      <c r="I85" s="30"/>
      <c r="J85" s="30"/>
    </row>
    <row r="86" spans="2:10">
      <c r="B86" s="27">
        <v>80</v>
      </c>
      <c r="C86" s="16"/>
      <c r="D86" s="16"/>
      <c r="E86" s="24"/>
      <c r="F86" s="26"/>
      <c r="G86" s="17"/>
      <c r="H86" s="17"/>
      <c r="I86" s="30"/>
      <c r="J86" s="30"/>
    </row>
    <row r="87" spans="2:10">
      <c r="B87" s="27">
        <v>81</v>
      </c>
      <c r="C87" s="16"/>
      <c r="D87" s="16"/>
      <c r="E87" s="24"/>
      <c r="F87" s="26"/>
      <c r="G87" s="17"/>
      <c r="H87" s="17"/>
      <c r="I87" s="30"/>
      <c r="J87" s="30"/>
    </row>
    <row r="88" spans="2:10">
      <c r="B88" s="27">
        <v>82</v>
      </c>
      <c r="C88" s="16"/>
      <c r="D88" s="16"/>
      <c r="E88" s="24"/>
      <c r="F88" s="26"/>
      <c r="G88" s="17"/>
      <c r="H88" s="17"/>
      <c r="I88" s="30"/>
      <c r="J88" s="30"/>
    </row>
    <row r="89" spans="2:10">
      <c r="B89" s="27">
        <v>83</v>
      </c>
      <c r="C89" s="16"/>
      <c r="D89" s="16"/>
      <c r="E89" s="24"/>
      <c r="F89" s="26"/>
      <c r="G89" s="17"/>
      <c r="H89" s="17"/>
      <c r="I89" s="30"/>
      <c r="J89" s="30"/>
    </row>
    <row r="90" spans="2:10">
      <c r="B90" s="27">
        <v>84</v>
      </c>
      <c r="C90" s="16"/>
      <c r="D90" s="16"/>
      <c r="E90" s="24"/>
      <c r="F90" s="26"/>
      <c r="G90" s="17"/>
      <c r="H90" s="17"/>
      <c r="I90" s="30"/>
      <c r="J90" s="30"/>
    </row>
    <row r="91" spans="2:10">
      <c r="B91" s="27">
        <v>85</v>
      </c>
      <c r="C91" s="16"/>
      <c r="D91" s="16"/>
      <c r="E91" s="24"/>
      <c r="F91" s="26"/>
      <c r="G91" s="17"/>
      <c r="H91" s="17"/>
      <c r="I91" s="30"/>
      <c r="J91" s="30"/>
    </row>
    <row r="92" spans="2:10">
      <c r="B92" s="27">
        <v>86</v>
      </c>
      <c r="C92" s="16"/>
      <c r="D92" s="16"/>
      <c r="E92" s="24"/>
      <c r="F92" s="26"/>
      <c r="G92" s="17"/>
      <c r="H92" s="17"/>
      <c r="I92" s="30"/>
      <c r="J92" s="30"/>
    </row>
    <row r="93" spans="2:10">
      <c r="B93" s="27">
        <v>86</v>
      </c>
      <c r="C93" s="16"/>
      <c r="D93" s="16"/>
      <c r="E93" s="24"/>
      <c r="F93" s="26"/>
      <c r="G93" s="17"/>
      <c r="H93" s="17"/>
      <c r="I93" s="30"/>
      <c r="J93" s="30"/>
    </row>
    <row r="94" spans="2:10">
      <c r="B94" s="27">
        <v>87</v>
      </c>
      <c r="C94" s="16"/>
      <c r="D94" s="16"/>
      <c r="E94" s="24"/>
      <c r="F94" s="26"/>
      <c r="G94" s="17"/>
      <c r="H94" s="17"/>
      <c r="I94" s="30"/>
      <c r="J94" s="30"/>
    </row>
    <row r="95" spans="2:10">
      <c r="B95" s="27">
        <v>88</v>
      </c>
      <c r="C95" s="16"/>
      <c r="D95" s="16"/>
      <c r="E95" s="24"/>
      <c r="F95" s="26"/>
      <c r="G95" s="17"/>
      <c r="H95" s="17"/>
      <c r="I95" s="30"/>
      <c r="J95" s="30"/>
    </row>
    <row r="96" spans="2:10">
      <c r="B96" s="27">
        <v>89</v>
      </c>
      <c r="C96" s="16"/>
      <c r="D96" s="16"/>
      <c r="E96" s="24"/>
      <c r="F96" s="26"/>
      <c r="G96" s="17"/>
      <c r="H96" s="17"/>
      <c r="I96" s="30"/>
      <c r="J96" s="30"/>
    </row>
    <row r="97" spans="2:10">
      <c r="B97" s="27">
        <v>90</v>
      </c>
      <c r="C97" s="16"/>
      <c r="D97" s="16"/>
      <c r="E97" s="24"/>
      <c r="F97" s="26"/>
      <c r="G97" s="17"/>
      <c r="H97" s="17"/>
      <c r="I97" s="30"/>
      <c r="J97" s="30"/>
    </row>
    <row r="98" spans="2:10">
      <c r="B98" s="27">
        <v>91</v>
      </c>
      <c r="C98" s="16"/>
      <c r="D98" s="16"/>
      <c r="E98" s="24"/>
      <c r="F98" s="26"/>
      <c r="G98" s="17"/>
      <c r="H98" s="17"/>
      <c r="I98" s="30"/>
      <c r="J98" s="30"/>
    </row>
    <row r="99" spans="2:10">
      <c r="B99" s="27">
        <v>92</v>
      </c>
      <c r="C99" s="16"/>
      <c r="D99" s="16"/>
      <c r="E99" s="24"/>
      <c r="F99" s="26"/>
      <c r="G99" s="17"/>
      <c r="H99" s="17"/>
      <c r="I99" s="30"/>
      <c r="J99" s="30"/>
    </row>
    <row r="100" spans="2:10">
      <c r="B100" s="27">
        <v>93</v>
      </c>
      <c r="C100" s="16"/>
      <c r="D100" s="16"/>
      <c r="E100" s="24"/>
      <c r="F100" s="26"/>
      <c r="G100" s="17"/>
      <c r="H100" s="17"/>
      <c r="I100" s="30"/>
      <c r="J100" s="30"/>
    </row>
    <row r="101" spans="2:10">
      <c r="B101" s="27">
        <v>94</v>
      </c>
      <c r="C101" s="16"/>
      <c r="D101" s="16"/>
      <c r="E101" s="24"/>
      <c r="F101" s="26"/>
      <c r="G101" s="17"/>
      <c r="H101" s="17"/>
      <c r="I101" s="30"/>
      <c r="J101" s="30"/>
    </row>
    <row r="102" spans="2:10">
      <c r="B102" s="27">
        <v>95</v>
      </c>
      <c r="C102" s="16"/>
      <c r="D102" s="16"/>
      <c r="E102" s="24"/>
      <c r="F102" s="26"/>
      <c r="G102" s="17"/>
      <c r="H102" s="17"/>
      <c r="I102" s="30"/>
      <c r="J102" s="30"/>
    </row>
    <row r="103" spans="2:10">
      <c r="B103" s="27">
        <v>96</v>
      </c>
      <c r="C103" s="16"/>
      <c r="D103" s="16"/>
      <c r="E103" s="24"/>
      <c r="F103" s="26"/>
      <c r="G103" s="17"/>
      <c r="H103" s="17"/>
      <c r="I103" s="30"/>
      <c r="J103" s="30"/>
    </row>
    <row r="104" spans="2:10">
      <c r="B104" s="27">
        <v>97</v>
      </c>
      <c r="C104" s="16"/>
      <c r="D104" s="16"/>
      <c r="E104" s="24"/>
      <c r="F104" s="26"/>
      <c r="G104" s="17"/>
      <c r="H104" s="17"/>
      <c r="I104" s="30"/>
      <c r="J104" s="30"/>
    </row>
    <row r="105" spans="2:10">
      <c r="B105" s="27">
        <v>98</v>
      </c>
      <c r="C105" s="16"/>
      <c r="D105" s="16"/>
      <c r="E105" s="24"/>
      <c r="F105" s="26"/>
      <c r="G105" s="17"/>
      <c r="H105" s="17"/>
      <c r="I105" s="30"/>
      <c r="J105" s="30"/>
    </row>
    <row r="106" spans="2:10">
      <c r="B106" s="27">
        <v>99</v>
      </c>
      <c r="C106" s="16"/>
      <c r="D106" s="16"/>
      <c r="E106" s="24"/>
      <c r="F106" s="26"/>
      <c r="G106" s="17"/>
      <c r="H106" s="17"/>
      <c r="I106" s="30"/>
      <c r="J106" s="30"/>
    </row>
    <row r="107" spans="2:10">
      <c r="B107" s="27">
        <v>100</v>
      </c>
      <c r="C107" s="16"/>
      <c r="D107" s="16"/>
      <c r="E107" s="24"/>
      <c r="F107" s="26"/>
      <c r="G107" s="17"/>
      <c r="H107" s="17"/>
      <c r="I107" s="30"/>
      <c r="J107" s="30"/>
    </row>
    <row r="108" spans="2:10">
      <c r="B108" s="27">
        <v>101</v>
      </c>
      <c r="C108" s="16"/>
      <c r="D108" s="16"/>
      <c r="E108" s="24"/>
      <c r="F108" s="26"/>
      <c r="G108" s="17"/>
      <c r="H108" s="17"/>
      <c r="I108" s="30"/>
      <c r="J108" s="30"/>
    </row>
    <row r="109" spans="2:10">
      <c r="B109" s="27">
        <v>102</v>
      </c>
      <c r="C109" s="16"/>
      <c r="D109" s="16"/>
      <c r="E109" s="24"/>
      <c r="F109" s="26"/>
      <c r="G109" s="17"/>
      <c r="H109" s="17"/>
      <c r="I109" s="30"/>
      <c r="J109" s="30"/>
    </row>
    <row r="110" spans="2:10">
      <c r="B110" s="27">
        <v>103</v>
      </c>
      <c r="C110" s="16"/>
      <c r="D110" s="16"/>
      <c r="E110" s="24"/>
      <c r="F110" s="26"/>
      <c r="G110" s="17"/>
      <c r="H110" s="17"/>
      <c r="I110" s="30"/>
      <c r="J110" s="30"/>
    </row>
    <row r="111" spans="2:10">
      <c r="B111" s="27">
        <v>104</v>
      </c>
      <c r="C111" s="16"/>
      <c r="D111" s="16"/>
      <c r="E111" s="24"/>
      <c r="F111" s="26"/>
      <c r="G111" s="17"/>
      <c r="H111" s="17"/>
      <c r="I111" s="30"/>
      <c r="J111" s="30"/>
    </row>
    <row r="112" spans="2:10">
      <c r="B112" s="27">
        <v>105</v>
      </c>
      <c r="C112" s="16"/>
      <c r="D112" s="16"/>
      <c r="E112" s="24"/>
      <c r="F112" s="26"/>
      <c r="G112" s="17"/>
      <c r="H112" s="17"/>
      <c r="I112" s="30"/>
      <c r="J112" s="30"/>
    </row>
    <row r="113" spans="2:10">
      <c r="B113" s="27">
        <v>106</v>
      </c>
      <c r="C113" s="16"/>
      <c r="D113" s="16"/>
      <c r="E113" s="24"/>
      <c r="F113" s="26"/>
      <c r="G113" s="17"/>
      <c r="H113" s="17"/>
      <c r="I113" s="30"/>
      <c r="J113" s="30"/>
    </row>
    <row r="114" spans="2:10">
      <c r="B114" s="27">
        <v>107</v>
      </c>
      <c r="C114" s="16"/>
      <c r="D114" s="16"/>
      <c r="E114" s="24"/>
      <c r="F114" s="26"/>
      <c r="G114" s="17"/>
      <c r="H114" s="17"/>
      <c r="I114" s="30"/>
      <c r="J114" s="30"/>
    </row>
    <row r="115" spans="2:10">
      <c r="B115" s="27">
        <v>108</v>
      </c>
      <c r="C115" s="16"/>
      <c r="D115" s="16"/>
      <c r="E115" s="24"/>
      <c r="F115" s="26"/>
      <c r="G115" s="17"/>
      <c r="H115" s="17"/>
      <c r="I115" s="30"/>
      <c r="J115" s="30"/>
    </row>
    <row r="116" spans="2:10">
      <c r="I116" s="9"/>
      <c r="J116" s="9"/>
    </row>
    <row r="117" spans="2:10">
      <c r="I117" s="9"/>
      <c r="J117" s="9"/>
    </row>
    <row r="118" spans="2:10">
      <c r="I118" s="9"/>
      <c r="J118" s="9"/>
    </row>
    <row r="119" spans="2:10">
      <c r="I119" s="9"/>
      <c r="J119" s="9"/>
    </row>
    <row r="120" spans="2:10">
      <c r="I120" s="9"/>
      <c r="J120" s="9"/>
    </row>
    <row r="121" spans="2:10">
      <c r="I121" s="9"/>
      <c r="J121" s="9"/>
    </row>
    <row r="122" spans="2:10">
      <c r="I122" s="9"/>
      <c r="J122" s="9"/>
    </row>
    <row r="123" spans="2:10">
      <c r="I123" s="9"/>
      <c r="J123" s="9"/>
    </row>
    <row r="124" spans="2:10">
      <c r="I124" s="9"/>
      <c r="J124" s="9"/>
    </row>
    <row r="125" spans="2:10">
      <c r="I125" s="9"/>
      <c r="J125" s="9"/>
    </row>
    <row r="126" spans="2:10">
      <c r="I126" s="9"/>
      <c r="J126" s="9"/>
    </row>
    <row r="127" spans="2:10">
      <c r="I127" s="9"/>
      <c r="J127" s="9"/>
    </row>
    <row r="128" spans="2:10">
      <c r="I128" s="9"/>
      <c r="J128" s="9"/>
    </row>
    <row r="129" spans="9:10">
      <c r="I129" s="9"/>
      <c r="J129" s="9"/>
    </row>
    <row r="130" spans="9:10">
      <c r="I130" s="9"/>
      <c r="J130" s="9"/>
    </row>
    <row r="131" spans="9:10">
      <c r="I131" s="9"/>
      <c r="J131" s="9"/>
    </row>
    <row r="132" spans="9:10">
      <c r="I132" s="9"/>
      <c r="J132" s="9"/>
    </row>
    <row r="133" spans="9:10">
      <c r="I133" s="9"/>
      <c r="J133" s="9"/>
    </row>
    <row r="134" spans="9:10">
      <c r="I134" s="9"/>
      <c r="J134" s="9"/>
    </row>
    <row r="135" spans="9:10">
      <c r="I135" s="9"/>
      <c r="J135" s="9"/>
    </row>
    <row r="136" spans="9:10">
      <c r="I136" s="9"/>
      <c r="J136" s="9"/>
    </row>
    <row r="137" spans="9:10">
      <c r="I137" s="9"/>
      <c r="J137" s="9"/>
    </row>
    <row r="138" spans="9:10">
      <c r="I138" s="9"/>
      <c r="J138" s="9"/>
    </row>
    <row r="139" spans="9:10">
      <c r="I139" s="9"/>
      <c r="J139" s="9"/>
    </row>
    <row r="140" spans="9:10">
      <c r="I140" s="9"/>
      <c r="J140" s="9"/>
    </row>
    <row r="141" spans="9:10">
      <c r="I141" s="9"/>
      <c r="J141" s="9"/>
    </row>
    <row r="142" spans="9:10">
      <c r="I142" s="9"/>
      <c r="J142" s="9"/>
    </row>
    <row r="143" spans="9:10">
      <c r="I143" s="9"/>
      <c r="J143" s="9"/>
    </row>
    <row r="144" spans="9:10">
      <c r="I144" s="9"/>
      <c r="J144" s="9"/>
    </row>
    <row r="145" spans="9:10">
      <c r="I145" s="9"/>
      <c r="J145" s="9"/>
    </row>
    <row r="146" spans="9:10">
      <c r="I146" s="9"/>
      <c r="J146" s="9"/>
    </row>
    <row r="147" spans="9:10">
      <c r="I147" s="9"/>
      <c r="J147" s="9"/>
    </row>
    <row r="148" spans="9:10">
      <c r="I148" s="9"/>
      <c r="J148" s="9"/>
    </row>
    <row r="149" spans="9:10">
      <c r="I149" s="9"/>
      <c r="J149" s="9"/>
    </row>
    <row r="150" spans="9:10">
      <c r="I150" s="9"/>
      <c r="J150" s="9"/>
    </row>
    <row r="151" spans="9:10">
      <c r="I151" s="9"/>
      <c r="J151" s="9"/>
    </row>
    <row r="152" spans="9:10">
      <c r="I152" s="9"/>
      <c r="J152" s="9"/>
    </row>
    <row r="153" spans="9:10">
      <c r="I153" s="9"/>
      <c r="J153" s="9"/>
    </row>
    <row r="154" spans="9:10">
      <c r="I154" s="9"/>
      <c r="J154" s="9"/>
    </row>
    <row r="155" spans="9:10">
      <c r="I155" s="9"/>
      <c r="J155" s="9"/>
    </row>
    <row r="156" spans="9:10">
      <c r="I156" s="9"/>
      <c r="J156" s="9"/>
    </row>
    <row r="157" spans="9:10">
      <c r="I157" s="9"/>
      <c r="J157" s="9"/>
    </row>
    <row r="158" spans="9:10">
      <c r="I158" s="9"/>
      <c r="J158" s="9"/>
    </row>
    <row r="159" spans="9:10">
      <c r="I159" s="9"/>
      <c r="J159" s="9"/>
    </row>
    <row r="160" spans="9:10">
      <c r="I160" s="9"/>
      <c r="J160" s="9"/>
    </row>
    <row r="161" spans="9:10">
      <c r="I161" s="9"/>
      <c r="J161" s="9"/>
    </row>
    <row r="162" spans="9:10">
      <c r="I162" s="9"/>
      <c r="J162" s="9"/>
    </row>
    <row r="163" spans="9:10">
      <c r="I163" s="9"/>
      <c r="J163" s="9"/>
    </row>
    <row r="164" spans="9:10">
      <c r="I164" s="9"/>
      <c r="J164" s="9"/>
    </row>
    <row r="165" spans="9:10">
      <c r="I165" s="9"/>
      <c r="J165" s="9"/>
    </row>
    <row r="166" spans="9:10">
      <c r="I166" s="9"/>
      <c r="J166" s="9"/>
    </row>
    <row r="167" spans="9:10">
      <c r="I167" s="9"/>
      <c r="J167" s="9"/>
    </row>
    <row r="168" spans="9:10">
      <c r="I168" s="9"/>
      <c r="J168" s="9"/>
    </row>
    <row r="169" spans="9:10">
      <c r="I169" s="9"/>
      <c r="J169" s="9"/>
    </row>
    <row r="170" spans="9:10">
      <c r="I170" s="9"/>
      <c r="J170" s="9"/>
    </row>
    <row r="171" spans="9:10">
      <c r="I171" s="9"/>
      <c r="J171" s="9"/>
    </row>
    <row r="172" spans="9:10">
      <c r="I172" s="9"/>
      <c r="J172" s="9"/>
    </row>
    <row r="173" spans="9:10">
      <c r="I173" s="9"/>
      <c r="J173" s="9"/>
    </row>
    <row r="174" spans="9:10">
      <c r="I174" s="9"/>
      <c r="J174" s="9"/>
    </row>
    <row r="175" spans="9:10">
      <c r="I175" s="9"/>
      <c r="J175" s="9"/>
    </row>
    <row r="176" spans="9:10">
      <c r="I176" s="9"/>
      <c r="J176" s="9"/>
    </row>
    <row r="177" spans="9:10">
      <c r="I177" s="9"/>
      <c r="J177" s="9"/>
    </row>
    <row r="178" spans="9:10">
      <c r="I178" s="9"/>
      <c r="J178" s="9"/>
    </row>
    <row r="179" spans="9:10">
      <c r="I179" s="9"/>
      <c r="J179" s="9"/>
    </row>
    <row r="180" spans="9:10">
      <c r="I180" s="9"/>
      <c r="J180" s="9"/>
    </row>
    <row r="181" spans="9:10">
      <c r="I181" s="9"/>
      <c r="J181" s="9"/>
    </row>
    <row r="182" spans="9:10">
      <c r="I182" s="9"/>
      <c r="J182" s="9"/>
    </row>
    <row r="183" spans="9:10">
      <c r="I183" s="9"/>
      <c r="J183" s="9"/>
    </row>
    <row r="184" spans="9:10">
      <c r="I184" s="9"/>
      <c r="J184" s="9"/>
    </row>
    <row r="185" spans="9:10">
      <c r="I185" s="9"/>
      <c r="J185" s="9"/>
    </row>
    <row r="186" spans="9:10">
      <c r="I186" s="9"/>
      <c r="J186" s="9"/>
    </row>
    <row r="187" spans="9:10">
      <c r="I187" s="9"/>
      <c r="J187" s="9"/>
    </row>
    <row r="188" spans="9:10">
      <c r="I188" s="9"/>
      <c r="J188" s="9"/>
    </row>
    <row r="189" spans="9:10">
      <c r="I189" s="9"/>
      <c r="J189" s="9"/>
    </row>
    <row r="190" spans="9:10">
      <c r="I190" s="9"/>
      <c r="J190" s="9"/>
    </row>
    <row r="191" spans="9:10">
      <c r="I191" s="9"/>
      <c r="J191" s="9"/>
    </row>
    <row r="192" spans="9:10">
      <c r="I192" s="9"/>
      <c r="J192" s="9"/>
    </row>
    <row r="193" spans="9:10">
      <c r="I193" s="9"/>
      <c r="J193" s="9"/>
    </row>
    <row r="194" spans="9:10">
      <c r="I194" s="9"/>
      <c r="J194" s="9"/>
    </row>
    <row r="195" spans="9:10">
      <c r="I195" s="9"/>
      <c r="J195" s="9"/>
    </row>
    <row r="196" spans="9:10">
      <c r="I196" s="9"/>
      <c r="J196" s="9"/>
    </row>
    <row r="197" spans="9:10">
      <c r="I197" s="9"/>
      <c r="J197" s="9"/>
    </row>
    <row r="198" spans="9:10">
      <c r="I198" s="9"/>
      <c r="J198" s="9"/>
    </row>
    <row r="199" spans="9:10">
      <c r="I199" s="9"/>
      <c r="J199" s="9"/>
    </row>
    <row r="200" spans="9:10">
      <c r="I200" s="9"/>
      <c r="J200" s="9"/>
    </row>
    <row r="201" spans="9:10">
      <c r="I201" s="9"/>
      <c r="J201" s="9"/>
    </row>
    <row r="202" spans="9:10">
      <c r="I202" s="9"/>
      <c r="J202" s="9"/>
    </row>
    <row r="203" spans="9:10">
      <c r="I203" s="9"/>
      <c r="J203" s="9"/>
    </row>
    <row r="204" spans="9:10">
      <c r="I204" s="9"/>
      <c r="J204" s="9"/>
    </row>
    <row r="205" spans="9:10">
      <c r="I205" s="9"/>
      <c r="J205" s="9"/>
    </row>
    <row r="206" spans="9:10">
      <c r="I206" s="9"/>
      <c r="J206" s="9"/>
    </row>
    <row r="207" spans="9:10">
      <c r="I207" s="9"/>
      <c r="J207" s="9"/>
    </row>
    <row r="208" spans="9:10">
      <c r="I208" s="9"/>
      <c r="J208" s="9"/>
    </row>
    <row r="209" spans="9:10">
      <c r="I209" s="9"/>
      <c r="J209" s="9"/>
    </row>
    <row r="210" spans="9:10">
      <c r="I210" s="9"/>
      <c r="J210" s="9"/>
    </row>
    <row r="211" spans="9:10">
      <c r="I211" s="9"/>
      <c r="J211" s="9"/>
    </row>
    <row r="212" spans="9:10">
      <c r="I212" s="9"/>
      <c r="J212" s="9"/>
    </row>
    <row r="213" spans="9:10">
      <c r="I213" s="9"/>
      <c r="J213" s="9"/>
    </row>
    <row r="214" spans="9:10">
      <c r="I214" s="9"/>
      <c r="J214" s="9"/>
    </row>
    <row r="215" spans="9:10">
      <c r="I215" s="9"/>
      <c r="J215" s="9"/>
    </row>
    <row r="216" spans="9:10">
      <c r="I216" s="9"/>
      <c r="J216" s="9"/>
    </row>
    <row r="217" spans="9:10">
      <c r="I217" s="9"/>
      <c r="J217" s="9"/>
    </row>
    <row r="218" spans="9:10">
      <c r="I218" s="9"/>
      <c r="J218" s="9"/>
    </row>
    <row r="219" spans="9:10">
      <c r="I219" s="9"/>
      <c r="J219" s="9"/>
    </row>
    <row r="220" spans="9:10">
      <c r="I220" s="9"/>
      <c r="J220" s="9"/>
    </row>
    <row r="221" spans="9:10">
      <c r="I221" s="9"/>
      <c r="J221" s="9"/>
    </row>
    <row r="222" spans="9:10">
      <c r="I222" s="9"/>
      <c r="J222" s="9"/>
    </row>
    <row r="223" spans="9:10">
      <c r="I223" s="9"/>
      <c r="J223" s="9"/>
    </row>
    <row r="224" spans="9:10">
      <c r="I224" s="9"/>
      <c r="J224" s="9"/>
    </row>
    <row r="225" spans="9:10">
      <c r="I225" s="9"/>
      <c r="J225" s="9"/>
    </row>
    <row r="226" spans="9:10">
      <c r="I226" s="9"/>
      <c r="J226" s="9"/>
    </row>
    <row r="227" spans="9:10">
      <c r="I227" s="9"/>
      <c r="J227" s="9"/>
    </row>
    <row r="228" spans="9:10">
      <c r="I228" s="9"/>
      <c r="J228" s="9"/>
    </row>
    <row r="229" spans="9:10">
      <c r="I229" s="9"/>
      <c r="J229" s="9"/>
    </row>
    <row r="230" spans="9:10">
      <c r="I230" s="9"/>
      <c r="J230" s="9"/>
    </row>
    <row r="231" spans="9:10">
      <c r="I231" s="9"/>
      <c r="J231" s="9"/>
    </row>
  </sheetData>
  <autoFilter ref="A6:J6"/>
  <phoneticPr fontId="3" type="noConversion"/>
  <conditionalFormatting sqref="D1:D11 D13:D1048576">
    <cfRule type="duplicateValues" dxfId="2" priority="21"/>
  </conditionalFormatting>
  <conditionalFormatting sqref="D45">
    <cfRule type="duplicateValues" dxfId="1" priority="20"/>
  </conditionalFormatting>
  <conditionalFormatting sqref="D46">
    <cfRule type="duplicateValues" dxfId="0" priority="14"/>
  </conditionalFormatting>
  <dataValidations count="2">
    <dataValidation type="list" allowBlank="1" showInputMessage="1" showErrorMessage="1" sqref="J116:J220 I7:I220">
      <formula1>"2016 Q1,2016 Q2,2016 Q3,2016 Q4"</formula1>
    </dataValidation>
    <dataValidation type="list" allowBlank="1" showInputMessage="1" showErrorMessage="1" sqref="J7:J115">
      <formula1>"传统业务,直销业务"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Z38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G4" sqref="G4:G37"/>
    </sheetView>
  </sheetViews>
  <sheetFormatPr defaultRowHeight="14.25"/>
  <cols>
    <col min="1" max="1" width="2.25" style="71" customWidth="1"/>
    <col min="2" max="2" width="9" style="71"/>
    <col min="3" max="4" width="8.5" style="71" bestFit="1" customWidth="1"/>
    <col min="5" max="6" width="8.5" style="72" bestFit="1" customWidth="1"/>
    <col min="7" max="26" width="8.5" style="71" bestFit="1" customWidth="1"/>
    <col min="27" max="16384" width="9" style="71"/>
  </cols>
  <sheetData>
    <row r="1" spans="2:26" s="86" customFormat="1">
      <c r="C1" s="87" t="s">
        <v>109</v>
      </c>
      <c r="D1" s="87" t="s">
        <v>109</v>
      </c>
      <c r="E1" s="87" t="s">
        <v>106</v>
      </c>
      <c r="F1" s="87" t="s">
        <v>106</v>
      </c>
      <c r="G1" s="87" t="s">
        <v>67</v>
      </c>
      <c r="H1" s="87" t="s">
        <v>67</v>
      </c>
      <c r="I1" s="87" t="s">
        <v>110</v>
      </c>
      <c r="J1" s="87" t="s">
        <v>110</v>
      </c>
      <c r="K1" s="87" t="s">
        <v>111</v>
      </c>
      <c r="L1" s="87" t="s">
        <v>111</v>
      </c>
      <c r="M1" s="87" t="s">
        <v>112</v>
      </c>
      <c r="N1" s="87" t="s">
        <v>112</v>
      </c>
      <c r="O1" s="87" t="s">
        <v>113</v>
      </c>
      <c r="P1" s="87" t="s">
        <v>113</v>
      </c>
      <c r="Q1" s="87" t="s">
        <v>114</v>
      </c>
      <c r="R1" s="87" t="s">
        <v>114</v>
      </c>
      <c r="S1" s="87" t="s">
        <v>116</v>
      </c>
      <c r="T1" s="87" t="s">
        <v>116</v>
      </c>
      <c r="U1" s="87" t="s">
        <v>117</v>
      </c>
      <c r="V1" s="87" t="s">
        <v>117</v>
      </c>
      <c r="W1" s="87" t="s">
        <v>118</v>
      </c>
      <c r="X1" s="87" t="s">
        <v>118</v>
      </c>
      <c r="Y1" s="87" t="s">
        <v>119</v>
      </c>
      <c r="Z1" s="87" t="s">
        <v>119</v>
      </c>
    </row>
    <row r="2" spans="2:26" s="86" customFormat="1">
      <c r="C2" s="87" t="s">
        <v>107</v>
      </c>
      <c r="D2" s="87" t="s">
        <v>108</v>
      </c>
      <c r="E2" s="87" t="s">
        <v>107</v>
      </c>
      <c r="F2" s="87" t="s">
        <v>108</v>
      </c>
      <c r="G2" s="87" t="s">
        <v>107</v>
      </c>
      <c r="H2" s="87" t="s">
        <v>108</v>
      </c>
      <c r="I2" s="87" t="s">
        <v>107</v>
      </c>
      <c r="J2" s="87" t="s">
        <v>108</v>
      </c>
      <c r="K2" s="87" t="s">
        <v>107</v>
      </c>
      <c r="L2" s="87" t="s">
        <v>108</v>
      </c>
      <c r="M2" s="87" t="s">
        <v>107</v>
      </c>
      <c r="N2" s="87" t="s">
        <v>108</v>
      </c>
      <c r="O2" s="87" t="s">
        <v>107</v>
      </c>
      <c r="P2" s="87" t="s">
        <v>108</v>
      </c>
      <c r="Q2" s="87" t="s">
        <v>107</v>
      </c>
      <c r="R2" s="87" t="s">
        <v>108</v>
      </c>
      <c r="S2" s="87" t="s">
        <v>107</v>
      </c>
      <c r="T2" s="87" t="s">
        <v>108</v>
      </c>
      <c r="U2" s="87" t="s">
        <v>107</v>
      </c>
      <c r="V2" s="87" t="s">
        <v>108</v>
      </c>
      <c r="W2" s="87" t="s">
        <v>107</v>
      </c>
      <c r="X2" s="87" t="s">
        <v>108</v>
      </c>
      <c r="Y2" s="87" t="s">
        <v>107</v>
      </c>
      <c r="Z2" s="87" t="s">
        <v>108</v>
      </c>
    </row>
    <row r="3" spans="2:26">
      <c r="B3" s="66" t="s">
        <v>115</v>
      </c>
      <c r="C3" s="73" t="s">
        <v>123</v>
      </c>
      <c r="D3" s="73" t="s">
        <v>123</v>
      </c>
      <c r="E3" s="73" t="s">
        <v>123</v>
      </c>
      <c r="F3" s="73" t="s">
        <v>123</v>
      </c>
      <c r="G3" s="73" t="s">
        <v>123</v>
      </c>
      <c r="H3" s="73" t="s">
        <v>123</v>
      </c>
      <c r="I3" s="73" t="s">
        <v>123</v>
      </c>
      <c r="J3" s="73" t="s">
        <v>123</v>
      </c>
      <c r="K3" s="73" t="s">
        <v>123</v>
      </c>
      <c r="L3" s="73" t="s">
        <v>123</v>
      </c>
      <c r="M3" s="73" t="s">
        <v>123</v>
      </c>
      <c r="N3" s="73" t="s">
        <v>123</v>
      </c>
      <c r="O3" s="73" t="s">
        <v>123</v>
      </c>
      <c r="P3" s="73" t="s">
        <v>123</v>
      </c>
      <c r="Q3" s="73" t="s">
        <v>123</v>
      </c>
      <c r="R3" s="73" t="s">
        <v>123</v>
      </c>
      <c r="S3" s="73" t="s">
        <v>123</v>
      </c>
      <c r="T3" s="73" t="s">
        <v>123</v>
      </c>
      <c r="U3" s="73" t="s">
        <v>123</v>
      </c>
      <c r="V3" s="73" t="s">
        <v>123</v>
      </c>
      <c r="W3" s="73" t="s">
        <v>123</v>
      </c>
      <c r="X3" s="73" t="s">
        <v>123</v>
      </c>
      <c r="Y3" s="73" t="s">
        <v>123</v>
      </c>
      <c r="Z3" s="73" t="s">
        <v>123</v>
      </c>
    </row>
    <row r="4" spans="2:26">
      <c r="B4" s="67" t="s">
        <v>11</v>
      </c>
      <c r="C4" s="74">
        <v>476.36</v>
      </c>
      <c r="D4" s="75"/>
      <c r="E4" s="68">
        <v>7.38</v>
      </c>
      <c r="F4" s="68">
        <v>136.97999999999999</v>
      </c>
      <c r="G4" s="68">
        <v>46.71</v>
      </c>
      <c r="H4" s="68">
        <v>0</v>
      </c>
      <c r="I4" s="68"/>
      <c r="J4" s="68"/>
      <c r="K4" s="68"/>
      <c r="L4" s="68"/>
      <c r="M4" s="68"/>
      <c r="N4" s="68"/>
      <c r="O4" s="68"/>
      <c r="P4" s="68"/>
      <c r="Q4" s="68"/>
      <c r="R4" s="68"/>
      <c r="S4" s="68"/>
      <c r="T4" s="68"/>
      <c r="U4" s="68"/>
      <c r="V4" s="68"/>
      <c r="W4" s="68"/>
      <c r="X4" s="68"/>
      <c r="Y4" s="68"/>
      <c r="Z4" s="68"/>
    </row>
    <row r="5" spans="2:26">
      <c r="B5" s="67" t="s">
        <v>12</v>
      </c>
      <c r="C5" s="74">
        <v>8240.4599999999991</v>
      </c>
      <c r="D5" s="75"/>
      <c r="E5" s="68">
        <v>7239.07</v>
      </c>
      <c r="F5" s="68">
        <v>846.47</v>
      </c>
      <c r="G5" s="68">
        <v>15715.98</v>
      </c>
      <c r="H5" s="68">
        <v>3209.18</v>
      </c>
      <c r="I5" s="68"/>
      <c r="J5" s="68"/>
      <c r="K5" s="68"/>
      <c r="L5" s="68"/>
      <c r="M5" s="68"/>
      <c r="N5" s="68"/>
      <c r="O5" s="68"/>
      <c r="P5" s="68"/>
      <c r="Q5" s="68"/>
      <c r="R5" s="68"/>
      <c r="S5" s="68"/>
      <c r="T5" s="68"/>
      <c r="U5" s="68"/>
      <c r="V5" s="68"/>
      <c r="W5" s="68"/>
      <c r="X5" s="68"/>
      <c r="Y5" s="68"/>
      <c r="Z5" s="68"/>
    </row>
    <row r="6" spans="2:26">
      <c r="B6" s="67" t="s">
        <v>36</v>
      </c>
      <c r="C6" s="74">
        <v>16784.41</v>
      </c>
      <c r="D6" s="75"/>
      <c r="E6" s="68">
        <v>4993.2299999999996</v>
      </c>
      <c r="F6" s="68">
        <v>11080.75</v>
      </c>
      <c r="G6" s="68">
        <v>11199.01</v>
      </c>
      <c r="H6" s="68">
        <v>23363.45</v>
      </c>
      <c r="I6" s="68"/>
      <c r="J6" s="68"/>
      <c r="K6" s="68"/>
      <c r="L6" s="68"/>
      <c r="M6" s="68"/>
      <c r="N6" s="68"/>
      <c r="O6" s="68"/>
      <c r="P6" s="68"/>
      <c r="Q6" s="68"/>
      <c r="R6" s="68"/>
      <c r="S6" s="68"/>
      <c r="T6" s="68"/>
      <c r="U6" s="68"/>
      <c r="V6" s="68"/>
      <c r="W6" s="68"/>
      <c r="X6" s="68"/>
      <c r="Y6" s="68"/>
      <c r="Z6" s="68"/>
    </row>
    <row r="7" spans="2:26">
      <c r="B7" s="67" t="s">
        <v>13</v>
      </c>
      <c r="C7" s="74">
        <v>49906.41</v>
      </c>
      <c r="D7" s="75"/>
      <c r="E7" s="68">
        <v>41186.46</v>
      </c>
      <c r="F7" s="68">
        <v>10962.22</v>
      </c>
      <c r="G7" s="68">
        <v>65557.75</v>
      </c>
      <c r="H7" s="68">
        <v>16577</v>
      </c>
      <c r="I7" s="68"/>
      <c r="J7" s="68"/>
      <c r="K7" s="68"/>
      <c r="L7" s="68"/>
      <c r="M7" s="68"/>
      <c r="N7" s="68"/>
      <c r="O7" s="68"/>
      <c r="P7" s="68"/>
      <c r="Q7" s="68"/>
      <c r="R7" s="68"/>
      <c r="S7" s="68"/>
      <c r="T7" s="68"/>
      <c r="U7" s="68"/>
      <c r="V7" s="68"/>
      <c r="W7" s="68"/>
      <c r="X7" s="68"/>
      <c r="Y7" s="68"/>
      <c r="Z7" s="68"/>
    </row>
    <row r="8" spans="2:26">
      <c r="B8" s="67" t="s">
        <v>20</v>
      </c>
      <c r="C8" s="74">
        <v>1769.33</v>
      </c>
      <c r="D8" s="75"/>
      <c r="E8" s="68">
        <v>1732.12</v>
      </c>
      <c r="F8" s="68">
        <v>3743.73</v>
      </c>
      <c r="G8" s="68">
        <v>1745.41</v>
      </c>
      <c r="H8" s="68">
        <v>7651.32</v>
      </c>
      <c r="I8" s="68"/>
      <c r="J8" s="68"/>
      <c r="K8" s="68"/>
      <c r="L8" s="68"/>
      <c r="M8" s="68"/>
      <c r="N8" s="68"/>
      <c r="O8" s="68"/>
      <c r="P8" s="68"/>
      <c r="Q8" s="68"/>
      <c r="R8" s="68"/>
      <c r="S8" s="68"/>
      <c r="T8" s="68"/>
      <c r="U8" s="68"/>
      <c r="V8" s="68"/>
      <c r="W8" s="68"/>
      <c r="X8" s="68"/>
      <c r="Y8" s="68"/>
      <c r="Z8" s="68"/>
    </row>
    <row r="9" spans="2:26">
      <c r="B9" s="67" t="s">
        <v>14</v>
      </c>
      <c r="C9" s="74">
        <v>0.97</v>
      </c>
      <c r="D9" s="75"/>
      <c r="E9" s="68">
        <v>0</v>
      </c>
      <c r="F9" s="68">
        <v>0</v>
      </c>
      <c r="G9" s="68">
        <v>0</v>
      </c>
      <c r="H9" s="68">
        <v>0</v>
      </c>
      <c r="I9" s="68"/>
      <c r="J9" s="68"/>
      <c r="K9" s="68"/>
      <c r="L9" s="68"/>
      <c r="M9" s="68"/>
      <c r="N9" s="68"/>
      <c r="O9" s="68"/>
      <c r="P9" s="68"/>
      <c r="Q9" s="68"/>
      <c r="R9" s="68"/>
      <c r="S9" s="68"/>
      <c r="T9" s="68"/>
      <c r="U9" s="68"/>
      <c r="V9" s="68"/>
      <c r="W9" s="68"/>
      <c r="X9" s="68"/>
      <c r="Y9" s="68"/>
      <c r="Z9" s="68"/>
    </row>
    <row r="10" spans="2:26">
      <c r="B10" s="67" t="s">
        <v>23</v>
      </c>
      <c r="C10" s="74">
        <v>27108.240000000002</v>
      </c>
      <c r="D10" s="75"/>
      <c r="E10" s="68">
        <v>8550.67</v>
      </c>
      <c r="F10" s="68">
        <v>9855.5499999999993</v>
      </c>
      <c r="G10" s="68">
        <v>22098.45</v>
      </c>
      <c r="H10" s="68">
        <v>14369.78</v>
      </c>
      <c r="I10" s="68"/>
      <c r="J10" s="68"/>
      <c r="K10" s="68"/>
      <c r="L10" s="68"/>
      <c r="M10" s="68"/>
      <c r="N10" s="68"/>
      <c r="O10" s="68"/>
      <c r="P10" s="68"/>
      <c r="Q10" s="68"/>
      <c r="R10" s="68"/>
      <c r="S10" s="68"/>
      <c r="T10" s="68"/>
      <c r="U10" s="68"/>
      <c r="V10" s="68"/>
      <c r="W10" s="68"/>
      <c r="X10" s="68"/>
      <c r="Y10" s="68"/>
      <c r="Z10" s="68"/>
    </row>
    <row r="11" spans="2:26">
      <c r="B11" s="67" t="s">
        <v>18</v>
      </c>
      <c r="C11" s="74">
        <v>70589.91</v>
      </c>
      <c r="D11" s="75"/>
      <c r="E11" s="68">
        <v>48709.33</v>
      </c>
      <c r="F11" s="68">
        <v>24938.35</v>
      </c>
      <c r="G11" s="68">
        <v>47167.75</v>
      </c>
      <c r="H11" s="68">
        <v>24642.39</v>
      </c>
      <c r="I11" s="68"/>
      <c r="J11" s="68"/>
      <c r="K11" s="68"/>
      <c r="L11" s="68"/>
      <c r="M11" s="68"/>
      <c r="N11" s="68"/>
      <c r="O11" s="68"/>
      <c r="P11" s="68"/>
      <c r="Q11" s="68"/>
      <c r="R11" s="68"/>
      <c r="S11" s="68"/>
      <c r="T11" s="68"/>
      <c r="U11" s="68"/>
      <c r="V11" s="68"/>
      <c r="W11" s="68"/>
      <c r="X11" s="68"/>
      <c r="Y11" s="68"/>
      <c r="Z11" s="68"/>
    </row>
    <row r="12" spans="2:26">
      <c r="B12" s="67" t="s">
        <v>19</v>
      </c>
      <c r="C12" s="74">
        <v>30873.66</v>
      </c>
      <c r="D12" s="75"/>
      <c r="E12" s="68">
        <v>23037.64</v>
      </c>
      <c r="F12" s="68">
        <v>13853.98</v>
      </c>
      <c r="G12" s="68">
        <v>50885.31</v>
      </c>
      <c r="H12" s="68">
        <v>26655.97</v>
      </c>
      <c r="I12" s="68"/>
      <c r="J12" s="68"/>
      <c r="K12" s="68"/>
      <c r="L12" s="68"/>
      <c r="M12" s="68"/>
      <c r="N12" s="68"/>
      <c r="O12" s="68"/>
      <c r="P12" s="68"/>
      <c r="Q12" s="68"/>
      <c r="R12" s="68"/>
      <c r="S12" s="68"/>
      <c r="T12" s="68"/>
      <c r="U12" s="68"/>
      <c r="V12" s="68"/>
      <c r="W12" s="68"/>
      <c r="X12" s="68"/>
      <c r="Y12" s="68"/>
      <c r="Z12" s="68"/>
    </row>
    <row r="13" spans="2:26">
      <c r="B13" s="67" t="s">
        <v>38</v>
      </c>
      <c r="C13" s="74">
        <v>14520.97</v>
      </c>
      <c r="D13" s="75"/>
      <c r="E13" s="68">
        <v>7474.45</v>
      </c>
      <c r="F13" s="68">
        <v>6333.68</v>
      </c>
      <c r="G13" s="68">
        <v>3149.83</v>
      </c>
      <c r="H13" s="68">
        <v>637.66999999999996</v>
      </c>
      <c r="I13" s="68"/>
      <c r="J13" s="68"/>
      <c r="K13" s="68"/>
      <c r="L13" s="68"/>
      <c r="M13" s="68"/>
      <c r="N13" s="68"/>
      <c r="O13" s="68"/>
      <c r="P13" s="68"/>
      <c r="Q13" s="68"/>
      <c r="R13" s="68"/>
      <c r="S13" s="68"/>
      <c r="T13" s="68"/>
      <c r="U13" s="68"/>
      <c r="V13" s="68"/>
      <c r="W13" s="68"/>
      <c r="X13" s="68"/>
      <c r="Y13" s="68"/>
      <c r="Z13" s="68"/>
    </row>
    <row r="14" spans="2:26">
      <c r="B14" s="67" t="s">
        <v>39</v>
      </c>
      <c r="C14" s="74">
        <v>3912.8</v>
      </c>
      <c r="D14" s="75"/>
      <c r="E14" s="68">
        <v>85.55</v>
      </c>
      <c r="F14" s="68">
        <v>2592.79</v>
      </c>
      <c r="G14" s="68">
        <v>412.85</v>
      </c>
      <c r="H14" s="68">
        <v>7247.78</v>
      </c>
      <c r="I14" s="68"/>
      <c r="J14" s="68"/>
      <c r="K14" s="68"/>
      <c r="L14" s="68"/>
      <c r="M14" s="68"/>
      <c r="N14" s="68"/>
      <c r="O14" s="68"/>
      <c r="P14" s="68"/>
      <c r="Q14" s="68"/>
      <c r="R14" s="68"/>
      <c r="S14" s="68"/>
      <c r="T14" s="68"/>
      <c r="U14" s="68"/>
      <c r="V14" s="68"/>
      <c r="W14" s="68"/>
      <c r="X14" s="68"/>
      <c r="Y14" s="68"/>
      <c r="Z14" s="68"/>
    </row>
    <row r="15" spans="2:26">
      <c r="B15" s="67" t="s">
        <v>15</v>
      </c>
      <c r="C15" s="74">
        <v>6865.8</v>
      </c>
      <c r="D15" s="75"/>
      <c r="E15" s="68">
        <v>2260.88</v>
      </c>
      <c r="F15" s="68">
        <v>6324.45</v>
      </c>
      <c r="G15" s="68">
        <v>949.78</v>
      </c>
      <c r="H15" s="68">
        <v>7348.11</v>
      </c>
      <c r="I15" s="68"/>
      <c r="J15" s="68"/>
      <c r="K15" s="68"/>
      <c r="L15" s="68"/>
      <c r="M15" s="68"/>
      <c r="N15" s="68"/>
      <c r="O15" s="68"/>
      <c r="P15" s="68"/>
      <c r="Q15" s="68"/>
      <c r="R15" s="68"/>
      <c r="S15" s="68"/>
      <c r="T15" s="68"/>
      <c r="U15" s="68"/>
      <c r="V15" s="68"/>
      <c r="W15" s="68"/>
      <c r="X15" s="68"/>
      <c r="Y15" s="68"/>
      <c r="Z15" s="68"/>
    </row>
    <row r="16" spans="2:26">
      <c r="B16" s="67" t="s">
        <v>40</v>
      </c>
      <c r="C16" s="74">
        <v>0</v>
      </c>
      <c r="D16" s="75"/>
      <c r="E16" s="68">
        <v>0</v>
      </c>
      <c r="F16" s="68">
        <v>0</v>
      </c>
      <c r="G16" s="68">
        <v>0</v>
      </c>
      <c r="H16" s="68">
        <v>0</v>
      </c>
      <c r="I16" s="68"/>
      <c r="J16" s="68"/>
      <c r="K16" s="68"/>
      <c r="L16" s="68"/>
      <c r="M16" s="68"/>
      <c r="N16" s="68"/>
      <c r="O16" s="68"/>
      <c r="P16" s="68"/>
      <c r="Q16" s="68"/>
      <c r="R16" s="68"/>
      <c r="S16" s="68"/>
      <c r="T16" s="68"/>
      <c r="U16" s="68"/>
      <c r="V16" s="68"/>
      <c r="W16" s="68"/>
      <c r="X16" s="68"/>
      <c r="Y16" s="68"/>
      <c r="Z16" s="68"/>
    </row>
    <row r="17" spans="2:26">
      <c r="B17" s="67" t="s">
        <v>28</v>
      </c>
      <c r="C17" s="74">
        <v>1427.39</v>
      </c>
      <c r="D17" s="75"/>
      <c r="E17" s="68">
        <v>0</v>
      </c>
      <c r="F17" s="68">
        <v>1837.57</v>
      </c>
      <c r="G17" s="68">
        <v>0</v>
      </c>
      <c r="H17" s="68">
        <v>7262.74</v>
      </c>
      <c r="I17" s="68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8"/>
      <c r="Z17" s="68"/>
    </row>
    <row r="18" spans="2:26">
      <c r="B18" s="67" t="s">
        <v>25</v>
      </c>
      <c r="C18" s="74">
        <v>5590.23</v>
      </c>
      <c r="D18" s="75"/>
      <c r="E18" s="68">
        <v>0</v>
      </c>
      <c r="F18" s="68">
        <v>7213.21</v>
      </c>
      <c r="G18" s="68">
        <v>193.87</v>
      </c>
      <c r="H18" s="68">
        <v>13109.63</v>
      </c>
      <c r="I18" s="68"/>
      <c r="J18" s="68"/>
      <c r="K18" s="68"/>
      <c r="L18" s="68"/>
      <c r="M18" s="68"/>
      <c r="N18" s="68"/>
      <c r="O18" s="68"/>
      <c r="P18" s="68"/>
      <c r="Q18" s="68"/>
      <c r="R18" s="68"/>
      <c r="S18" s="68"/>
      <c r="T18" s="68"/>
      <c r="U18" s="68"/>
      <c r="V18" s="68"/>
      <c r="W18" s="68"/>
      <c r="X18" s="68"/>
      <c r="Y18" s="68"/>
      <c r="Z18" s="68"/>
    </row>
    <row r="19" spans="2:26">
      <c r="B19" s="67" t="s">
        <v>26</v>
      </c>
      <c r="C19" s="74">
        <v>12498.69</v>
      </c>
      <c r="D19" s="75"/>
      <c r="E19" s="68">
        <v>10663.94</v>
      </c>
      <c r="F19" s="68">
        <v>8158.59</v>
      </c>
      <c r="G19" s="68">
        <v>8567.01</v>
      </c>
      <c r="H19" s="68">
        <v>15056.2</v>
      </c>
      <c r="I19" s="68"/>
      <c r="J19" s="68"/>
      <c r="K19" s="68"/>
      <c r="L19" s="68"/>
      <c r="M19" s="68"/>
      <c r="N19" s="68"/>
      <c r="O19" s="68"/>
      <c r="P19" s="68"/>
      <c r="Q19" s="68"/>
      <c r="R19" s="68"/>
      <c r="S19" s="68"/>
      <c r="T19" s="68"/>
      <c r="U19" s="68"/>
      <c r="V19" s="68"/>
      <c r="W19" s="68"/>
      <c r="X19" s="68"/>
      <c r="Y19" s="68"/>
      <c r="Z19" s="68"/>
    </row>
    <row r="20" spans="2:26">
      <c r="B20" s="67" t="s">
        <v>22</v>
      </c>
      <c r="C20" s="74">
        <v>0</v>
      </c>
      <c r="D20" s="75"/>
      <c r="E20" s="68">
        <v>0</v>
      </c>
      <c r="F20" s="68">
        <v>0</v>
      </c>
      <c r="G20" s="68">
        <v>0</v>
      </c>
      <c r="H20" s="68">
        <v>0</v>
      </c>
      <c r="I20" s="68"/>
      <c r="J20" s="68"/>
      <c r="K20" s="68"/>
      <c r="L20" s="68"/>
      <c r="M20" s="68"/>
      <c r="N20" s="68"/>
      <c r="O20" s="68"/>
      <c r="P20" s="68"/>
      <c r="Q20" s="68"/>
      <c r="R20" s="68"/>
      <c r="S20" s="68"/>
      <c r="T20" s="68"/>
      <c r="U20" s="68"/>
      <c r="V20" s="68"/>
      <c r="W20" s="68"/>
      <c r="X20" s="68"/>
      <c r="Y20" s="68"/>
      <c r="Z20" s="68"/>
    </row>
    <row r="21" spans="2:26">
      <c r="B21" s="67" t="s">
        <v>24</v>
      </c>
      <c r="C21" s="74">
        <v>46148.27</v>
      </c>
      <c r="D21" s="75"/>
      <c r="E21" s="68">
        <v>34795</v>
      </c>
      <c r="F21" s="68">
        <v>8791.4500000000007</v>
      </c>
      <c r="G21" s="68">
        <v>45011.27</v>
      </c>
      <c r="H21" s="68">
        <v>13999.34</v>
      </c>
      <c r="I21" s="68"/>
      <c r="J21" s="68"/>
      <c r="K21" s="68"/>
      <c r="L21" s="68"/>
      <c r="M21" s="68"/>
      <c r="N21" s="68"/>
      <c r="O21" s="68"/>
      <c r="P21" s="68"/>
      <c r="Q21" s="68"/>
      <c r="R21" s="68"/>
      <c r="S21" s="68"/>
      <c r="T21" s="68"/>
      <c r="U21" s="68"/>
      <c r="V21" s="68"/>
      <c r="W21" s="68"/>
      <c r="X21" s="68"/>
      <c r="Y21" s="68"/>
      <c r="Z21" s="68"/>
    </row>
    <row r="22" spans="2:26">
      <c r="B22" s="67" t="s">
        <v>27</v>
      </c>
      <c r="C22" s="74">
        <v>51893.29</v>
      </c>
      <c r="D22" s="75"/>
      <c r="E22" s="68">
        <v>28263.46</v>
      </c>
      <c r="F22" s="68">
        <v>5399.14</v>
      </c>
      <c r="G22" s="68">
        <v>31444.34</v>
      </c>
      <c r="H22" s="68">
        <v>6209.46</v>
      </c>
      <c r="I22" s="68"/>
      <c r="J22" s="68"/>
      <c r="K22" s="68"/>
      <c r="L22" s="68"/>
      <c r="M22" s="68"/>
      <c r="N22" s="68"/>
      <c r="O22" s="68"/>
      <c r="P22" s="68"/>
      <c r="Q22" s="68"/>
      <c r="R22" s="68"/>
      <c r="S22" s="68"/>
      <c r="T22" s="68"/>
      <c r="U22" s="68"/>
      <c r="V22" s="68"/>
      <c r="W22" s="68"/>
      <c r="X22" s="68"/>
      <c r="Y22" s="68"/>
      <c r="Z22" s="68"/>
    </row>
    <row r="23" spans="2:26">
      <c r="B23" s="67" t="s">
        <v>21</v>
      </c>
      <c r="C23" s="74">
        <v>0</v>
      </c>
      <c r="D23" s="75"/>
      <c r="E23" s="68">
        <v>0</v>
      </c>
      <c r="F23" s="68">
        <v>0</v>
      </c>
      <c r="G23" s="68">
        <v>0</v>
      </c>
      <c r="H23" s="68">
        <v>0</v>
      </c>
      <c r="I23" s="68"/>
      <c r="J23" s="68"/>
      <c r="K23" s="68"/>
      <c r="L23" s="68"/>
      <c r="M23" s="68"/>
      <c r="N23" s="68"/>
      <c r="O23" s="68"/>
      <c r="P23" s="68"/>
      <c r="Q23" s="68"/>
      <c r="R23" s="68"/>
      <c r="S23" s="68"/>
      <c r="T23" s="68"/>
      <c r="U23" s="68"/>
      <c r="V23" s="68"/>
      <c r="W23" s="68"/>
      <c r="X23" s="68"/>
      <c r="Y23" s="68"/>
      <c r="Z23" s="68"/>
    </row>
    <row r="24" spans="2:26">
      <c r="B24" s="67" t="s">
        <v>17</v>
      </c>
      <c r="C24" s="74">
        <v>0</v>
      </c>
      <c r="D24" s="75"/>
      <c r="E24" s="68">
        <v>0</v>
      </c>
      <c r="F24" s="68">
        <v>0</v>
      </c>
      <c r="G24" s="68">
        <v>0</v>
      </c>
      <c r="H24" s="68">
        <v>0</v>
      </c>
      <c r="I24" s="68"/>
      <c r="J24" s="68"/>
      <c r="K24" s="68"/>
      <c r="L24" s="68"/>
      <c r="M24" s="68"/>
      <c r="N24" s="68"/>
      <c r="O24" s="68"/>
      <c r="P24" s="68"/>
      <c r="Q24" s="68"/>
      <c r="R24" s="68"/>
      <c r="S24" s="68"/>
      <c r="T24" s="68"/>
      <c r="U24" s="68"/>
      <c r="V24" s="68"/>
      <c r="W24" s="68"/>
      <c r="X24" s="68"/>
      <c r="Y24" s="68"/>
      <c r="Z24" s="68"/>
    </row>
    <row r="25" spans="2:26">
      <c r="B25" s="67" t="s">
        <v>41</v>
      </c>
      <c r="C25" s="74">
        <v>0</v>
      </c>
      <c r="D25" s="75"/>
      <c r="E25" s="68">
        <v>0</v>
      </c>
      <c r="F25" s="68">
        <v>0</v>
      </c>
      <c r="G25" s="68">
        <v>23963.38</v>
      </c>
      <c r="H25" s="68">
        <v>4122.8900000000003</v>
      </c>
      <c r="I25" s="68"/>
      <c r="J25" s="68"/>
      <c r="K25" s="68"/>
      <c r="L25" s="68"/>
      <c r="M25" s="68"/>
      <c r="N25" s="68"/>
      <c r="O25" s="68"/>
      <c r="P25" s="68"/>
      <c r="Q25" s="68"/>
      <c r="R25" s="68"/>
      <c r="S25" s="68"/>
      <c r="T25" s="68"/>
      <c r="U25" s="68"/>
      <c r="V25" s="68"/>
      <c r="W25" s="68"/>
      <c r="X25" s="68"/>
      <c r="Y25" s="68"/>
      <c r="Z25" s="68"/>
    </row>
    <row r="26" spans="2:26">
      <c r="B26" s="67" t="s">
        <v>35</v>
      </c>
      <c r="C26" s="74">
        <v>9593.81</v>
      </c>
      <c r="D26" s="75"/>
      <c r="E26" s="68">
        <v>4273.8100000000004</v>
      </c>
      <c r="F26" s="68">
        <v>6693.84</v>
      </c>
      <c r="G26" s="68">
        <v>6130.75</v>
      </c>
      <c r="H26" s="68">
        <v>12734.98</v>
      </c>
      <c r="I26" s="68"/>
      <c r="J26" s="68"/>
      <c r="K26" s="68"/>
      <c r="L26" s="68"/>
      <c r="M26" s="68"/>
      <c r="N26" s="68"/>
      <c r="O26" s="68"/>
      <c r="P26" s="68"/>
      <c r="Q26" s="68"/>
      <c r="R26" s="68"/>
      <c r="S26" s="68"/>
      <c r="T26" s="68"/>
      <c r="U26" s="68"/>
      <c r="V26" s="68"/>
      <c r="W26" s="68"/>
      <c r="X26" s="68"/>
      <c r="Y26" s="68"/>
      <c r="Z26" s="68"/>
    </row>
    <row r="27" spans="2:26">
      <c r="B27" s="67" t="s">
        <v>31</v>
      </c>
      <c r="C27" s="74">
        <v>11896.33</v>
      </c>
      <c r="D27" s="75"/>
      <c r="E27" s="68">
        <v>1403.19</v>
      </c>
      <c r="F27" s="68">
        <v>3129.59</v>
      </c>
      <c r="G27" s="68">
        <v>5834.64</v>
      </c>
      <c r="H27" s="68">
        <v>3296.55</v>
      </c>
      <c r="I27" s="68"/>
      <c r="J27" s="68"/>
      <c r="K27" s="68"/>
      <c r="L27" s="68"/>
      <c r="M27" s="68"/>
      <c r="N27" s="68"/>
      <c r="O27" s="68"/>
      <c r="P27" s="68"/>
      <c r="Q27" s="68"/>
      <c r="R27" s="68"/>
      <c r="S27" s="68"/>
      <c r="T27" s="68"/>
      <c r="U27" s="68"/>
      <c r="V27" s="68"/>
      <c r="W27" s="68"/>
      <c r="X27" s="68"/>
      <c r="Y27" s="68"/>
      <c r="Z27" s="68"/>
    </row>
    <row r="28" spans="2:26">
      <c r="B28" s="67" t="s">
        <v>33</v>
      </c>
      <c r="C28" s="74">
        <v>618.41999999999996</v>
      </c>
      <c r="D28" s="75"/>
      <c r="E28" s="68">
        <v>0</v>
      </c>
      <c r="F28" s="68">
        <v>363.71</v>
      </c>
      <c r="G28" s="68">
        <v>0</v>
      </c>
      <c r="H28" s="68">
        <v>2456.4699999999998</v>
      </c>
      <c r="I28" s="68"/>
      <c r="J28" s="68"/>
      <c r="K28" s="68"/>
      <c r="L28" s="68"/>
      <c r="M28" s="68"/>
      <c r="N28" s="68"/>
      <c r="O28" s="68"/>
      <c r="P28" s="68"/>
      <c r="Q28" s="68"/>
      <c r="R28" s="68"/>
      <c r="S28" s="68"/>
      <c r="T28" s="68"/>
      <c r="U28" s="68"/>
      <c r="V28" s="68"/>
      <c r="W28" s="68"/>
      <c r="X28" s="68"/>
      <c r="Y28" s="68"/>
      <c r="Z28" s="68"/>
    </row>
    <row r="29" spans="2:26">
      <c r="B29" s="67" t="s">
        <v>34</v>
      </c>
      <c r="C29" s="74">
        <v>3430.04</v>
      </c>
      <c r="D29" s="75"/>
      <c r="E29" s="68">
        <v>2701.23</v>
      </c>
      <c r="F29" s="68">
        <v>504.17</v>
      </c>
      <c r="G29" s="68">
        <v>5844.99</v>
      </c>
      <c r="H29" s="68">
        <v>1402.29</v>
      </c>
      <c r="I29" s="68"/>
      <c r="J29" s="68"/>
      <c r="K29" s="68"/>
      <c r="L29" s="68"/>
      <c r="M29" s="68"/>
      <c r="N29" s="68"/>
      <c r="O29" s="68"/>
      <c r="P29" s="68"/>
      <c r="Q29" s="68"/>
      <c r="R29" s="68"/>
      <c r="S29" s="68"/>
      <c r="T29" s="68"/>
      <c r="U29" s="68"/>
      <c r="V29" s="68"/>
      <c r="W29" s="68"/>
      <c r="X29" s="68"/>
      <c r="Y29" s="68"/>
      <c r="Z29" s="68"/>
    </row>
    <row r="30" spans="2:26">
      <c r="B30" s="67" t="s">
        <v>16</v>
      </c>
      <c r="C30" s="74">
        <v>0</v>
      </c>
      <c r="D30" s="75"/>
      <c r="E30" s="68">
        <v>0</v>
      </c>
      <c r="F30" s="68">
        <v>0</v>
      </c>
      <c r="G30" s="68">
        <v>0</v>
      </c>
      <c r="H30" s="68">
        <v>0</v>
      </c>
      <c r="I30" s="68"/>
      <c r="J30" s="68"/>
      <c r="K30" s="68"/>
      <c r="L30" s="68"/>
      <c r="M30" s="68"/>
      <c r="N30" s="68"/>
      <c r="O30" s="68"/>
      <c r="P30" s="68"/>
      <c r="Q30" s="68"/>
      <c r="R30" s="68"/>
      <c r="S30" s="68"/>
      <c r="T30" s="68"/>
      <c r="U30" s="68"/>
      <c r="V30" s="68"/>
      <c r="W30" s="68"/>
      <c r="X30" s="68"/>
      <c r="Y30" s="68"/>
      <c r="Z30" s="68"/>
    </row>
    <row r="31" spans="2:26">
      <c r="B31" s="67" t="s">
        <v>32</v>
      </c>
      <c r="C31" s="74">
        <v>7923.2</v>
      </c>
      <c r="D31" s="75"/>
      <c r="E31" s="68">
        <v>8557.25</v>
      </c>
      <c r="F31" s="68">
        <v>6040.45</v>
      </c>
      <c r="G31" s="68">
        <v>11656.55</v>
      </c>
      <c r="H31" s="68">
        <v>5968.96</v>
      </c>
      <c r="I31" s="68"/>
      <c r="J31" s="68"/>
      <c r="K31" s="68"/>
      <c r="L31" s="68"/>
      <c r="M31" s="68"/>
      <c r="N31" s="68"/>
      <c r="O31" s="68"/>
      <c r="P31" s="68"/>
      <c r="Q31" s="68"/>
      <c r="R31" s="68"/>
      <c r="S31" s="68"/>
      <c r="T31" s="68"/>
      <c r="U31" s="68"/>
      <c r="V31" s="68"/>
      <c r="W31" s="68"/>
      <c r="X31" s="68"/>
      <c r="Y31" s="68"/>
      <c r="Z31" s="68"/>
    </row>
    <row r="32" spans="2:26">
      <c r="B32" s="67" t="s">
        <v>29</v>
      </c>
      <c r="C32" s="74">
        <v>0</v>
      </c>
      <c r="D32" s="75"/>
      <c r="E32" s="68">
        <v>0</v>
      </c>
      <c r="F32" s="68">
        <v>610.28</v>
      </c>
      <c r="G32" s="68">
        <v>0</v>
      </c>
      <c r="H32" s="68">
        <v>2892.56</v>
      </c>
      <c r="I32" s="68"/>
      <c r="J32" s="68"/>
      <c r="K32" s="68"/>
      <c r="L32" s="68"/>
      <c r="M32" s="68"/>
      <c r="N32" s="68"/>
      <c r="O32" s="68"/>
      <c r="P32" s="68"/>
      <c r="Q32" s="68"/>
      <c r="R32" s="68"/>
      <c r="S32" s="68"/>
      <c r="T32" s="68"/>
      <c r="U32" s="68"/>
      <c r="V32" s="68"/>
      <c r="W32" s="68"/>
      <c r="X32" s="68"/>
      <c r="Y32" s="68"/>
      <c r="Z32" s="68"/>
    </row>
    <row r="33" spans="2:26">
      <c r="B33" s="78" t="s">
        <v>105</v>
      </c>
      <c r="C33" s="74">
        <v>3.41</v>
      </c>
      <c r="D33" s="75"/>
      <c r="E33" s="68">
        <v>0</v>
      </c>
      <c r="F33" s="68">
        <v>0</v>
      </c>
      <c r="G33" s="68">
        <v>0</v>
      </c>
      <c r="H33" s="68">
        <v>0</v>
      </c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  <c r="X33" s="68"/>
      <c r="Y33" s="68"/>
      <c r="Z33" s="68"/>
    </row>
    <row r="34" spans="2:26">
      <c r="B34" s="67" t="s">
        <v>37</v>
      </c>
      <c r="C34" s="74">
        <v>2633.7</v>
      </c>
      <c r="D34" s="75"/>
      <c r="E34" s="68">
        <v>3233.98</v>
      </c>
      <c r="F34" s="68">
        <v>5477.86</v>
      </c>
      <c r="G34" s="68">
        <v>4440.38</v>
      </c>
      <c r="H34" s="68">
        <v>8028.34</v>
      </c>
      <c r="I34" s="68"/>
      <c r="J34" s="68"/>
      <c r="K34" s="68"/>
      <c r="L34" s="68"/>
      <c r="M34" s="68"/>
      <c r="N34" s="68"/>
      <c r="O34" s="68"/>
      <c r="P34" s="68"/>
      <c r="Q34" s="68"/>
      <c r="R34" s="68"/>
      <c r="S34" s="68"/>
      <c r="T34" s="68"/>
      <c r="U34" s="68"/>
      <c r="V34" s="68"/>
      <c r="W34" s="68"/>
      <c r="X34" s="68"/>
      <c r="Y34" s="68"/>
      <c r="Z34" s="68"/>
    </row>
    <row r="35" spans="2:26">
      <c r="B35" s="67" t="s">
        <v>42</v>
      </c>
      <c r="C35" s="74">
        <v>5079.88</v>
      </c>
      <c r="D35" s="75"/>
      <c r="E35" s="68">
        <v>2442.41</v>
      </c>
      <c r="F35" s="68">
        <v>3004.69</v>
      </c>
      <c r="G35" s="68">
        <v>1656.12</v>
      </c>
      <c r="H35" s="68">
        <v>3151.11</v>
      </c>
      <c r="I35" s="68"/>
      <c r="J35" s="68"/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8"/>
      <c r="V35" s="68"/>
      <c r="W35" s="68"/>
      <c r="X35" s="68"/>
      <c r="Y35" s="68"/>
      <c r="Z35" s="68"/>
    </row>
    <row r="36" spans="2:26">
      <c r="B36" s="67" t="s">
        <v>43</v>
      </c>
      <c r="C36" s="74">
        <v>1922.94</v>
      </c>
      <c r="D36" s="75"/>
      <c r="E36" s="68">
        <v>1610.75</v>
      </c>
      <c r="F36" s="68">
        <v>290.24</v>
      </c>
      <c r="G36" s="68">
        <v>2769.44</v>
      </c>
      <c r="H36" s="68">
        <v>421.19</v>
      </c>
      <c r="I36" s="68"/>
      <c r="J36" s="68"/>
      <c r="K36" s="68"/>
      <c r="L36" s="68"/>
      <c r="M36" s="68"/>
      <c r="N36" s="68"/>
      <c r="O36" s="68"/>
      <c r="P36" s="68"/>
      <c r="Q36" s="68"/>
      <c r="R36" s="68"/>
      <c r="S36" s="68"/>
      <c r="T36" s="68"/>
      <c r="U36" s="68"/>
      <c r="V36" s="68"/>
      <c r="W36" s="68"/>
      <c r="X36" s="68"/>
      <c r="Y36" s="68"/>
      <c r="Z36" s="68"/>
    </row>
    <row r="37" spans="2:26">
      <c r="B37" s="67" t="s">
        <v>120</v>
      </c>
      <c r="C37" s="74">
        <v>0</v>
      </c>
      <c r="D37" s="75"/>
      <c r="E37" s="68">
        <v>0</v>
      </c>
      <c r="F37" s="68">
        <v>0</v>
      </c>
      <c r="G37" s="68">
        <v>0</v>
      </c>
      <c r="H37" s="68">
        <v>0</v>
      </c>
      <c r="I37" s="68">
        <v>0</v>
      </c>
      <c r="J37" s="68">
        <v>0</v>
      </c>
      <c r="K37" s="68">
        <v>0</v>
      </c>
      <c r="L37" s="68">
        <v>0</v>
      </c>
      <c r="M37" s="68">
        <v>0</v>
      </c>
      <c r="N37" s="68">
        <v>0</v>
      </c>
      <c r="O37" s="68">
        <v>0</v>
      </c>
      <c r="P37" s="68">
        <v>0</v>
      </c>
      <c r="Q37" s="68">
        <v>0</v>
      </c>
      <c r="R37" s="68">
        <v>0</v>
      </c>
      <c r="S37" s="68">
        <v>0</v>
      </c>
      <c r="T37" s="68">
        <v>0</v>
      </c>
      <c r="U37" s="68">
        <v>0</v>
      </c>
      <c r="V37" s="68">
        <v>0</v>
      </c>
      <c r="W37" s="68">
        <v>0</v>
      </c>
      <c r="X37" s="68">
        <v>0</v>
      </c>
      <c r="Y37" s="68">
        <v>0</v>
      </c>
      <c r="Z37" s="68">
        <v>0</v>
      </c>
    </row>
    <row r="38" spans="2:26">
      <c r="B38" s="69" t="s">
        <v>121</v>
      </c>
      <c r="C38" s="70">
        <f>SUM(C4:C37)</f>
        <v>391708.92</v>
      </c>
      <c r="D38" s="70"/>
      <c r="E38" s="70">
        <f>SUM(E4:E37)</f>
        <v>243221.80000000005</v>
      </c>
      <c r="F38" s="70">
        <f>SUM(F4:F37)</f>
        <v>148183.74</v>
      </c>
      <c r="G38" s="70">
        <f t="shared" ref="G38:Z38" si="0">SUM(G4:G37)</f>
        <v>366441.57</v>
      </c>
      <c r="H38" s="70">
        <f t="shared" si="0"/>
        <v>231815.36</v>
      </c>
      <c r="I38" s="70">
        <f t="shared" si="0"/>
        <v>0</v>
      </c>
      <c r="J38" s="70">
        <f t="shared" si="0"/>
        <v>0</v>
      </c>
      <c r="K38" s="70">
        <f t="shared" si="0"/>
        <v>0</v>
      </c>
      <c r="L38" s="70">
        <f t="shared" si="0"/>
        <v>0</v>
      </c>
      <c r="M38" s="70">
        <f t="shared" si="0"/>
        <v>0</v>
      </c>
      <c r="N38" s="70">
        <f t="shared" si="0"/>
        <v>0</v>
      </c>
      <c r="O38" s="70">
        <f t="shared" si="0"/>
        <v>0</v>
      </c>
      <c r="P38" s="70">
        <f t="shared" si="0"/>
        <v>0</v>
      </c>
      <c r="Q38" s="70">
        <f t="shared" si="0"/>
        <v>0</v>
      </c>
      <c r="R38" s="70">
        <f t="shared" si="0"/>
        <v>0</v>
      </c>
      <c r="S38" s="70">
        <f t="shared" si="0"/>
        <v>0</v>
      </c>
      <c r="T38" s="70">
        <f t="shared" si="0"/>
        <v>0</v>
      </c>
      <c r="U38" s="70">
        <f t="shared" si="0"/>
        <v>0</v>
      </c>
      <c r="V38" s="70">
        <f t="shared" si="0"/>
        <v>0</v>
      </c>
      <c r="W38" s="70">
        <f t="shared" si="0"/>
        <v>0</v>
      </c>
      <c r="X38" s="70">
        <f t="shared" si="0"/>
        <v>0</v>
      </c>
      <c r="Y38" s="70">
        <f t="shared" si="0"/>
        <v>0</v>
      </c>
      <c r="Z38" s="70">
        <f t="shared" si="0"/>
        <v>0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Z38"/>
  <sheetViews>
    <sheetView workbookViewId="0">
      <pane xSplit="2" ySplit="3" topLeftCell="C7" activePane="bottomRight" state="frozen"/>
      <selection pane="topRight" activeCell="C1" sqref="C1"/>
      <selection pane="bottomLeft" activeCell="A4" sqref="A4"/>
      <selection pane="bottomRight" activeCell="G22" sqref="G22"/>
    </sheetView>
  </sheetViews>
  <sheetFormatPr defaultRowHeight="14.25"/>
  <cols>
    <col min="1" max="1" width="2.25" style="71" customWidth="1"/>
    <col min="2" max="2" width="9" style="71"/>
    <col min="3" max="4" width="8.75" style="71" customWidth="1"/>
    <col min="5" max="6" width="8.75" style="72" customWidth="1"/>
    <col min="7" max="17" width="8.75" style="71" customWidth="1"/>
    <col min="18" max="26" width="8.5" style="71" bestFit="1" customWidth="1"/>
    <col min="27" max="16384" width="9" style="71"/>
  </cols>
  <sheetData>
    <row r="1" spans="2:26" s="86" customFormat="1">
      <c r="C1" s="87" t="s">
        <v>56</v>
      </c>
      <c r="D1" s="87" t="s">
        <v>56</v>
      </c>
      <c r="E1" s="87" t="s">
        <v>57</v>
      </c>
      <c r="F1" s="87" t="s">
        <v>57</v>
      </c>
      <c r="G1" s="87" t="s">
        <v>58</v>
      </c>
      <c r="H1" s="87" t="s">
        <v>58</v>
      </c>
      <c r="I1" s="87" t="s">
        <v>82</v>
      </c>
      <c r="J1" s="87" t="s">
        <v>82</v>
      </c>
      <c r="K1" s="87" t="s">
        <v>84</v>
      </c>
      <c r="L1" s="87" t="s">
        <v>84</v>
      </c>
      <c r="M1" s="87" t="s">
        <v>86</v>
      </c>
      <c r="N1" s="87" t="s">
        <v>86</v>
      </c>
      <c r="O1" s="87" t="s">
        <v>88</v>
      </c>
      <c r="P1" s="87" t="s">
        <v>88</v>
      </c>
      <c r="Q1" s="87" t="s">
        <v>90</v>
      </c>
      <c r="R1" s="87" t="s">
        <v>90</v>
      </c>
      <c r="S1" s="87" t="s">
        <v>92</v>
      </c>
      <c r="T1" s="87" t="s">
        <v>92</v>
      </c>
      <c r="U1" s="87" t="s">
        <v>96</v>
      </c>
      <c r="V1" s="87" t="s">
        <v>96</v>
      </c>
      <c r="W1" s="87" t="s">
        <v>94</v>
      </c>
      <c r="X1" s="87" t="s">
        <v>94</v>
      </c>
      <c r="Y1" s="87" t="s">
        <v>98</v>
      </c>
      <c r="Z1" s="87" t="s">
        <v>98</v>
      </c>
    </row>
    <row r="2" spans="2:26" s="86" customFormat="1">
      <c r="C2" s="87" t="s">
        <v>107</v>
      </c>
      <c r="D2" s="87" t="s">
        <v>108</v>
      </c>
      <c r="E2" s="87" t="s">
        <v>107</v>
      </c>
      <c r="F2" s="87" t="s">
        <v>108</v>
      </c>
      <c r="G2" s="87" t="s">
        <v>107</v>
      </c>
      <c r="H2" s="87" t="s">
        <v>108</v>
      </c>
      <c r="I2" s="87" t="s">
        <v>107</v>
      </c>
      <c r="J2" s="87" t="s">
        <v>108</v>
      </c>
      <c r="K2" s="87" t="s">
        <v>107</v>
      </c>
      <c r="L2" s="87" t="s">
        <v>108</v>
      </c>
      <c r="M2" s="87" t="s">
        <v>107</v>
      </c>
      <c r="N2" s="87" t="s">
        <v>108</v>
      </c>
      <c r="O2" s="87" t="s">
        <v>107</v>
      </c>
      <c r="P2" s="87" t="s">
        <v>108</v>
      </c>
      <c r="Q2" s="87" t="s">
        <v>107</v>
      </c>
      <c r="R2" s="87" t="s">
        <v>108</v>
      </c>
      <c r="S2" s="87" t="s">
        <v>107</v>
      </c>
      <c r="T2" s="87" t="s">
        <v>108</v>
      </c>
      <c r="U2" s="87" t="s">
        <v>107</v>
      </c>
      <c r="V2" s="87" t="s">
        <v>108</v>
      </c>
      <c r="W2" s="87" t="s">
        <v>107</v>
      </c>
      <c r="X2" s="87" t="s">
        <v>108</v>
      </c>
      <c r="Y2" s="87" t="s">
        <v>107</v>
      </c>
      <c r="Z2" s="87" t="s">
        <v>108</v>
      </c>
    </row>
    <row r="3" spans="2:26">
      <c r="B3" s="66" t="s">
        <v>115</v>
      </c>
      <c r="C3" s="73" t="s">
        <v>132</v>
      </c>
      <c r="D3" s="73" t="s">
        <v>132</v>
      </c>
      <c r="E3" s="73" t="s">
        <v>132</v>
      </c>
      <c r="F3" s="73" t="s">
        <v>132</v>
      </c>
      <c r="G3" s="73" t="s">
        <v>132</v>
      </c>
      <c r="H3" s="73" t="s">
        <v>132</v>
      </c>
      <c r="I3" s="73" t="s">
        <v>132</v>
      </c>
      <c r="J3" s="73" t="s">
        <v>132</v>
      </c>
      <c r="K3" s="73" t="s">
        <v>132</v>
      </c>
      <c r="L3" s="73" t="s">
        <v>132</v>
      </c>
      <c r="M3" s="73" t="s">
        <v>132</v>
      </c>
      <c r="N3" s="73" t="s">
        <v>132</v>
      </c>
      <c r="O3" s="73" t="s">
        <v>132</v>
      </c>
      <c r="P3" s="73" t="s">
        <v>132</v>
      </c>
      <c r="Q3" s="73" t="s">
        <v>132</v>
      </c>
      <c r="R3" s="73" t="s">
        <v>132</v>
      </c>
      <c r="S3" s="73" t="s">
        <v>132</v>
      </c>
      <c r="T3" s="73" t="s">
        <v>132</v>
      </c>
      <c r="U3" s="73" t="s">
        <v>132</v>
      </c>
      <c r="V3" s="73" t="s">
        <v>132</v>
      </c>
      <c r="W3" s="73" t="s">
        <v>132</v>
      </c>
      <c r="X3" s="73" t="s">
        <v>132</v>
      </c>
      <c r="Y3" s="73" t="s">
        <v>132</v>
      </c>
      <c r="Z3" s="73" t="s">
        <v>132</v>
      </c>
    </row>
    <row r="4" spans="2:26">
      <c r="B4" s="67" t="s">
        <v>11</v>
      </c>
      <c r="C4" s="74"/>
      <c r="D4" s="75"/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  <c r="R4" s="68"/>
      <c r="S4" s="68"/>
      <c r="T4" s="68"/>
      <c r="U4" s="68"/>
      <c r="V4" s="68"/>
      <c r="W4" s="68"/>
      <c r="X4" s="68"/>
      <c r="Y4" s="68"/>
      <c r="Z4" s="68"/>
    </row>
    <row r="5" spans="2:26">
      <c r="B5" s="67" t="s">
        <v>12</v>
      </c>
      <c r="C5" s="74"/>
      <c r="D5" s="75"/>
      <c r="E5" s="68"/>
      <c r="F5" s="68"/>
      <c r="G5" s="68"/>
      <c r="H5" s="68"/>
      <c r="I5" s="68"/>
      <c r="J5" s="68"/>
      <c r="K5" s="68"/>
      <c r="L5" s="68"/>
      <c r="M5" s="68"/>
      <c r="N5" s="68"/>
      <c r="O5" s="68"/>
      <c r="P5" s="68"/>
      <c r="Q5" s="68"/>
      <c r="R5" s="68"/>
      <c r="S5" s="68"/>
      <c r="T5" s="68"/>
      <c r="U5" s="68"/>
      <c r="V5" s="68"/>
      <c r="W5" s="68"/>
      <c r="X5" s="68"/>
      <c r="Y5" s="68"/>
      <c r="Z5" s="68"/>
    </row>
    <row r="6" spans="2:26">
      <c r="B6" s="67" t="s">
        <v>36</v>
      </c>
      <c r="C6" s="74"/>
      <c r="D6" s="75"/>
      <c r="E6" s="68"/>
      <c r="F6" s="68"/>
      <c r="G6" s="68"/>
      <c r="H6" s="68"/>
      <c r="I6" s="68"/>
      <c r="J6" s="68"/>
      <c r="K6" s="68"/>
      <c r="L6" s="68"/>
      <c r="M6" s="68"/>
      <c r="N6" s="68"/>
      <c r="O6" s="68"/>
      <c r="P6" s="68"/>
      <c r="Q6" s="68"/>
      <c r="R6" s="68"/>
      <c r="S6" s="68"/>
      <c r="T6" s="68"/>
      <c r="U6" s="68"/>
      <c r="V6" s="68"/>
      <c r="W6" s="68"/>
      <c r="X6" s="68"/>
      <c r="Y6" s="68"/>
      <c r="Z6" s="68"/>
    </row>
    <row r="7" spans="2:26">
      <c r="B7" s="67" t="s">
        <v>13</v>
      </c>
      <c r="C7" s="74"/>
      <c r="D7" s="75"/>
      <c r="E7" s="68"/>
      <c r="F7" s="68"/>
      <c r="G7" s="68"/>
      <c r="H7" s="68"/>
      <c r="I7" s="68"/>
      <c r="J7" s="68"/>
      <c r="K7" s="68"/>
      <c r="L7" s="68"/>
      <c r="M7" s="68"/>
      <c r="N7" s="68"/>
      <c r="O7" s="68"/>
      <c r="P7" s="68"/>
      <c r="Q7" s="68"/>
      <c r="R7" s="68"/>
      <c r="S7" s="68"/>
      <c r="T7" s="68"/>
      <c r="U7" s="68"/>
      <c r="V7" s="68"/>
      <c r="W7" s="68"/>
      <c r="X7" s="68"/>
      <c r="Y7" s="68"/>
      <c r="Z7" s="68"/>
    </row>
    <row r="8" spans="2:26">
      <c r="B8" s="67" t="s">
        <v>20</v>
      </c>
      <c r="C8" s="74"/>
      <c r="D8" s="75"/>
      <c r="E8" s="68"/>
      <c r="F8" s="68"/>
      <c r="G8" s="68"/>
      <c r="H8" s="68"/>
      <c r="I8" s="68"/>
      <c r="J8" s="68"/>
      <c r="K8" s="68"/>
      <c r="L8" s="68"/>
      <c r="M8" s="68"/>
      <c r="N8" s="68"/>
      <c r="O8" s="68"/>
      <c r="P8" s="68"/>
      <c r="Q8" s="68"/>
      <c r="R8" s="68"/>
      <c r="S8" s="68"/>
      <c r="T8" s="68"/>
      <c r="U8" s="68"/>
      <c r="V8" s="68"/>
      <c r="W8" s="68"/>
      <c r="X8" s="68"/>
      <c r="Y8" s="68"/>
      <c r="Z8" s="68"/>
    </row>
    <row r="9" spans="2:26">
      <c r="B9" s="67" t="s">
        <v>14</v>
      </c>
      <c r="C9" s="74"/>
      <c r="D9" s="75"/>
      <c r="E9" s="68"/>
      <c r="F9" s="68"/>
      <c r="G9" s="68"/>
      <c r="H9" s="68"/>
      <c r="I9" s="68"/>
      <c r="J9" s="68"/>
      <c r="K9" s="68"/>
      <c r="L9" s="68"/>
      <c r="M9" s="68"/>
      <c r="N9" s="68"/>
      <c r="O9" s="68"/>
      <c r="P9" s="68"/>
      <c r="Q9" s="68"/>
      <c r="R9" s="68"/>
      <c r="S9" s="68"/>
      <c r="T9" s="68"/>
      <c r="U9" s="68"/>
      <c r="V9" s="68"/>
      <c r="W9" s="68"/>
      <c r="X9" s="68"/>
      <c r="Y9" s="68"/>
      <c r="Z9" s="68"/>
    </row>
    <row r="10" spans="2:26">
      <c r="B10" s="67" t="s">
        <v>23</v>
      </c>
      <c r="C10" s="74"/>
      <c r="D10" s="75"/>
      <c r="E10" s="68"/>
      <c r="F10" s="68"/>
      <c r="G10" s="68"/>
      <c r="H10" s="68"/>
      <c r="I10" s="68"/>
      <c r="J10" s="68"/>
      <c r="K10" s="68"/>
      <c r="L10" s="68"/>
      <c r="M10" s="68"/>
      <c r="N10" s="68"/>
      <c r="O10" s="68"/>
      <c r="P10" s="68"/>
      <c r="Q10" s="68"/>
      <c r="R10" s="68"/>
      <c r="S10" s="68"/>
      <c r="T10" s="68"/>
      <c r="U10" s="68"/>
      <c r="V10" s="68"/>
      <c r="W10" s="68"/>
      <c r="X10" s="68"/>
      <c r="Y10" s="68"/>
      <c r="Z10" s="68"/>
    </row>
    <row r="11" spans="2:26">
      <c r="B11" s="67" t="s">
        <v>18</v>
      </c>
      <c r="C11" s="74"/>
      <c r="D11" s="75"/>
      <c r="E11" s="68"/>
      <c r="F11" s="68"/>
      <c r="G11" s="68"/>
      <c r="H11" s="68"/>
      <c r="I11" s="68"/>
      <c r="J11" s="68"/>
      <c r="K11" s="68"/>
      <c r="L11" s="68"/>
      <c r="M11" s="68"/>
      <c r="N11" s="68"/>
      <c r="O11" s="68"/>
      <c r="P11" s="68"/>
      <c r="Q11" s="68"/>
      <c r="R11" s="68"/>
      <c r="S11" s="68"/>
      <c r="T11" s="68"/>
      <c r="U11" s="68"/>
      <c r="V11" s="68"/>
      <c r="W11" s="68"/>
      <c r="X11" s="68"/>
      <c r="Y11" s="68"/>
      <c r="Z11" s="68"/>
    </row>
    <row r="12" spans="2:26">
      <c r="B12" s="67" t="s">
        <v>19</v>
      </c>
      <c r="C12" s="74"/>
      <c r="D12" s="75"/>
      <c r="E12" s="68"/>
      <c r="F12" s="68"/>
      <c r="G12" s="68"/>
      <c r="H12" s="68"/>
      <c r="I12" s="68"/>
      <c r="J12" s="68"/>
      <c r="K12" s="68"/>
      <c r="L12" s="68"/>
      <c r="M12" s="68"/>
      <c r="N12" s="68"/>
      <c r="O12" s="68"/>
      <c r="P12" s="68"/>
      <c r="Q12" s="68"/>
      <c r="R12" s="68"/>
      <c r="S12" s="68"/>
      <c r="T12" s="68"/>
      <c r="U12" s="68"/>
      <c r="V12" s="68"/>
      <c r="W12" s="68"/>
      <c r="X12" s="68"/>
      <c r="Y12" s="68"/>
      <c r="Z12" s="68"/>
    </row>
    <row r="13" spans="2:26">
      <c r="B13" s="67" t="s">
        <v>38</v>
      </c>
      <c r="C13" s="74"/>
      <c r="D13" s="75"/>
      <c r="E13" s="68"/>
      <c r="F13" s="68"/>
      <c r="G13" s="68"/>
      <c r="H13" s="68"/>
      <c r="I13" s="68"/>
      <c r="J13" s="68"/>
      <c r="K13" s="68"/>
      <c r="L13" s="68"/>
      <c r="M13" s="68"/>
      <c r="N13" s="68"/>
      <c r="O13" s="68"/>
      <c r="P13" s="68"/>
      <c r="Q13" s="68"/>
      <c r="R13" s="68"/>
      <c r="S13" s="68"/>
      <c r="T13" s="68"/>
      <c r="U13" s="68"/>
      <c r="V13" s="68"/>
      <c r="W13" s="68"/>
      <c r="X13" s="68"/>
      <c r="Y13" s="68"/>
      <c r="Z13" s="68"/>
    </row>
    <row r="14" spans="2:26">
      <c r="B14" s="67" t="s">
        <v>39</v>
      </c>
      <c r="C14" s="74"/>
      <c r="D14" s="75"/>
      <c r="E14" s="68"/>
      <c r="F14" s="68"/>
      <c r="G14" s="68"/>
      <c r="H14" s="68"/>
      <c r="I14" s="68"/>
      <c r="J14" s="68"/>
      <c r="K14" s="68"/>
      <c r="L14" s="68"/>
      <c r="M14" s="68"/>
      <c r="N14" s="68"/>
      <c r="O14" s="68"/>
      <c r="P14" s="68"/>
      <c r="Q14" s="68"/>
      <c r="R14" s="68"/>
      <c r="S14" s="68"/>
      <c r="T14" s="68"/>
      <c r="U14" s="68"/>
      <c r="V14" s="68"/>
      <c r="W14" s="68"/>
      <c r="X14" s="68"/>
      <c r="Y14" s="68"/>
      <c r="Z14" s="68"/>
    </row>
    <row r="15" spans="2:26">
      <c r="B15" s="67" t="s">
        <v>15</v>
      </c>
      <c r="C15" s="74"/>
      <c r="D15" s="75"/>
      <c r="E15" s="68"/>
      <c r="F15" s="68"/>
      <c r="G15" s="68"/>
      <c r="H15" s="68"/>
      <c r="I15" s="68"/>
      <c r="J15" s="68"/>
      <c r="K15" s="68"/>
      <c r="L15" s="68"/>
      <c r="M15" s="68"/>
      <c r="N15" s="68"/>
      <c r="O15" s="68"/>
      <c r="P15" s="68"/>
      <c r="Q15" s="68"/>
      <c r="R15" s="68"/>
      <c r="S15" s="68"/>
      <c r="T15" s="68"/>
      <c r="U15" s="68"/>
      <c r="V15" s="68"/>
      <c r="W15" s="68"/>
      <c r="X15" s="68"/>
      <c r="Y15" s="68"/>
      <c r="Z15" s="68"/>
    </row>
    <row r="16" spans="2:26">
      <c r="B16" s="67" t="s">
        <v>40</v>
      </c>
      <c r="C16" s="74"/>
      <c r="D16" s="75"/>
      <c r="E16" s="68"/>
      <c r="F16" s="68"/>
      <c r="G16" s="68"/>
      <c r="H16" s="68"/>
      <c r="I16" s="68"/>
      <c r="J16" s="68"/>
      <c r="K16" s="68"/>
      <c r="L16" s="68"/>
      <c r="M16" s="68"/>
      <c r="N16" s="68"/>
      <c r="O16" s="68"/>
      <c r="P16" s="68"/>
      <c r="Q16" s="68"/>
      <c r="R16" s="68"/>
      <c r="S16" s="68"/>
      <c r="T16" s="68"/>
      <c r="U16" s="68"/>
      <c r="V16" s="68"/>
      <c r="W16" s="68"/>
      <c r="X16" s="68"/>
      <c r="Y16" s="68"/>
      <c r="Z16" s="68"/>
    </row>
    <row r="17" spans="2:26">
      <c r="B17" s="67" t="s">
        <v>28</v>
      </c>
      <c r="C17" s="74"/>
      <c r="D17" s="75"/>
      <c r="E17" s="68"/>
      <c r="F17" s="68"/>
      <c r="G17" s="68"/>
      <c r="H17" s="68"/>
      <c r="I17" s="68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8"/>
      <c r="Z17" s="68"/>
    </row>
    <row r="18" spans="2:26">
      <c r="B18" s="67" t="s">
        <v>25</v>
      </c>
      <c r="C18" s="74"/>
      <c r="D18" s="75"/>
      <c r="E18" s="68"/>
      <c r="F18" s="68"/>
      <c r="G18" s="68"/>
      <c r="H18" s="68"/>
      <c r="I18" s="68"/>
      <c r="J18" s="68"/>
      <c r="K18" s="68"/>
      <c r="L18" s="68"/>
      <c r="M18" s="68"/>
      <c r="N18" s="68"/>
      <c r="O18" s="68"/>
      <c r="P18" s="68"/>
      <c r="Q18" s="68"/>
      <c r="R18" s="68"/>
      <c r="S18" s="68"/>
      <c r="T18" s="68"/>
      <c r="U18" s="68"/>
      <c r="V18" s="68"/>
      <c r="W18" s="68"/>
      <c r="X18" s="68"/>
      <c r="Y18" s="68"/>
      <c r="Z18" s="68"/>
    </row>
    <row r="19" spans="2:26">
      <c r="B19" s="67" t="s">
        <v>26</v>
      </c>
      <c r="C19" s="74"/>
      <c r="D19" s="75"/>
      <c r="E19" s="68"/>
      <c r="F19" s="68"/>
      <c r="G19" s="68"/>
      <c r="H19" s="68"/>
      <c r="I19" s="68"/>
      <c r="J19" s="68"/>
      <c r="K19" s="68"/>
      <c r="L19" s="68"/>
      <c r="M19" s="68"/>
      <c r="N19" s="68"/>
      <c r="O19" s="68"/>
      <c r="P19" s="68"/>
      <c r="Q19" s="68"/>
      <c r="R19" s="68"/>
      <c r="S19" s="68"/>
      <c r="T19" s="68"/>
      <c r="U19" s="68"/>
      <c r="V19" s="68"/>
      <c r="W19" s="68"/>
      <c r="X19" s="68"/>
      <c r="Y19" s="68"/>
      <c r="Z19" s="68"/>
    </row>
    <row r="20" spans="2:26">
      <c r="B20" s="67" t="s">
        <v>22</v>
      </c>
      <c r="C20" s="74"/>
      <c r="D20" s="75"/>
      <c r="E20" s="68"/>
      <c r="F20" s="68"/>
      <c r="G20" s="68"/>
      <c r="H20" s="68"/>
      <c r="I20" s="68"/>
      <c r="J20" s="68"/>
      <c r="K20" s="68"/>
      <c r="L20" s="68"/>
      <c r="M20" s="68"/>
      <c r="N20" s="68"/>
      <c r="O20" s="68"/>
      <c r="P20" s="68"/>
      <c r="Q20" s="68"/>
      <c r="R20" s="68"/>
      <c r="S20" s="68"/>
      <c r="T20" s="68"/>
      <c r="U20" s="68"/>
      <c r="V20" s="68"/>
      <c r="W20" s="68"/>
      <c r="X20" s="68"/>
      <c r="Y20" s="68"/>
      <c r="Z20" s="68"/>
    </row>
    <row r="21" spans="2:26">
      <c r="B21" s="67" t="s">
        <v>24</v>
      </c>
      <c r="C21" s="74"/>
      <c r="D21" s="75"/>
      <c r="E21" s="68"/>
      <c r="F21" s="68"/>
      <c r="G21" s="68"/>
      <c r="H21" s="68"/>
      <c r="I21" s="68"/>
      <c r="J21" s="68"/>
      <c r="K21" s="68"/>
      <c r="L21" s="68"/>
      <c r="M21" s="68"/>
      <c r="N21" s="68"/>
      <c r="O21" s="68"/>
      <c r="P21" s="68"/>
      <c r="Q21" s="68"/>
      <c r="R21" s="68"/>
      <c r="S21" s="68"/>
      <c r="T21" s="68"/>
      <c r="U21" s="68"/>
      <c r="V21" s="68"/>
      <c r="W21" s="68"/>
      <c r="X21" s="68"/>
      <c r="Y21" s="68"/>
      <c r="Z21" s="68"/>
    </row>
    <row r="22" spans="2:26">
      <c r="B22" s="67" t="s">
        <v>27</v>
      </c>
      <c r="C22" s="74"/>
      <c r="D22" s="75"/>
      <c r="E22" s="68"/>
      <c r="F22" s="68"/>
      <c r="G22" s="68"/>
      <c r="H22" s="68"/>
      <c r="I22" s="68"/>
      <c r="J22" s="68"/>
      <c r="K22" s="68"/>
      <c r="L22" s="68"/>
      <c r="M22" s="68"/>
      <c r="N22" s="68"/>
      <c r="O22" s="68"/>
      <c r="P22" s="68"/>
      <c r="Q22" s="68"/>
      <c r="R22" s="68"/>
      <c r="S22" s="68"/>
      <c r="T22" s="68"/>
      <c r="U22" s="68"/>
      <c r="V22" s="68"/>
      <c r="W22" s="68"/>
      <c r="X22" s="68"/>
      <c r="Y22" s="68"/>
      <c r="Z22" s="68"/>
    </row>
    <row r="23" spans="2:26">
      <c r="B23" s="67" t="s">
        <v>21</v>
      </c>
      <c r="C23" s="74"/>
      <c r="D23" s="75"/>
      <c r="E23" s="68"/>
      <c r="F23" s="68"/>
      <c r="G23" s="68"/>
      <c r="H23" s="68"/>
      <c r="I23" s="68"/>
      <c r="J23" s="68"/>
      <c r="K23" s="68"/>
      <c r="L23" s="68"/>
      <c r="M23" s="68"/>
      <c r="N23" s="68"/>
      <c r="O23" s="68"/>
      <c r="P23" s="68"/>
      <c r="Q23" s="68"/>
      <c r="R23" s="68"/>
      <c r="S23" s="68"/>
      <c r="T23" s="68"/>
      <c r="U23" s="68"/>
      <c r="V23" s="68"/>
      <c r="W23" s="68"/>
      <c r="X23" s="68"/>
      <c r="Y23" s="68"/>
      <c r="Z23" s="68"/>
    </row>
    <row r="24" spans="2:26">
      <c r="B24" s="67" t="s">
        <v>17</v>
      </c>
      <c r="C24" s="74"/>
      <c r="D24" s="75"/>
      <c r="E24" s="68"/>
      <c r="F24" s="68"/>
      <c r="G24" s="68"/>
      <c r="H24" s="68"/>
      <c r="I24" s="68"/>
      <c r="J24" s="68"/>
      <c r="K24" s="68"/>
      <c r="L24" s="68"/>
      <c r="M24" s="68"/>
      <c r="N24" s="68"/>
      <c r="O24" s="68"/>
      <c r="P24" s="68"/>
      <c r="Q24" s="68"/>
      <c r="R24" s="68"/>
      <c r="S24" s="68"/>
      <c r="T24" s="68"/>
      <c r="U24" s="68"/>
      <c r="V24" s="68"/>
      <c r="W24" s="68"/>
      <c r="X24" s="68"/>
      <c r="Y24" s="68"/>
      <c r="Z24" s="68"/>
    </row>
    <row r="25" spans="2:26">
      <c r="B25" s="67" t="s">
        <v>41</v>
      </c>
      <c r="C25" s="74"/>
      <c r="D25" s="75"/>
      <c r="E25" s="68"/>
      <c r="F25" s="68"/>
      <c r="G25" s="68"/>
      <c r="H25" s="68"/>
      <c r="I25" s="68"/>
      <c r="J25" s="68"/>
      <c r="K25" s="68"/>
      <c r="L25" s="68"/>
      <c r="M25" s="68"/>
      <c r="N25" s="68"/>
      <c r="O25" s="68"/>
      <c r="P25" s="68"/>
      <c r="Q25" s="68"/>
      <c r="R25" s="68"/>
      <c r="S25" s="68"/>
      <c r="T25" s="68"/>
      <c r="U25" s="68"/>
      <c r="V25" s="68"/>
      <c r="W25" s="68"/>
      <c r="X25" s="68"/>
      <c r="Y25" s="68"/>
      <c r="Z25" s="68"/>
    </row>
    <row r="26" spans="2:26">
      <c r="B26" s="67" t="s">
        <v>35</v>
      </c>
      <c r="C26" s="74"/>
      <c r="D26" s="75"/>
      <c r="E26" s="68"/>
      <c r="F26" s="68"/>
      <c r="G26" s="68"/>
      <c r="H26" s="68"/>
      <c r="I26" s="68"/>
      <c r="J26" s="68"/>
      <c r="K26" s="68"/>
      <c r="L26" s="68"/>
      <c r="M26" s="68"/>
      <c r="N26" s="68"/>
      <c r="O26" s="68"/>
      <c r="P26" s="68"/>
      <c r="Q26" s="68"/>
      <c r="R26" s="68"/>
      <c r="S26" s="68"/>
      <c r="T26" s="68"/>
      <c r="U26" s="68"/>
      <c r="V26" s="68"/>
      <c r="W26" s="68"/>
      <c r="X26" s="68"/>
      <c r="Y26" s="68"/>
      <c r="Z26" s="68"/>
    </row>
    <row r="27" spans="2:26">
      <c r="B27" s="67" t="s">
        <v>31</v>
      </c>
      <c r="C27" s="74"/>
      <c r="D27" s="75"/>
      <c r="E27" s="68"/>
      <c r="F27" s="68"/>
      <c r="G27" s="68"/>
      <c r="H27" s="68"/>
      <c r="I27" s="68"/>
      <c r="J27" s="68"/>
      <c r="K27" s="68"/>
      <c r="L27" s="68"/>
      <c r="M27" s="68"/>
      <c r="N27" s="68"/>
      <c r="O27" s="68"/>
      <c r="P27" s="68"/>
      <c r="Q27" s="68"/>
      <c r="R27" s="68"/>
      <c r="S27" s="68"/>
      <c r="T27" s="68"/>
      <c r="U27" s="68"/>
      <c r="V27" s="68"/>
      <c r="W27" s="68"/>
      <c r="X27" s="68"/>
      <c r="Y27" s="68"/>
      <c r="Z27" s="68"/>
    </row>
    <row r="28" spans="2:26">
      <c r="B28" s="67" t="s">
        <v>33</v>
      </c>
      <c r="C28" s="74"/>
      <c r="D28" s="75"/>
      <c r="E28" s="68"/>
      <c r="F28" s="68"/>
      <c r="G28" s="68"/>
      <c r="H28" s="68"/>
      <c r="I28" s="68"/>
      <c r="J28" s="68"/>
      <c r="K28" s="68"/>
      <c r="L28" s="68"/>
      <c r="M28" s="68"/>
      <c r="N28" s="68"/>
      <c r="O28" s="68"/>
      <c r="P28" s="68"/>
      <c r="Q28" s="68"/>
      <c r="R28" s="68"/>
      <c r="S28" s="68"/>
      <c r="T28" s="68"/>
      <c r="U28" s="68"/>
      <c r="V28" s="68"/>
      <c r="W28" s="68"/>
      <c r="X28" s="68"/>
      <c r="Y28" s="68"/>
      <c r="Z28" s="68"/>
    </row>
    <row r="29" spans="2:26">
      <c r="B29" s="67" t="s">
        <v>34</v>
      </c>
      <c r="C29" s="74"/>
      <c r="D29" s="75"/>
      <c r="E29" s="68"/>
      <c r="F29" s="68"/>
      <c r="G29" s="68"/>
      <c r="H29" s="68"/>
      <c r="I29" s="68"/>
      <c r="J29" s="68"/>
      <c r="K29" s="68"/>
      <c r="L29" s="68"/>
      <c r="M29" s="68"/>
      <c r="N29" s="68"/>
      <c r="O29" s="68"/>
      <c r="P29" s="68"/>
      <c r="Q29" s="68"/>
      <c r="R29" s="68"/>
      <c r="S29" s="68"/>
      <c r="T29" s="68"/>
      <c r="U29" s="68"/>
      <c r="V29" s="68"/>
      <c r="W29" s="68"/>
      <c r="X29" s="68"/>
      <c r="Y29" s="68"/>
      <c r="Z29" s="68"/>
    </row>
    <row r="30" spans="2:26">
      <c r="B30" s="67" t="s">
        <v>16</v>
      </c>
      <c r="C30" s="74"/>
      <c r="D30" s="75"/>
      <c r="E30" s="68"/>
      <c r="F30" s="68"/>
      <c r="G30" s="68"/>
      <c r="H30" s="68"/>
      <c r="I30" s="68"/>
      <c r="J30" s="68"/>
      <c r="K30" s="68"/>
      <c r="L30" s="68"/>
      <c r="M30" s="68"/>
      <c r="N30" s="68"/>
      <c r="O30" s="68"/>
      <c r="P30" s="68"/>
      <c r="Q30" s="68"/>
      <c r="R30" s="68"/>
      <c r="S30" s="68"/>
      <c r="T30" s="68"/>
      <c r="U30" s="68"/>
      <c r="V30" s="68"/>
      <c r="W30" s="68"/>
      <c r="X30" s="68"/>
      <c r="Y30" s="68"/>
      <c r="Z30" s="68"/>
    </row>
    <row r="31" spans="2:26">
      <c r="B31" s="67" t="s">
        <v>32</v>
      </c>
      <c r="C31" s="74"/>
      <c r="D31" s="75"/>
      <c r="E31" s="68"/>
      <c r="F31" s="68"/>
      <c r="G31" s="68"/>
      <c r="H31" s="68"/>
      <c r="I31" s="68"/>
      <c r="J31" s="68"/>
      <c r="K31" s="68"/>
      <c r="L31" s="68"/>
      <c r="M31" s="68"/>
      <c r="N31" s="68"/>
      <c r="O31" s="68"/>
      <c r="P31" s="68"/>
      <c r="Q31" s="68"/>
      <c r="R31" s="68"/>
      <c r="S31" s="68"/>
      <c r="T31" s="68"/>
      <c r="U31" s="68"/>
      <c r="V31" s="68"/>
      <c r="W31" s="68"/>
      <c r="X31" s="68"/>
      <c r="Y31" s="68"/>
      <c r="Z31" s="68"/>
    </row>
    <row r="32" spans="2:26">
      <c r="B32" s="67" t="s">
        <v>29</v>
      </c>
      <c r="C32" s="74"/>
      <c r="D32" s="75"/>
      <c r="E32" s="68"/>
      <c r="F32" s="68"/>
      <c r="G32" s="68"/>
      <c r="H32" s="68"/>
      <c r="I32" s="68"/>
      <c r="J32" s="68"/>
      <c r="K32" s="68"/>
      <c r="L32" s="68"/>
      <c r="M32" s="68"/>
      <c r="N32" s="68"/>
      <c r="O32" s="68"/>
      <c r="P32" s="68"/>
      <c r="Q32" s="68"/>
      <c r="R32" s="68"/>
      <c r="S32" s="68"/>
      <c r="T32" s="68"/>
      <c r="U32" s="68"/>
      <c r="V32" s="68"/>
      <c r="W32" s="68"/>
      <c r="X32" s="68"/>
      <c r="Y32" s="68"/>
      <c r="Z32" s="68"/>
    </row>
    <row r="33" spans="2:26">
      <c r="B33" s="78" t="s">
        <v>105</v>
      </c>
      <c r="C33" s="74"/>
      <c r="D33" s="75"/>
      <c r="E33" s="68"/>
      <c r="F33" s="68"/>
      <c r="G33" s="68"/>
      <c r="H33" s="68"/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  <c r="X33" s="68"/>
      <c r="Y33" s="68"/>
      <c r="Z33" s="68"/>
    </row>
    <row r="34" spans="2:26">
      <c r="B34" s="67" t="s">
        <v>37</v>
      </c>
      <c r="C34" s="74"/>
      <c r="D34" s="75"/>
      <c r="E34" s="68"/>
      <c r="F34" s="68"/>
      <c r="G34" s="68"/>
      <c r="H34" s="68"/>
      <c r="I34" s="68"/>
      <c r="J34" s="68"/>
      <c r="K34" s="68"/>
      <c r="L34" s="68"/>
      <c r="M34" s="68"/>
      <c r="N34" s="68"/>
      <c r="O34" s="68"/>
      <c r="P34" s="68"/>
      <c r="Q34" s="68"/>
      <c r="R34" s="68"/>
      <c r="S34" s="68"/>
      <c r="T34" s="68"/>
      <c r="U34" s="68"/>
      <c r="V34" s="68"/>
      <c r="W34" s="68"/>
      <c r="X34" s="68"/>
      <c r="Y34" s="68"/>
      <c r="Z34" s="68"/>
    </row>
    <row r="35" spans="2:26">
      <c r="B35" s="67" t="s">
        <v>42</v>
      </c>
      <c r="C35" s="74"/>
      <c r="D35" s="75"/>
      <c r="E35" s="68"/>
      <c r="F35" s="68"/>
      <c r="G35" s="68"/>
      <c r="H35" s="68"/>
      <c r="I35" s="68"/>
      <c r="J35" s="68"/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8"/>
      <c r="V35" s="68"/>
      <c r="W35" s="68"/>
      <c r="X35" s="68"/>
      <c r="Y35" s="68"/>
      <c r="Z35" s="68"/>
    </row>
    <row r="36" spans="2:26">
      <c r="B36" s="67" t="s">
        <v>43</v>
      </c>
      <c r="C36" s="74"/>
      <c r="D36" s="75"/>
      <c r="E36" s="68"/>
      <c r="F36" s="68"/>
      <c r="G36" s="68"/>
      <c r="H36" s="68"/>
      <c r="I36" s="68"/>
      <c r="J36" s="68"/>
      <c r="K36" s="68"/>
      <c r="L36" s="68"/>
      <c r="M36" s="68"/>
      <c r="N36" s="68"/>
      <c r="O36" s="68"/>
      <c r="P36" s="68"/>
      <c r="Q36" s="68"/>
      <c r="R36" s="68"/>
      <c r="S36" s="68"/>
      <c r="T36" s="68"/>
      <c r="U36" s="68"/>
      <c r="V36" s="68"/>
      <c r="W36" s="68"/>
      <c r="X36" s="68"/>
      <c r="Y36" s="68"/>
      <c r="Z36" s="68"/>
    </row>
    <row r="37" spans="2:26">
      <c r="B37" s="67" t="s">
        <v>120</v>
      </c>
      <c r="C37" s="74"/>
      <c r="D37" s="75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</row>
    <row r="38" spans="2:26">
      <c r="B38" s="69" t="s">
        <v>121</v>
      </c>
      <c r="C38" s="70">
        <f>SUM(C4:C37)</f>
        <v>0</v>
      </c>
      <c r="D38" s="70"/>
      <c r="E38" s="70">
        <f>SUM(E4:E37)</f>
        <v>0</v>
      </c>
      <c r="F38" s="70">
        <f>SUM(F4:F37)</f>
        <v>0</v>
      </c>
      <c r="G38" s="70">
        <f t="shared" ref="G38:Y38" si="0">SUM(G4:G37)</f>
        <v>0</v>
      </c>
      <c r="H38" s="70">
        <f t="shared" si="0"/>
        <v>0</v>
      </c>
      <c r="I38" s="70">
        <f t="shared" si="0"/>
        <v>0</v>
      </c>
      <c r="J38" s="70">
        <f t="shared" si="0"/>
        <v>0</v>
      </c>
      <c r="K38" s="70">
        <f t="shared" si="0"/>
        <v>0</v>
      </c>
      <c r="L38" s="70">
        <f t="shared" si="0"/>
        <v>0</v>
      </c>
      <c r="M38" s="70">
        <f t="shared" si="0"/>
        <v>0</v>
      </c>
      <c r="N38" s="70">
        <f t="shared" si="0"/>
        <v>0</v>
      </c>
      <c r="O38" s="70">
        <f t="shared" si="0"/>
        <v>0</v>
      </c>
      <c r="P38" s="70">
        <f t="shared" si="0"/>
        <v>0</v>
      </c>
      <c r="Q38" s="70">
        <f t="shared" si="0"/>
        <v>0</v>
      </c>
      <c r="R38" s="70">
        <f t="shared" si="0"/>
        <v>0</v>
      </c>
      <c r="S38" s="70">
        <f t="shared" si="0"/>
        <v>0</v>
      </c>
      <c r="T38" s="70">
        <f t="shared" si="0"/>
        <v>0</v>
      </c>
      <c r="U38" s="70">
        <f t="shared" si="0"/>
        <v>0</v>
      </c>
      <c r="V38" s="70">
        <f t="shared" si="0"/>
        <v>0</v>
      </c>
      <c r="W38" s="70">
        <f t="shared" si="0"/>
        <v>0</v>
      </c>
      <c r="X38" s="70">
        <f t="shared" si="0"/>
        <v>0</v>
      </c>
      <c r="Y38" s="70">
        <f t="shared" si="0"/>
        <v>0</v>
      </c>
      <c r="Z38" s="70">
        <f>SUM(Z4:Z37)</f>
        <v>0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流量采购费用统计</vt:lpstr>
      <vt:lpstr>流量采购PR单明细（地方站填写）</vt:lpstr>
      <vt:lpstr>SEM使用（总账填写）</vt:lpstr>
      <vt:lpstr>SEM充值（总账填写）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2016-04-20T03:30:22Z</dcterms:modified>
</cp:coreProperties>
</file>