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搜狐项目SVN\02 需求调研\021 资料收集\集团总部\"/>
    </mc:Choice>
  </mc:AlternateContent>
  <bookViews>
    <workbookView xWindow="0" yWindow="30" windowWidth="20490" windowHeight="7740" activeTab="2"/>
  </bookViews>
  <sheets>
    <sheet name="削减预算统计表" sheetId="8" r:id="rId1"/>
    <sheet name="服务器" sheetId="1" r:id="rId2"/>
    <sheet name="网络设备、存储" sheetId="5" r:id="rId3"/>
    <sheet name="软件、服务及其他" sheetId="6" r:id="rId4"/>
    <sheet name="虚拟机" sheetId="7" r:id="rId5"/>
    <sheet name="部门" sheetId="2" state="hidden" r:id="rId6"/>
    <sheet name="服务器参考配置" sheetId="4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服务器!$A$5:$X$88</definedName>
    <definedName name="_xlnm._FilterDatabase" localSheetId="3" hidden="1">软件、服务及其他!$A$4:$T$64</definedName>
    <definedName name="_xlnm._FilterDatabase" localSheetId="2" hidden="1">网络设备、存储!$A$4:$T$30</definedName>
    <definedName name="Server参考配置" localSheetId="5">[1]服务器参考配置!$A:$A</definedName>
    <definedName name="Server参考配置" localSheetId="6">服务器参考配置!$A:$A</definedName>
    <definedName name="Server参考配置" localSheetId="4">[2]服务器参考配置!$A:$A</definedName>
    <definedName name="Server参考配置">[3]服务器参考配置!$A:$A</definedName>
    <definedName name="部门">部门!$A$1:$B$43</definedName>
    <definedName name="财务口径部门" localSheetId="5">部门!$A:$A</definedName>
    <definedName name="财务口径部门" localSheetId="6">[3]部门!$A:$A</definedName>
    <definedName name="财务口径部门" localSheetId="4">[2]部门!$A:$A</definedName>
    <definedName name="财务口径部门">[3]部门!$A:$A</definedName>
    <definedName name="小部门" localSheetId="5">部门!$B:$B</definedName>
    <definedName name="小部门" localSheetId="6">[3]部门!$B:$B</definedName>
    <definedName name="小部门" localSheetId="4">[2]部门!$B:$B</definedName>
    <definedName name="小部门">[3]部门!$B:$B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8" l="1"/>
  <c r="H15" i="8"/>
  <c r="G15" i="8"/>
  <c r="J14" i="8"/>
  <c r="F14" i="8"/>
  <c r="J13" i="8"/>
  <c r="F13" i="8"/>
  <c r="J12" i="8"/>
  <c r="F12" i="8"/>
  <c r="J11" i="8"/>
  <c r="F11" i="8"/>
  <c r="J10" i="8"/>
  <c r="F10" i="8"/>
  <c r="J9" i="8"/>
  <c r="F9" i="8"/>
  <c r="J8" i="8"/>
  <c r="K8" i="8" s="1"/>
  <c r="F8" i="8"/>
  <c r="J7" i="8"/>
  <c r="F7" i="8"/>
  <c r="J6" i="8"/>
  <c r="F6" i="8"/>
  <c r="J5" i="8"/>
  <c r="F5" i="8"/>
  <c r="J4" i="8"/>
  <c r="F4" i="8"/>
  <c r="J3" i="8"/>
  <c r="F3" i="8"/>
  <c r="F15" i="8" s="1"/>
  <c r="F19" i="7"/>
  <c r="G19" i="7"/>
  <c r="H19" i="7"/>
  <c r="E19" i="7"/>
  <c r="K5" i="8" l="1"/>
  <c r="K9" i="8"/>
  <c r="K13" i="8"/>
  <c r="K4" i="8"/>
  <c r="K6" i="8"/>
  <c r="K10" i="8"/>
  <c r="K3" i="8"/>
  <c r="K11" i="8"/>
  <c r="K7" i="8"/>
  <c r="K12" i="8"/>
  <c r="K14" i="8"/>
  <c r="J15" i="8"/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S76" i="6" l="1"/>
  <c r="S32" i="5" l="1"/>
  <c r="P90" i="1" l="1"/>
  <c r="R90" i="1"/>
  <c r="M90" i="1"/>
  <c r="O90" i="1"/>
  <c r="S90" i="1"/>
  <c r="S92" i="1" s="1"/>
  <c r="Q90" i="1"/>
  <c r="I19" i="7"/>
  <c r="B10" i="4" l="1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<sst xmlns="http://schemas.openxmlformats.org/spreadsheetml/2006/main" count="1957" uniqueCount="718">
  <si>
    <t>项目名称</t>
    <phoneticPr fontId="7" type="noConversion"/>
  </si>
  <si>
    <t>产品类型</t>
    <phoneticPr fontId="7" type="noConversion"/>
  </si>
  <si>
    <t>Q1</t>
    <phoneticPr fontId="7" type="noConversion"/>
  </si>
  <si>
    <t>Q2</t>
    <phoneticPr fontId="7" type="noConversion"/>
  </si>
  <si>
    <t>Q3</t>
    <phoneticPr fontId="7" type="noConversion"/>
  </si>
  <si>
    <t>Q4</t>
    <phoneticPr fontId="7" type="noConversion"/>
  </si>
  <si>
    <t>Total</t>
    <phoneticPr fontId="7" type="noConversion"/>
  </si>
  <si>
    <t>单价</t>
    <phoneticPr fontId="7" type="noConversion"/>
  </si>
  <si>
    <t>技术运维部_技术中心</t>
  </si>
  <si>
    <t>MTPC运维</t>
  </si>
  <si>
    <t>Hadoop</t>
  </si>
  <si>
    <t>AO大数据计算服务</t>
  </si>
  <si>
    <t>Server</t>
  </si>
  <si>
    <t>New addition</t>
  </si>
  <si>
    <t>存储服务器 配置4：CPU*2，64G内存，300G SAS硬盘*2+3T SAS硬盘*12</t>
  </si>
  <si>
    <t>高配服务器 配置2：CPU*2，196G内存，400G  SSD硬盘*8</t>
  </si>
  <si>
    <t>Tech-NO</t>
  </si>
  <si>
    <t>虚拟机资源池</t>
  </si>
  <si>
    <t>虚拟机资源池扩充</t>
  </si>
  <si>
    <t>高配服务器 配置2：CPU*2，128G内存，300G SAS硬盘*8</t>
  </si>
  <si>
    <t>高配服务器 配置2：CPU*2，128G内存，600G SAS硬盘*8</t>
  </si>
  <si>
    <t>数据库自助平台</t>
  </si>
  <si>
    <t>用于公司各条业务线的在线类数据库</t>
  </si>
  <si>
    <t>高配服务器 配置3：CPU*2，128G内存，300G SAS硬盘*16</t>
  </si>
  <si>
    <t>NODE</t>
  </si>
  <si>
    <t>私有云容器宿主</t>
  </si>
  <si>
    <t>用于公司各条业务线的分析类和统计类业务的数据库</t>
  </si>
  <si>
    <t>备机</t>
  </si>
  <si>
    <t>硬件备份资源补充</t>
  </si>
  <si>
    <t>缓存</t>
  </si>
  <si>
    <t>私有云缓存服务</t>
  </si>
  <si>
    <t>RabbitMQ</t>
  </si>
  <si>
    <t>私有云队列服务</t>
  </si>
  <si>
    <t>测试用服务器</t>
  </si>
  <si>
    <t>存储</t>
  </si>
  <si>
    <t>ebs服务存储服务器</t>
  </si>
  <si>
    <t>日志收集及分析</t>
  </si>
  <si>
    <t>低配服务器 配置2：CPU*2，64G内存，300G SAS硬盘*8</t>
  </si>
  <si>
    <t>ES</t>
  </si>
  <si>
    <t>私有云搜索服务</t>
  </si>
  <si>
    <t>扫描</t>
  </si>
  <si>
    <t>安全扫描</t>
  </si>
  <si>
    <t>用于备份和恢复系统使用</t>
  </si>
  <si>
    <t>存储服务器 配置2：CPU*2，64G内存，300G SAS硬盘*2+2T SAS硬盘*12</t>
  </si>
  <si>
    <t>技术运维部_技术中心 汇总</t>
  </si>
  <si>
    <t>ERP部_技术中心</t>
  </si>
  <si>
    <t>ERP</t>
  </si>
  <si>
    <t>PR系统差旅模块和全员报销模块升级</t>
  </si>
  <si>
    <t>PR开发报销系统，并要求全员使用。服务器硬件要升级。至少保证1000并发。升级6台应用，2台数据库。</t>
  </si>
  <si>
    <t>OA系统升级</t>
  </si>
  <si>
    <t>应用服务器和数据库服务器增加负载均衡节点
（为k2，考勤，其他系统增加3台数据库负载均衡节点
Q3系统调整完毕后，增加4台应用服务器</t>
  </si>
  <si>
    <t>新采购SA系统改造升级</t>
  </si>
  <si>
    <t>大搜狐CRM2013升级</t>
  </si>
  <si>
    <t>硬件服务器升级（2台应用2台数据库）</t>
  </si>
  <si>
    <t>焦点CRM2013升级</t>
  </si>
  <si>
    <t>BI系统</t>
  </si>
  <si>
    <t>满足BIEE对IE10以上支持的需求
获得新版BIEE的新特性（追加购买升级的硬件设备）</t>
  </si>
  <si>
    <t>EBS系统实施</t>
  </si>
  <si>
    <t>服务器升级，增加应用服务器3台</t>
  </si>
  <si>
    <t>BI SpotView</t>
  </si>
  <si>
    <t>SpotView自助分析服务器</t>
  </si>
  <si>
    <t>财务报表管理平台</t>
  </si>
  <si>
    <t>财务报表管理平台硬件预算</t>
  </si>
  <si>
    <t>礼品系统</t>
  </si>
  <si>
    <t>应用服务器和数据库服务器增加负载均衡节点各1台</t>
  </si>
  <si>
    <t>刷卡系统</t>
  </si>
  <si>
    <t>底稿平台系统</t>
  </si>
  <si>
    <t>底稿测试环境追加服务器（数据库服务器1台+应用服务器1台）</t>
  </si>
  <si>
    <t>媒资系统</t>
  </si>
  <si>
    <t>ERP部_技术中心 汇总</t>
  </si>
  <si>
    <t>MIS部_技术中心</t>
  </si>
  <si>
    <t>Internal-IT</t>
  </si>
  <si>
    <t>备用及测试服务器</t>
  </si>
  <si>
    <t>高配服务器 配置1：CPU*2，128G内存，300G SAS硬盘*4</t>
  </si>
  <si>
    <t>虚拟化系统扩容</t>
  </si>
  <si>
    <t>虚拟化环境扩容服务器</t>
  </si>
  <si>
    <t>现有邮件服务器有10台到达报废年限，明年申请替换。</t>
  </si>
  <si>
    <t>邮件系统服务器替换</t>
  </si>
  <si>
    <t>现有到达报废年限服务器替换</t>
  </si>
  <si>
    <t>Replacement</t>
  </si>
  <si>
    <t>邮件系统版本升级测试</t>
  </si>
  <si>
    <t>Exchange2013邮件系统测试环境</t>
  </si>
  <si>
    <t>邮件归档系统</t>
  </si>
  <si>
    <t>邮件归档系统服务器</t>
  </si>
  <si>
    <t>内部IT服务台系统</t>
  </si>
  <si>
    <t>新IT服务台系统开发服务器</t>
  </si>
  <si>
    <t>MIS部_技术中心 汇总</t>
  </si>
  <si>
    <t>大数据中心</t>
  </si>
  <si>
    <t>慧算平台扩容</t>
  </si>
  <si>
    <t>替换现有32台虚机</t>
  </si>
  <si>
    <t>视频广告引擎扩容</t>
  </si>
  <si>
    <t>替换现有14台虚机</t>
  </si>
  <si>
    <t>精准广告引擎扩容</t>
  </si>
  <si>
    <t>分离监测server</t>
  </si>
  <si>
    <t>基础服务</t>
  </si>
  <si>
    <t>redis、storm集群扩容</t>
  </si>
  <si>
    <t>推荐服务</t>
  </si>
  <si>
    <t>新增推荐服务计算资源</t>
  </si>
  <si>
    <t>大数据中心 汇总</t>
  </si>
  <si>
    <t>个人邮箱</t>
  </si>
  <si>
    <t>个人邮箱运维</t>
  </si>
  <si>
    <t>Hooper迁移</t>
  </si>
  <si>
    <t>企业邮箱</t>
  </si>
  <si>
    <t>数据库</t>
  </si>
  <si>
    <t>数据库服务</t>
  </si>
  <si>
    <t>企业邮箱 汇总</t>
  </si>
  <si>
    <t>搜狐支付</t>
  </si>
  <si>
    <t>Peak</t>
  </si>
  <si>
    <t>第三方支付系统</t>
  </si>
  <si>
    <t>第三方支付系统应用服务器扩容</t>
  </si>
  <si>
    <t>人民币账户服务器扩容</t>
  </si>
  <si>
    <t>网关服务器扩容</t>
  </si>
  <si>
    <t>第三方支付系统数据库服务器扩容</t>
  </si>
  <si>
    <t>第三方支付系统负载均衡服务器新增</t>
  </si>
  <si>
    <t>低配服务器 配置1：CPU*1，64G内存，300G SAS硬盘*2</t>
  </si>
  <si>
    <t>搜狐支付 汇总</t>
  </si>
  <si>
    <t>武汉研发中心</t>
  </si>
  <si>
    <t>应用运维部_技术中心</t>
  </si>
  <si>
    <t>搜狐云景</t>
  </si>
  <si>
    <t>Spark研发</t>
  </si>
  <si>
    <t>Spark研发测试集群（转生产）</t>
  </si>
  <si>
    <t>新平台故障跟踪</t>
  </si>
  <si>
    <t>Lab计算型服务器跟踪用机</t>
  </si>
  <si>
    <t>Lab存储型服务器跟踪用机</t>
  </si>
  <si>
    <t>TDC Portal</t>
  </si>
  <si>
    <t>TDC Portal及线上技术学习课程</t>
  </si>
  <si>
    <t>Git、Jira平台</t>
  </si>
  <si>
    <t>Git、Jira平台高可用环境升级</t>
  </si>
  <si>
    <t>应用运维部_技术中心 汇总</t>
  </si>
  <si>
    <r>
      <t>移动媒体中心虚拟部门</t>
    </r>
    <r>
      <rPr>
        <sz val="10"/>
        <color indexed="8"/>
        <rFont val="Arial"/>
        <family val="2"/>
      </rPr>
      <t>-cost</t>
    </r>
  </si>
  <si>
    <t>新闻客户端</t>
  </si>
  <si>
    <t>推荐引擎</t>
  </si>
  <si>
    <t>推荐计算</t>
  </si>
  <si>
    <t>　</t>
  </si>
  <si>
    <t>新闻客户端服务</t>
  </si>
  <si>
    <t>移动媒体中心虚拟部门-cost 汇总</t>
  </si>
  <si>
    <t>服务器折旧及带宽_大内容</t>
  </si>
  <si>
    <t>客户服务</t>
  </si>
  <si>
    <t>金融应用</t>
  </si>
  <si>
    <t>应用服务器</t>
  </si>
  <si>
    <t>CMS</t>
  </si>
  <si>
    <t>存储服务器 配置1：CPU*2，64G内存，300G SAS硬盘*2+2T SAS硬盘*6</t>
  </si>
  <si>
    <t>静态内容</t>
  </si>
  <si>
    <t>SOHU各地CDN节点服务器</t>
  </si>
  <si>
    <t>gd组扩容，及每Q新增一个CDN Cache点</t>
  </si>
  <si>
    <t>SOHU各地CDN节点源站服务器</t>
  </si>
  <si>
    <t>总编室_大内容 汇总</t>
  </si>
  <si>
    <t>移动门户中心虚拟部门-cost</t>
  </si>
  <si>
    <t>移动门户中心</t>
  </si>
  <si>
    <t>m.sohu.com</t>
  </si>
  <si>
    <t>手机SOHU原站核心服务器 Real Server</t>
  </si>
  <si>
    <t>手机SOHU  DC服务器 Real Server</t>
  </si>
  <si>
    <t>HR</t>
  </si>
  <si>
    <t>E-HR</t>
  </si>
  <si>
    <t>SOHU培训系统</t>
  </si>
  <si>
    <t>app、web、DB服务器</t>
  </si>
  <si>
    <t>SOHU HR+ APP</t>
  </si>
  <si>
    <t>搜狐集团人力资源系统</t>
  </si>
  <si>
    <t>招商银行外网服务接口服务器</t>
  </si>
  <si>
    <t>HR 汇总</t>
  </si>
  <si>
    <t>焦点</t>
  </si>
  <si>
    <t>数据</t>
  </si>
  <si>
    <t>基础产品</t>
  </si>
  <si>
    <t>文件存储</t>
  </si>
  <si>
    <t>焦点 汇总</t>
  </si>
  <si>
    <t>汽车</t>
  </si>
  <si>
    <t>违章查询</t>
  </si>
  <si>
    <t>redis+应用服务器</t>
  </si>
  <si>
    <t>MP平台</t>
  </si>
  <si>
    <t>MP系统</t>
  </si>
  <si>
    <t>车型库</t>
  </si>
  <si>
    <t>前台内容+后台服务器</t>
  </si>
  <si>
    <t>SAA</t>
  </si>
  <si>
    <t>新产品使用</t>
  </si>
  <si>
    <t>车商宝</t>
  </si>
  <si>
    <t>新经销商系统及移动版</t>
  </si>
  <si>
    <t>二手车</t>
  </si>
  <si>
    <t>汽车 汇总</t>
  </si>
  <si>
    <t xml:space="preserve">类型与配置
</t>
    <phoneticPr fontId="7" type="noConversion"/>
  </si>
  <si>
    <t>Sohu.com Inc</t>
    <phoneticPr fontId="7" type="noConversion"/>
  </si>
  <si>
    <t>数量（台）</t>
    <phoneticPr fontId="7" type="noConversion"/>
  </si>
  <si>
    <t>金额（元）</t>
    <phoneticPr fontId="7" type="noConversion"/>
  </si>
  <si>
    <t>拟与其它三房一类服务项目合并</t>
    <phoneticPr fontId="7" type="noConversion"/>
  </si>
  <si>
    <t>第三方项目</t>
    <phoneticPr fontId="7" type="noConversion"/>
  </si>
  <si>
    <t>拟合并至搜狗</t>
    <phoneticPr fontId="7" type="noConversion"/>
  </si>
  <si>
    <t>go2map</t>
    <phoneticPr fontId="7" type="noConversion"/>
  </si>
  <si>
    <t>拟合并至第三方项目</t>
    <phoneticPr fontId="7" type="noConversion"/>
  </si>
  <si>
    <t>华奥</t>
    <phoneticPr fontId="7" type="noConversion"/>
  </si>
  <si>
    <t>独立核算</t>
    <phoneticPr fontId="7" type="noConversion"/>
  </si>
  <si>
    <t>焦点</t>
    <phoneticPr fontId="7" type="noConversion"/>
  </si>
  <si>
    <t>汽车</t>
    <phoneticPr fontId="7" type="noConversion"/>
  </si>
  <si>
    <t>已经删除</t>
    <phoneticPr fontId="7" type="noConversion"/>
  </si>
  <si>
    <t>游戏开发</t>
    <phoneticPr fontId="7" type="noConversion"/>
  </si>
  <si>
    <t>新传</t>
    <phoneticPr fontId="7" type="noConversion"/>
  </si>
  <si>
    <t>拟合并到搜狐视频</t>
    <phoneticPr fontId="7" type="noConversion"/>
  </si>
  <si>
    <t>娱乐</t>
    <phoneticPr fontId="7" type="noConversion"/>
  </si>
  <si>
    <t>此服务已经结束，目前记录均用于移动视频，更改服务名</t>
    <phoneticPr fontId="7" type="noConversion"/>
  </si>
  <si>
    <t>应用探索中心</t>
    <phoneticPr fontId="7" type="noConversion"/>
  </si>
  <si>
    <t>备注</t>
    <phoneticPr fontId="7" type="noConversion"/>
  </si>
  <si>
    <t>版块</t>
    <phoneticPr fontId="7" type="noConversion"/>
  </si>
  <si>
    <t>财务</t>
    <phoneticPr fontId="7" type="noConversion"/>
  </si>
  <si>
    <t>NO-PORTAL</t>
    <phoneticPr fontId="7" type="noConversion"/>
  </si>
  <si>
    <t>表格缺失服务确认</t>
    <phoneticPr fontId="7" type="noConversion"/>
  </si>
  <si>
    <t>视频前向收费</t>
    <phoneticPr fontId="7" type="noConversion"/>
  </si>
  <si>
    <t>前向事业部虚拟部门-cost</t>
    <phoneticPr fontId="7" type="noConversion"/>
  </si>
  <si>
    <t>移动前向（157）</t>
    <phoneticPr fontId="7" type="noConversion"/>
  </si>
  <si>
    <t>SP业务</t>
    <phoneticPr fontId="7" type="noConversion"/>
  </si>
  <si>
    <t>无线虚拟部门</t>
    <phoneticPr fontId="7" type="noConversion"/>
  </si>
  <si>
    <t>无线（317）</t>
    <phoneticPr fontId="7" type="noConversion"/>
  </si>
  <si>
    <t>板块调整为12</t>
    <phoneticPr fontId="7" type="noConversion"/>
  </si>
  <si>
    <t>搜狐媒体-移动端</t>
    <phoneticPr fontId="7" type="noConversion"/>
  </si>
  <si>
    <t>移动门户中心虚拟部门-cost</t>
    <phoneticPr fontId="7" type="noConversion"/>
  </si>
  <si>
    <t>移动门户中心（1346）</t>
    <phoneticPr fontId="7" type="noConversion"/>
  </si>
  <si>
    <t>移动媒体中心虚拟部门-cost</t>
    <phoneticPr fontId="7" type="noConversion"/>
  </si>
  <si>
    <t>新闻客户端（366）</t>
    <phoneticPr fontId="7" type="noConversion"/>
  </si>
  <si>
    <t>视频</t>
  </si>
  <si>
    <t>视频-PC端</t>
    <phoneticPr fontId="7" type="noConversion"/>
  </si>
  <si>
    <t>视频_技术成本</t>
    <phoneticPr fontId="7" type="noConversion"/>
  </si>
  <si>
    <t>VMS-CDN（2303）</t>
    <phoneticPr fontId="7" type="noConversion"/>
  </si>
  <si>
    <t>吴晨光</t>
  </si>
  <si>
    <t>智云众</t>
  </si>
  <si>
    <t>计划合并（搜狐视频）</t>
    <phoneticPr fontId="7" type="noConversion"/>
  </si>
  <si>
    <t>vms（1754）</t>
    <phoneticPr fontId="7" type="noConversion"/>
  </si>
  <si>
    <t>在线游戏</t>
  </si>
  <si>
    <t>搜狐媒体-PC端</t>
    <phoneticPr fontId="7" type="noConversion"/>
  </si>
  <si>
    <t>企业邮箱</t>
    <phoneticPr fontId="7" type="noConversion"/>
  </si>
  <si>
    <t>企业邮箱（441）</t>
    <phoneticPr fontId="7" type="noConversion"/>
  </si>
  <si>
    <t>校友录</t>
  </si>
  <si>
    <t>个人邮箱</t>
    <phoneticPr fontId="7" type="noConversion"/>
  </si>
  <si>
    <t>个人邮箱（670）</t>
    <phoneticPr fontId="7" type="noConversion"/>
  </si>
  <si>
    <t>问答</t>
  </si>
  <si>
    <t>搜狐其他</t>
    <phoneticPr fontId="7" type="noConversion"/>
  </si>
  <si>
    <t>武汉研发中心</t>
    <phoneticPr fontId="7" type="noConversion"/>
  </si>
  <si>
    <t>体育中心</t>
  </si>
  <si>
    <t>怕将来拆分</t>
    <phoneticPr fontId="7" type="noConversion"/>
  </si>
  <si>
    <t>北京研发中心</t>
    <phoneticPr fontId="7" type="noConversion"/>
  </si>
  <si>
    <t>研发中心（529）</t>
    <phoneticPr fontId="7" type="noConversion"/>
  </si>
  <si>
    <t>搜狐社区</t>
  </si>
  <si>
    <t>security</t>
    <phoneticPr fontId="7" type="noConversion"/>
  </si>
  <si>
    <t>大数据中心</t>
    <phoneticPr fontId="7" type="noConversion"/>
  </si>
  <si>
    <t>大数据中心（447）</t>
    <phoneticPr fontId="7" type="noConversion"/>
  </si>
  <si>
    <t>搜狐空间</t>
  </si>
  <si>
    <t>DUTY</t>
  </si>
  <si>
    <t>应用运维部_技术中心</t>
    <phoneticPr fontId="7" type="noConversion"/>
  </si>
  <si>
    <t>搜狐云景（263）</t>
    <phoneticPr fontId="7" type="noConversion"/>
  </si>
  <si>
    <t>视频博客</t>
  </si>
  <si>
    <t>怕将来要分配费用，先暂定为总编室。（此分配有异议）</t>
    <phoneticPr fontId="7" type="noConversion"/>
  </si>
  <si>
    <t>总编室_大内容</t>
    <phoneticPr fontId="7" type="noConversion"/>
  </si>
  <si>
    <t>静态内容（1909）</t>
    <phoneticPr fontId="7" type="noConversion"/>
  </si>
  <si>
    <t>市场部</t>
  </si>
  <si>
    <t>研发中心</t>
  </si>
  <si>
    <t>北京研发中心</t>
  </si>
  <si>
    <t>ERP部_技术中心</t>
    <phoneticPr fontId="7" type="noConversion"/>
  </si>
  <si>
    <t>ERP（4）</t>
    <phoneticPr fontId="7" type="noConversion"/>
  </si>
  <si>
    <t>北京销售媒介</t>
  </si>
  <si>
    <t>仅搜狐支付公司</t>
    <phoneticPr fontId="7" type="noConversion"/>
  </si>
  <si>
    <t>搜狐支付</t>
    <phoneticPr fontId="7" type="noConversion"/>
  </si>
  <si>
    <t>Peak</t>
    <phoneticPr fontId="7" type="noConversion"/>
  </si>
  <si>
    <t>Peak（37）</t>
    <phoneticPr fontId="7" type="noConversion"/>
  </si>
  <si>
    <t>樊功臣</t>
  </si>
  <si>
    <t>MIS部_技术中心</t>
    <phoneticPr fontId="7" type="noConversion"/>
  </si>
  <si>
    <t>Internal-IT（492）</t>
    <phoneticPr fontId="7" type="noConversion"/>
  </si>
  <si>
    <t>领导</t>
    <phoneticPr fontId="19" type="noConversion"/>
  </si>
  <si>
    <t>联系人</t>
  </si>
  <si>
    <r>
      <t>NO-</t>
    </r>
    <r>
      <rPr>
        <sz val="10"/>
        <color indexed="8"/>
        <rFont val="宋体"/>
        <family val="3"/>
        <charset val="134"/>
      </rPr>
      <t>服务</t>
    </r>
  </si>
  <si>
    <t>财务口径</t>
  </si>
  <si>
    <t>技术运维部_技术中心</t>
    <phoneticPr fontId="7" type="noConversion"/>
  </si>
  <si>
    <t>MTPC运维（2676）</t>
    <phoneticPr fontId="7" type="noConversion"/>
  </si>
  <si>
    <t>樊功臣</t>
    <phoneticPr fontId="19" type="noConversion"/>
  </si>
  <si>
    <t>汽车</t>
    <phoneticPr fontId="19" type="noConversion"/>
  </si>
  <si>
    <t>服务器折旧及带宽_大内容</t>
    <phoneticPr fontId="7" type="noConversion"/>
  </si>
  <si>
    <t>FORTUNE（240）</t>
    <phoneticPr fontId="7" type="noConversion"/>
  </si>
  <si>
    <t>无需求</t>
    <phoneticPr fontId="7" type="noConversion"/>
  </si>
  <si>
    <t>微博</t>
  </si>
  <si>
    <t>无此一类服务</t>
    <phoneticPr fontId="7" type="noConversion"/>
  </si>
  <si>
    <t>Tech-NO</t>
    <phoneticPr fontId="7" type="noConversion"/>
  </si>
  <si>
    <t>王云峰</t>
    <phoneticPr fontId="19" type="noConversion"/>
  </si>
  <si>
    <t>焦点</t>
    <phoneticPr fontId="19" type="noConversion"/>
  </si>
  <si>
    <t>拆分至TECH-NO各个工作组</t>
    <phoneticPr fontId="19" type="noConversion"/>
  </si>
  <si>
    <t>基础服务（418）</t>
    <phoneticPr fontId="7" type="noConversion"/>
  </si>
  <si>
    <t>龙德意 管延放</t>
  </si>
  <si>
    <t>security（111）</t>
    <phoneticPr fontId="7" type="noConversion"/>
  </si>
  <si>
    <t>姜新荣</t>
    <phoneticPr fontId="7" type="noConversion"/>
  </si>
  <si>
    <t>FORTUNE</t>
  </si>
  <si>
    <t>计划迁移至DUTY服务下，变为子服务</t>
    <phoneticPr fontId="19" type="noConversion"/>
  </si>
  <si>
    <t>go back（3087）</t>
    <phoneticPr fontId="7" type="noConversion"/>
  </si>
  <si>
    <t>吴晨光，张蜀光</t>
    <phoneticPr fontId="19" type="noConversion"/>
  </si>
  <si>
    <t>赵鹏远</t>
    <phoneticPr fontId="19" type="noConversion"/>
  </si>
  <si>
    <t>总编室_大内容</t>
  </si>
  <si>
    <t>虚拟机资源池（1176）</t>
    <phoneticPr fontId="7" type="noConversion"/>
  </si>
  <si>
    <t>李永智</t>
  </si>
  <si>
    <t>DB</t>
  </si>
  <si>
    <t>DUTY（481）</t>
    <phoneticPr fontId="7" type="noConversion"/>
  </si>
  <si>
    <t>无需求</t>
    <phoneticPr fontId="19" type="noConversion"/>
  </si>
  <si>
    <t>何玮 无预算</t>
    <phoneticPr fontId="19" type="noConversion"/>
  </si>
  <si>
    <t>无线</t>
  </si>
  <si>
    <t>无线虚拟部门</t>
  </si>
  <si>
    <t>DB（1283）</t>
    <phoneticPr fontId="7" type="noConversion"/>
  </si>
  <si>
    <t>邱英波</t>
  </si>
  <si>
    <t>sns</t>
  </si>
  <si>
    <t>校友录（58）</t>
    <phoneticPr fontId="7" type="noConversion"/>
  </si>
  <si>
    <t>Passport</t>
  </si>
  <si>
    <t>问答（94）</t>
    <phoneticPr fontId="7" type="noConversion"/>
  </si>
  <si>
    <t>博客</t>
  </si>
  <si>
    <t>微博（185）</t>
    <phoneticPr fontId="7" type="noConversion"/>
  </si>
  <si>
    <t>体育中心（166）</t>
    <phoneticPr fontId="7" type="noConversion"/>
  </si>
  <si>
    <t>搜狐社区（258）</t>
    <phoneticPr fontId="7" type="noConversion"/>
  </si>
  <si>
    <t>张蜀光</t>
  </si>
  <si>
    <t>搜狐空间（356）</t>
    <phoneticPr fontId="7" type="noConversion"/>
  </si>
  <si>
    <t>吴建强</t>
  </si>
  <si>
    <t>security</t>
  </si>
  <si>
    <t>视频博客（171）</t>
    <phoneticPr fontId="7" type="noConversion"/>
  </si>
  <si>
    <t>杨鑫</t>
  </si>
  <si>
    <r>
      <t>MTPC</t>
    </r>
    <r>
      <rPr>
        <sz val="10"/>
        <color indexed="8"/>
        <rFont val="宋体"/>
        <family val="3"/>
        <charset val="134"/>
      </rPr>
      <t>运维</t>
    </r>
  </si>
  <si>
    <t>市场部（39）</t>
    <phoneticPr fontId="7" type="noConversion"/>
  </si>
  <si>
    <t>张军</t>
  </si>
  <si>
    <t>客户服务（54）</t>
    <phoneticPr fontId="7" type="noConversion"/>
  </si>
  <si>
    <t>博客（132）</t>
    <phoneticPr fontId="7" type="noConversion"/>
  </si>
  <si>
    <t>吴东</t>
  </si>
  <si>
    <t>但是科目上加有项目段1027智云众</t>
    <phoneticPr fontId="7" type="noConversion"/>
  </si>
  <si>
    <t>智云众（107）</t>
    <phoneticPr fontId="7" type="noConversion"/>
  </si>
  <si>
    <t>王海涛</t>
  </si>
  <si>
    <t>北京销售媒介（14）</t>
    <phoneticPr fontId="7" type="noConversion"/>
  </si>
  <si>
    <t>童佟</t>
    <phoneticPr fontId="19" type="noConversion"/>
  </si>
  <si>
    <r>
      <t>　</t>
    </r>
    <r>
      <rPr>
        <sz val="10"/>
        <color indexed="56"/>
        <rFont val="宋体"/>
        <family val="3"/>
        <charset val="134"/>
      </rPr>
      <t>王锡涛</t>
    </r>
  </si>
  <si>
    <r>
      <t>移动门户中心虚拟部门</t>
    </r>
    <r>
      <rPr>
        <sz val="10"/>
        <color indexed="8"/>
        <rFont val="Arial"/>
        <family val="2"/>
      </rPr>
      <t>-cost</t>
    </r>
  </si>
  <si>
    <t>FORTUNE</t>
    <phoneticPr fontId="7" type="noConversion"/>
  </si>
  <si>
    <t>sns（225）</t>
    <phoneticPr fontId="7" type="noConversion"/>
  </si>
  <si>
    <t>于顺治</t>
  </si>
  <si>
    <t>Passport（191）</t>
    <phoneticPr fontId="7" type="noConversion"/>
  </si>
  <si>
    <t>CMS（773）</t>
    <phoneticPr fontId="7" type="noConversion"/>
  </si>
  <si>
    <t>在线游戏（803）</t>
    <phoneticPr fontId="7" type="noConversion"/>
  </si>
  <si>
    <t>搜狗（4153）</t>
    <phoneticPr fontId="7" type="noConversion"/>
  </si>
  <si>
    <t>天龙八部（418）</t>
    <phoneticPr fontId="7" type="noConversion"/>
  </si>
  <si>
    <t>拟合并为（集团旗下公司），畅游和搜狗分类</t>
    <phoneticPr fontId="7" type="noConversion"/>
  </si>
  <si>
    <t>17173（6）</t>
    <phoneticPr fontId="7" type="noConversion"/>
  </si>
  <si>
    <t>秦启东</t>
    <phoneticPr fontId="19" type="noConversion"/>
  </si>
  <si>
    <t>抄送领导</t>
  </si>
  <si>
    <t>小部门</t>
    <phoneticPr fontId="7" type="noConversion"/>
  </si>
  <si>
    <t>财务口径部门</t>
    <phoneticPr fontId="7" type="noConversion"/>
  </si>
  <si>
    <t>移动媒体中心虚拟部门-cost</t>
  </si>
  <si>
    <t>负责人</t>
    <phoneticPr fontId="7" type="noConversion"/>
  </si>
  <si>
    <r>
      <t>MTPC</t>
    </r>
    <r>
      <rPr>
        <sz val="10"/>
        <color indexed="8"/>
        <rFont val="宋体"/>
        <family val="3"/>
        <charset val="134"/>
      </rPr>
      <t>运维</t>
    </r>
    <phoneticPr fontId="5" type="noConversion"/>
  </si>
  <si>
    <t>ERP 合计</t>
    <phoneticPr fontId="7" type="noConversion"/>
  </si>
  <si>
    <t>Internal-IT 合计</t>
    <phoneticPr fontId="7" type="noConversion"/>
  </si>
  <si>
    <t>云端服务服务器 Real Server</t>
  </si>
  <si>
    <t>类别</t>
    <phoneticPr fontId="7" type="noConversion"/>
  </si>
  <si>
    <t>总计</t>
    <phoneticPr fontId="7" type="noConversion"/>
  </si>
  <si>
    <t>配置</t>
    <phoneticPr fontId="7" type="noConversion"/>
  </si>
  <si>
    <t>预算</t>
    <phoneticPr fontId="7" type="noConversion"/>
  </si>
  <si>
    <t>2015年CPU 型号</t>
    <phoneticPr fontId="7" type="noConversion"/>
  </si>
  <si>
    <r>
      <rPr>
        <sz val="12"/>
        <color indexed="62"/>
        <rFont val="宋体"/>
        <family val="3"/>
        <charset val="134"/>
      </rPr>
      <t>低配服务器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1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CPU*1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*2</t>
    </r>
    <phoneticPr fontId="7" type="noConversion"/>
  </si>
  <si>
    <t>E5-2620V2</t>
    <phoneticPr fontId="7" type="noConversion"/>
  </si>
  <si>
    <r>
      <rPr>
        <sz val="12"/>
        <color indexed="62"/>
        <rFont val="宋体"/>
        <family val="3"/>
        <charset val="134"/>
      </rPr>
      <t>低配服务器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2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*8</t>
    </r>
    <phoneticPr fontId="7" type="noConversion"/>
  </si>
  <si>
    <t>E5-2620V2</t>
    <phoneticPr fontId="7" type="noConversion"/>
  </si>
  <si>
    <r>
      <rPr>
        <sz val="12"/>
        <color indexed="62"/>
        <rFont val="宋体"/>
        <family val="3"/>
        <charset val="134"/>
      </rPr>
      <t>高配服务器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1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128G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*4</t>
    </r>
    <phoneticPr fontId="7" type="noConversion"/>
  </si>
  <si>
    <t>E5-2650 or 2640</t>
    <phoneticPr fontId="7" type="noConversion"/>
  </si>
  <si>
    <r>
      <rPr>
        <sz val="12"/>
        <color indexed="62"/>
        <rFont val="宋体"/>
        <family val="3"/>
        <charset val="134"/>
      </rPr>
      <t>高配服务器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2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128G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*8</t>
    </r>
    <phoneticPr fontId="7" type="noConversion"/>
  </si>
  <si>
    <r>
      <rPr>
        <sz val="12"/>
        <color indexed="62"/>
        <rFont val="宋体"/>
        <family val="3"/>
        <charset val="134"/>
      </rPr>
      <t>高配服务器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3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128G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*16</t>
    </r>
    <phoneticPr fontId="7" type="noConversion"/>
  </si>
  <si>
    <t>E5-2650 or 2640</t>
    <phoneticPr fontId="7" type="noConversion"/>
  </si>
  <si>
    <r>
      <rPr>
        <sz val="12"/>
        <color indexed="62"/>
        <rFont val="宋体"/>
        <family val="3"/>
        <charset val="134"/>
      </rPr>
      <t>存储服务器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1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*2+2T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*6</t>
    </r>
    <phoneticPr fontId="7" type="noConversion"/>
  </si>
  <si>
    <t>E5-2620 or 2603</t>
    <phoneticPr fontId="7" type="noConversion"/>
  </si>
  <si>
    <r>
      <rPr>
        <sz val="12"/>
        <color indexed="62"/>
        <rFont val="宋体"/>
        <family val="3"/>
        <charset val="134"/>
      </rPr>
      <t>存储服务器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2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*2+2T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*12</t>
    </r>
    <phoneticPr fontId="7" type="noConversion"/>
  </si>
  <si>
    <r>
      <rPr>
        <sz val="12"/>
        <color indexed="62"/>
        <rFont val="宋体"/>
        <family val="3"/>
        <charset val="134"/>
      </rPr>
      <t>存储服务器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3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*2+3T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*6</t>
    </r>
    <phoneticPr fontId="7" type="noConversion"/>
  </si>
  <si>
    <r>
      <rPr>
        <sz val="12"/>
        <color indexed="62"/>
        <rFont val="宋体"/>
        <family val="3"/>
        <charset val="134"/>
      </rPr>
      <t>存储服务器</t>
    </r>
    <r>
      <rPr>
        <sz val="12"/>
        <color indexed="62"/>
        <rFont val="Arial Narrow"/>
        <family val="2"/>
      </rPr>
      <t xml:space="preserve"> </t>
    </r>
    <r>
      <rPr>
        <sz val="12"/>
        <color indexed="62"/>
        <rFont val="宋体"/>
        <family val="3"/>
        <charset val="134"/>
      </rPr>
      <t>配置</t>
    </r>
    <r>
      <rPr>
        <sz val="12"/>
        <color indexed="62"/>
        <rFont val="Arial Narrow"/>
        <family val="2"/>
      </rPr>
      <t>4</t>
    </r>
    <r>
      <rPr>
        <sz val="12"/>
        <color indexed="62"/>
        <rFont val="宋体"/>
        <family val="3"/>
        <charset val="134"/>
      </rPr>
      <t>：</t>
    </r>
    <r>
      <rPr>
        <sz val="12"/>
        <color indexed="62"/>
        <rFont val="Arial Narrow"/>
        <family val="2"/>
      </rPr>
      <t>CPU*2</t>
    </r>
    <r>
      <rPr>
        <sz val="12"/>
        <color indexed="62"/>
        <rFont val="宋体"/>
        <family val="3"/>
        <charset val="134"/>
      </rPr>
      <t>，</t>
    </r>
    <r>
      <rPr>
        <sz val="12"/>
        <color indexed="62"/>
        <rFont val="Arial Narrow"/>
        <family val="2"/>
      </rPr>
      <t>64G</t>
    </r>
    <r>
      <rPr>
        <sz val="12"/>
        <color indexed="62"/>
        <rFont val="宋体"/>
        <family val="3"/>
        <charset val="134"/>
      </rPr>
      <t>内存，</t>
    </r>
    <r>
      <rPr>
        <sz val="12"/>
        <color indexed="62"/>
        <rFont val="Arial Narrow"/>
        <family val="2"/>
      </rPr>
      <t>300G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*2+3T SAS</t>
    </r>
    <r>
      <rPr>
        <sz val="12"/>
        <color indexed="62"/>
        <rFont val="宋体"/>
        <family val="3"/>
        <charset val="134"/>
      </rPr>
      <t>硬盘</t>
    </r>
    <r>
      <rPr>
        <sz val="12"/>
        <color indexed="62"/>
        <rFont val="Arial Narrow"/>
        <family val="2"/>
      </rPr>
      <t>*12</t>
    </r>
    <phoneticPr fontId="7" type="noConversion"/>
  </si>
  <si>
    <r>
      <rPr>
        <sz val="12"/>
        <color indexed="62"/>
        <rFont val="宋体"/>
        <family val="3"/>
        <charset val="134"/>
      </rPr>
      <t>备注：（</t>
    </r>
    <r>
      <rPr>
        <sz val="12"/>
        <color indexed="62"/>
        <rFont val="Arial Narrow"/>
        <family val="2"/>
      </rPr>
      <t>1</t>
    </r>
    <r>
      <rPr>
        <sz val="12"/>
        <color indexed="62"/>
        <rFont val="宋体"/>
        <family val="3"/>
        <charset val="134"/>
      </rPr>
      <t>）</t>
    </r>
    <r>
      <rPr>
        <sz val="12"/>
        <color indexed="62"/>
        <rFont val="Arial Narrow"/>
        <family val="2"/>
      </rPr>
      <t xml:space="preserve"> 2015</t>
    </r>
    <r>
      <rPr>
        <sz val="12"/>
        <color indexed="62"/>
        <rFont val="宋体"/>
        <family val="3"/>
        <charset val="134"/>
      </rPr>
      <t>年内存要上涨</t>
    </r>
    <r>
      <rPr>
        <sz val="12"/>
        <color indexed="62"/>
        <rFont val="Arial Narrow"/>
        <family val="2"/>
      </rPr>
      <t>10%-20%</t>
    </r>
    <r>
      <rPr>
        <sz val="12"/>
        <color indexed="62"/>
        <rFont val="宋体"/>
        <family val="3"/>
        <charset val="134"/>
      </rPr>
      <t>，整机按照</t>
    </r>
    <r>
      <rPr>
        <sz val="12"/>
        <color indexed="62"/>
        <rFont val="Arial Narrow"/>
        <family val="2"/>
      </rPr>
      <t>2014</t>
    </r>
    <r>
      <rPr>
        <sz val="12"/>
        <color indexed="62"/>
        <rFont val="宋体"/>
        <family val="3"/>
        <charset val="134"/>
      </rPr>
      <t>年价格上调</t>
    </r>
    <r>
      <rPr>
        <sz val="12"/>
        <color indexed="62"/>
        <rFont val="Arial Narrow"/>
        <family val="2"/>
      </rPr>
      <t>10%</t>
    </r>
    <r>
      <rPr>
        <sz val="12"/>
        <color indexed="62"/>
        <rFont val="宋体"/>
        <family val="3"/>
        <charset val="134"/>
      </rPr>
      <t xml:space="preserve">做预算。
</t>
    </r>
    <r>
      <rPr>
        <sz val="12"/>
        <color indexed="62"/>
        <rFont val="Arial Narrow"/>
        <family val="2"/>
      </rPr>
      <t xml:space="preserve">              </t>
    </r>
    <r>
      <rPr>
        <sz val="12"/>
        <color indexed="62"/>
        <rFont val="宋体"/>
        <family val="3"/>
        <charset val="134"/>
      </rPr>
      <t>（</t>
    </r>
    <r>
      <rPr>
        <sz val="12"/>
        <color indexed="62"/>
        <rFont val="Arial Narrow"/>
        <family val="2"/>
      </rPr>
      <t>2</t>
    </r>
    <r>
      <rPr>
        <sz val="12"/>
        <color indexed="62"/>
        <rFont val="宋体"/>
        <family val="3"/>
        <charset val="134"/>
      </rPr>
      <t>）通用低端</t>
    </r>
    <r>
      <rPr>
        <sz val="12"/>
        <color indexed="62"/>
        <rFont val="Arial Narrow"/>
        <family val="2"/>
      </rPr>
      <t>CPU2620</t>
    </r>
    <r>
      <rPr>
        <sz val="12"/>
        <color indexed="62"/>
        <rFont val="宋体"/>
        <family val="3"/>
        <charset val="134"/>
      </rPr>
      <t>升级到</t>
    </r>
    <r>
      <rPr>
        <sz val="12"/>
        <color indexed="62"/>
        <rFont val="Arial Narrow"/>
        <family val="2"/>
      </rPr>
      <t>2620V2</t>
    </r>
    <r>
      <rPr>
        <sz val="12"/>
        <color indexed="62"/>
        <rFont val="宋体"/>
        <family val="3"/>
        <charset val="134"/>
      </rPr>
      <t>，通用高端</t>
    </r>
    <r>
      <rPr>
        <sz val="12"/>
        <color indexed="62"/>
        <rFont val="Arial Narrow"/>
        <family val="2"/>
      </rPr>
      <t>CPU2650</t>
    </r>
    <r>
      <rPr>
        <sz val="12"/>
        <color indexed="62"/>
        <rFont val="宋体"/>
        <family val="3"/>
        <charset val="134"/>
      </rPr>
      <t>降低到</t>
    </r>
    <r>
      <rPr>
        <sz val="12"/>
        <color indexed="62"/>
        <rFont val="Arial Narrow"/>
        <family val="2"/>
      </rPr>
      <t>2640</t>
    </r>
    <r>
      <rPr>
        <sz val="12"/>
        <color indexed="62"/>
        <rFont val="宋体"/>
        <family val="3"/>
        <charset val="134"/>
      </rPr>
      <t>，存储</t>
    </r>
    <r>
      <rPr>
        <sz val="12"/>
        <color indexed="62"/>
        <rFont val="Arial Narrow"/>
        <family val="2"/>
      </rPr>
      <t>CPU2420</t>
    </r>
    <r>
      <rPr>
        <sz val="12"/>
        <color indexed="62"/>
        <rFont val="宋体"/>
        <family val="3"/>
        <charset val="134"/>
      </rPr>
      <t>停产，会升级到</t>
    </r>
    <r>
      <rPr>
        <sz val="12"/>
        <color indexed="62"/>
        <rFont val="Arial Narrow"/>
        <family val="2"/>
      </rPr>
      <t>2620</t>
    </r>
    <r>
      <rPr>
        <sz val="12"/>
        <color indexed="62"/>
        <rFont val="宋体"/>
        <family val="3"/>
        <charset val="134"/>
      </rPr>
      <t>或者</t>
    </r>
    <r>
      <rPr>
        <sz val="12"/>
        <color indexed="62"/>
        <rFont val="Arial Narrow"/>
        <family val="2"/>
      </rPr>
      <t>2603</t>
    </r>
    <phoneticPr fontId="7" type="noConversion"/>
  </si>
  <si>
    <t>魏谦屹</t>
    <phoneticPr fontId="5" type="noConversion"/>
  </si>
  <si>
    <t>张军</t>
    <phoneticPr fontId="5" type="noConversion"/>
  </si>
  <si>
    <t>蔡明军</t>
  </si>
  <si>
    <t>王全峰曾雄杰</t>
  </si>
  <si>
    <t>马义</t>
  </si>
  <si>
    <t>项目名称</t>
    <phoneticPr fontId="7" type="noConversion"/>
  </si>
  <si>
    <t>Q1</t>
    <phoneticPr fontId="7" type="noConversion"/>
  </si>
  <si>
    <t>Q2</t>
    <phoneticPr fontId="7" type="noConversion"/>
  </si>
  <si>
    <t>Q3</t>
    <phoneticPr fontId="7" type="noConversion"/>
  </si>
  <si>
    <t>Q4</t>
    <phoneticPr fontId="7" type="noConversion"/>
  </si>
  <si>
    <t>Total</t>
    <phoneticPr fontId="7" type="noConversion"/>
  </si>
  <si>
    <t>单位</t>
    <phoneticPr fontId="7" type="noConversion"/>
  </si>
  <si>
    <t>北京机房骨干网建设</t>
  </si>
  <si>
    <t>骨干路由器、骨干网传输</t>
  </si>
  <si>
    <t>Net work</t>
  </si>
  <si>
    <t>城域网核心路由器、传输设备</t>
  </si>
  <si>
    <t>台</t>
  </si>
  <si>
    <t>250万/台</t>
  </si>
  <si>
    <t>2015年静态内容CDN节点新建</t>
  </si>
  <si>
    <t>接入交换机</t>
  </si>
  <si>
    <t>48端口千兆，&gt;2端口万兆接入交换机</t>
  </si>
  <si>
    <t xml:space="preserve">每个Q新建一个节点，每个节点两台接入交换机，一台公网，一台私网 45000 元/台 </t>
  </si>
  <si>
    <t>管理交换机</t>
  </si>
  <si>
    <t>TP-LINK 1016S</t>
  </si>
  <si>
    <t>与运营商互联模块</t>
  </si>
  <si>
    <t>SFP 850 波段多模模块</t>
  </si>
  <si>
    <t>个</t>
  </si>
  <si>
    <t>SFP 1310波段单模模块</t>
  </si>
  <si>
    <t>广州电信核心机房长途传输链路改造项目</t>
  </si>
  <si>
    <t>核心路由器</t>
  </si>
  <si>
    <t>上海电信核心机房长途传输链路改造项目</t>
  </si>
  <si>
    <t>板卡扩容</t>
  </si>
  <si>
    <t>POS 10G板卡</t>
  </si>
  <si>
    <t>块</t>
  </si>
  <si>
    <t>CRM2013升级项目</t>
  </si>
  <si>
    <t>大搜狐CRM2013升级，购买存储1台</t>
  </si>
  <si>
    <t>万元</t>
  </si>
  <si>
    <t>焦点CRM2014升级，购买存储1台</t>
  </si>
  <si>
    <t>搭建新采购正式环境，需要存储1台</t>
  </si>
  <si>
    <t>Storage</t>
  </si>
  <si>
    <t>DAS或IP SAN存储 12*600G</t>
  </si>
  <si>
    <t>Sohu.com Inc</t>
    <phoneticPr fontId="7" type="noConversion"/>
  </si>
  <si>
    <t>备注</t>
    <phoneticPr fontId="7" type="noConversion"/>
  </si>
  <si>
    <t>需求用途</t>
    <phoneticPr fontId="7" type="noConversion"/>
  </si>
  <si>
    <t>2015年需求</t>
    <phoneticPr fontId="7" type="noConversion"/>
  </si>
  <si>
    <t>产品类型</t>
    <phoneticPr fontId="7" type="noConversion"/>
  </si>
  <si>
    <t>用途类型</t>
    <phoneticPr fontId="7" type="noConversion"/>
  </si>
  <si>
    <t>类型与配置</t>
    <phoneticPr fontId="7" type="noConversion"/>
  </si>
  <si>
    <t>2015年预算（元）</t>
    <phoneticPr fontId="7" type="noConversion"/>
  </si>
  <si>
    <r>
      <rPr>
        <b/>
        <sz val="12"/>
        <color indexed="8"/>
        <rFont val="微软雅黑"/>
        <family val="2"/>
        <charset val="134"/>
      </rPr>
      <t>2015 Capex Forecast --Technology:</t>
    </r>
    <r>
      <rPr>
        <b/>
        <sz val="12"/>
        <color indexed="57"/>
        <rFont val="微软雅黑"/>
        <family val="2"/>
        <charset val="134"/>
      </rPr>
      <t xml:space="preserve"> Net work/Storage</t>
    </r>
    <phoneticPr fontId="7" type="noConversion"/>
  </si>
  <si>
    <t>基础研究部</t>
  </si>
  <si>
    <t>基础研究部</t>
    <phoneticPr fontId="5" type="noConversion"/>
  </si>
  <si>
    <t>吴东</t>
    <phoneticPr fontId="5" type="noConversion"/>
  </si>
  <si>
    <t>北京研发中心</t>
    <phoneticPr fontId="5" type="noConversion"/>
  </si>
  <si>
    <t>EBS系统财务模块实施运维</t>
  </si>
  <si>
    <t>实现财务核算系统的需求变更和系统升级，包括EBS系统需求变更、财务合并、银企直联、关联系统（CRM、采购平台等）的接口改造等。</t>
  </si>
  <si>
    <t>EBS OracleERP原厂服务费</t>
  </si>
  <si>
    <t>EBS硬件维保费用</t>
  </si>
  <si>
    <t>PR系统差旅模块升级实施</t>
  </si>
  <si>
    <t>对当前PR系统中差旅模块进行升级，实现与航空公司票务系统和高铁票务系统的数据交互，员工能够及时在线检索到机票/火车票的价格、票务信息、航班信息、机型、酒店地点、房费等；同时支持PC端和手机/Pad移动端；实现员工差旅报销时，通过订票系统将机票、火车票、酒店入住信息导入，方便简捷报销环节的操作，且保证了数据及时和有效性。</t>
  </si>
  <si>
    <t>预算系统实施</t>
  </si>
  <si>
    <t>1、预算控制
通过搭建预算系统数据接口平台，通过与业务系统，包括采购系统、PR系统、Oracle EBS系统及时进行数据交互，实现在采购申请、费用申请及相关审批环节即可获取预算可用金额，为业务领导更加准确的提供部门费用使用情况，以便进行及时的管控和调整。
2、预算编制
实现预算编制系统的需求变更和系统升级，包括预实对比分析、预算需求变更和关联系统（采购平台、EBS Oracle、PR等）接口改造等。</t>
  </si>
  <si>
    <t>预算系统运维</t>
  </si>
  <si>
    <t>预算Hypeiron和BIEE服务费</t>
  </si>
  <si>
    <t>预算Hypeiron和BIEE硬件维保费用</t>
  </si>
  <si>
    <t>1、预算申报平台
建立统一的预算申报平台，实现各业务部门在同一时段，在预算系统中统一完成年度预算的填报；实现各审批环节的在线审批，同时支持PC端和手机/Pad移动端。</t>
  </si>
  <si>
    <t>Software</t>
  </si>
  <si>
    <t>库存实物资产系统</t>
  </si>
  <si>
    <t>外围扫描设备等的费用</t>
  </si>
  <si>
    <t>BIEE硬件维护费（原服务器维护费）</t>
  </si>
  <si>
    <t>SpotView项目</t>
  </si>
  <si>
    <t>增加Windows远程登录许可证</t>
  </si>
  <si>
    <t>狐小E正式上线</t>
  </si>
  <si>
    <t>上线推广（易拉宝、海报安装&amp;提BUG小礼品）</t>
  </si>
  <si>
    <t>苹果开发者账号年费</t>
  </si>
  <si>
    <t>K2系统</t>
  </si>
  <si>
    <t>K2审批流系统运维费用</t>
  </si>
  <si>
    <t>人员外包</t>
  </si>
  <si>
    <t>Other Tech</t>
  </si>
  <si>
    <t>IDC许可证</t>
  </si>
  <si>
    <t>IDC许可证办理</t>
  </si>
  <si>
    <t>信息安全管理系统-硬件平台ADM-4000</t>
  </si>
  <si>
    <t>第三方平台采购</t>
  </si>
  <si>
    <t>.NET 第三方平台采购费用</t>
  </si>
  <si>
    <t>IDC外包服务</t>
  </si>
  <si>
    <t>兆维IDC外包服务费</t>
  </si>
  <si>
    <t>服务</t>
  </si>
  <si>
    <t>北显IDC外包服务费</t>
  </si>
  <si>
    <t>皂君庙IDC外包服务费</t>
  </si>
  <si>
    <t>济南&amp;上海IDC外包服务费</t>
  </si>
  <si>
    <t>北京IDC外包服务费</t>
  </si>
  <si>
    <t>外地IDC机房外包施工服务费</t>
  </si>
  <si>
    <t>万</t>
  </si>
  <si>
    <t>物流运输</t>
  </si>
  <si>
    <t>全国IDC机房设备物流运输费</t>
  </si>
  <si>
    <t>等保安全测评</t>
  </si>
  <si>
    <t>等保三级测评</t>
  </si>
  <si>
    <t>购买等保安全测评服务</t>
  </si>
  <si>
    <t>期</t>
  </si>
  <si>
    <t>REDHAT操作系统授权</t>
  </si>
  <si>
    <t>操作系统授权码</t>
  </si>
  <si>
    <t>应用安全扫描</t>
  </si>
  <si>
    <t>WEB应用安全扫描</t>
  </si>
  <si>
    <t>安赛科技aiscan</t>
  </si>
  <si>
    <t>套</t>
  </si>
  <si>
    <t>ISMS信息安全管理系统（EU）</t>
  </si>
  <si>
    <t>https证书</t>
  </si>
  <si>
    <t>业务线支持ssl</t>
  </si>
  <si>
    <t>多域名/单域名 证书</t>
  </si>
  <si>
    <t>张</t>
  </si>
  <si>
    <t>泛域名证书</t>
  </si>
  <si>
    <t>IP库</t>
  </si>
  <si>
    <t>提供精准IP</t>
  </si>
  <si>
    <t>提供IP对应信息</t>
  </si>
  <si>
    <t>Service</t>
  </si>
  <si>
    <t>其它外包服务费用（浮动及应急）</t>
  </si>
  <si>
    <t>维保费用</t>
  </si>
  <si>
    <t>全国机房改造布线、线材采购、单次服务费用</t>
  </si>
  <si>
    <t>综合布线</t>
  </si>
  <si>
    <t>青云云主机</t>
  </si>
  <si>
    <t>Unlimited License</t>
  </si>
  <si>
    <t>备注</t>
    <phoneticPr fontId="5" type="noConversion"/>
  </si>
  <si>
    <t>.sohu顶级域费用</t>
  </si>
  <si>
    <t>.sohu顶级域使用费用</t>
  </si>
  <si>
    <t>sohu所有域名(除.sohu顶级域)</t>
  </si>
  <si>
    <t>sohu所有域名每年使用费用</t>
  </si>
  <si>
    <t>类别</t>
    <phoneticPr fontId="7" type="noConversion"/>
  </si>
  <si>
    <r>
      <rPr>
        <b/>
        <sz val="12"/>
        <color indexed="8"/>
        <rFont val="微软雅黑"/>
        <family val="2"/>
        <charset val="134"/>
      </rPr>
      <t xml:space="preserve">2015 Capex Forecast --Technology : </t>
    </r>
    <r>
      <rPr>
        <b/>
        <sz val="12"/>
        <color indexed="53"/>
        <rFont val="微软雅黑"/>
        <family val="2"/>
        <charset val="134"/>
      </rPr>
      <t xml:space="preserve">  Server</t>
    </r>
    <phoneticPr fontId="7" type="noConversion"/>
  </si>
  <si>
    <t>需求用途</t>
    <phoneticPr fontId="7" type="noConversion"/>
  </si>
  <si>
    <t>用途类型</t>
    <phoneticPr fontId="7" type="noConversion"/>
  </si>
  <si>
    <t>备注</t>
    <phoneticPr fontId="7" type="noConversion"/>
  </si>
  <si>
    <t>部门</t>
    <phoneticPr fontId="7" type="noConversion"/>
  </si>
  <si>
    <t>项目名称</t>
    <phoneticPr fontId="7" type="noConversion"/>
  </si>
  <si>
    <t>需求用途</t>
    <phoneticPr fontId="7" type="noConversion"/>
  </si>
  <si>
    <t>产品类型</t>
    <phoneticPr fontId="7" type="noConversion"/>
  </si>
  <si>
    <r>
      <t>2014</t>
    </r>
    <r>
      <rPr>
        <b/>
        <sz val="10"/>
        <rFont val="宋体"/>
        <family val="3"/>
        <charset val="134"/>
      </rPr>
      <t>年</t>
    </r>
    <r>
      <rPr>
        <b/>
        <sz val="10"/>
        <rFont val="Arial Narrow"/>
        <family val="2"/>
      </rPr>
      <t xml:space="preserve"> </t>
    </r>
    <r>
      <rPr>
        <b/>
        <sz val="10"/>
        <rFont val="宋体"/>
        <family val="3"/>
        <charset val="134"/>
      </rPr>
      <t>需求数量（台）</t>
    </r>
    <r>
      <rPr>
        <b/>
        <sz val="10"/>
        <rFont val="Arial Narrow"/>
        <family val="2"/>
      </rPr>
      <t>---</t>
    </r>
    <r>
      <rPr>
        <b/>
        <sz val="10"/>
        <rFont val="宋体"/>
        <family val="3"/>
        <charset val="134"/>
      </rPr>
      <t>虚拟机</t>
    </r>
    <phoneticPr fontId="7" type="noConversion"/>
  </si>
  <si>
    <t>Q1</t>
    <phoneticPr fontId="7" type="noConversion"/>
  </si>
  <si>
    <t>Q2</t>
    <phoneticPr fontId="7" type="noConversion"/>
  </si>
  <si>
    <t>Q3</t>
    <phoneticPr fontId="7" type="noConversion"/>
  </si>
  <si>
    <t>Q4</t>
    <phoneticPr fontId="7" type="noConversion"/>
  </si>
  <si>
    <t>Total</t>
    <phoneticPr fontId="7" type="noConversion"/>
  </si>
  <si>
    <t>私有云</t>
  </si>
  <si>
    <t>私有云各项服务</t>
  </si>
  <si>
    <t>虚机</t>
  </si>
  <si>
    <t>日志分析</t>
  </si>
  <si>
    <t>提供IP城市对应的地址</t>
  </si>
  <si>
    <t>HTTPS证书</t>
  </si>
  <si>
    <t>为搜狐提供HTTPS安全访问所需的证书</t>
  </si>
  <si>
    <t>魏谦屹</t>
  </si>
  <si>
    <t>吴晨光，张蜀光</t>
  </si>
  <si>
    <t>姜新荣</t>
  </si>
  <si>
    <t>推荐</t>
  </si>
  <si>
    <t>评论服务</t>
  </si>
  <si>
    <t>应用</t>
  </si>
  <si>
    <t>自媒体</t>
  </si>
  <si>
    <t>原20台，削减至8台</t>
  </si>
  <si>
    <t>目前内部IT共运维服务器约250台，考虑即将过保服务器、紧急故障替换服务器，以及临时项目测试等用途，共计申请8台备用服务器。</t>
  </si>
  <si>
    <t>原10台，削减至5台</t>
  </si>
  <si>
    <t>目前虚拟化服务器宿主机共计20台，15年预计增加5台。</t>
  </si>
  <si>
    <t>原6台，现取消</t>
  </si>
  <si>
    <t>原4台，现取消</t>
  </si>
  <si>
    <t>原4台，削减至2台</t>
  </si>
  <si>
    <t>IT服务台项目需2台前端服务器用于用户访问，2台后端服务器配合存储数据库。前端采用虚机，申请采购2台后端服务器。</t>
  </si>
  <si>
    <t>原12台，削减至6台</t>
  </si>
  <si>
    <t>原有16台应用服务器（主机房2web、2移动、2银行前置、2应用、1风控、1后台管理，备机房对应各一台），新增6台，其中主机房1应用、1交易、1资金、1缓存、1风控、1后台；</t>
  </si>
  <si>
    <t>原8台，削减至4台</t>
  </si>
  <si>
    <t>人民币账户现有4台服务器（2负载均衡加应用、2彩票）。业务线需求与增长强劲，为提升服务性能，Q1新增1台应用服务器，Q2新增1台缓存与后台管理；</t>
  </si>
  <si>
    <t>网关现有10台服务器（2负载均衡、2前端、3应用、2狐币、1后台管理）。随着业务增长，为保证性能，提高管理与对账效率，新增1台应用服务器与1台管理与对账；</t>
  </si>
  <si>
    <t>原有4台数据库服务器（主备机房各2台），现新增2台，主备机房各1台，用于将资金处理数据单独剥离出来，包括清算、账务、核算、会计。</t>
  </si>
  <si>
    <t>原2台，现取消</t>
  </si>
  <si>
    <t>搭建新采购正式环境（2台应用服务器2台数据库服务器）</t>
  </si>
  <si>
    <t>童佟</t>
  </si>
  <si>
    <t>李强</t>
  </si>
  <si>
    <t>王云峰</t>
  </si>
  <si>
    <t>北京研发中心 合计</t>
  </si>
  <si>
    <t>技术运维部 合计</t>
    <phoneticPr fontId="7" type="noConversion"/>
  </si>
  <si>
    <t>云产品部 合计</t>
    <phoneticPr fontId="7" type="noConversion"/>
  </si>
  <si>
    <t>大数据中心 合计</t>
    <phoneticPr fontId="7" type="noConversion"/>
  </si>
  <si>
    <t>内容部 合计</t>
    <phoneticPr fontId="7" type="noConversion"/>
  </si>
  <si>
    <t>新闻客户端 合计</t>
    <phoneticPr fontId="7" type="noConversion"/>
  </si>
  <si>
    <t>Internal-IT 合计</t>
    <phoneticPr fontId="7" type="noConversion"/>
  </si>
  <si>
    <t>ERP 合计</t>
    <phoneticPr fontId="7" type="noConversion"/>
  </si>
  <si>
    <t>支付平台产品部 合计</t>
    <phoneticPr fontId="7" type="noConversion"/>
  </si>
  <si>
    <t>汽车 合计</t>
    <phoneticPr fontId="7" type="noConversion"/>
  </si>
  <si>
    <t>E-HR 合计</t>
    <phoneticPr fontId="7" type="noConversion"/>
  </si>
  <si>
    <t>焦点 合计</t>
    <phoneticPr fontId="7" type="noConversion"/>
  </si>
  <si>
    <t>[网络设备-替换] 备用网络设备</t>
  </si>
  <si>
    <t>北京办公区共有交换机278台，无线AP设备277台。按4%故障率进行替换，故申请备用交换机10台，无线AP10台，专线路由器1台</t>
  </si>
  <si>
    <t>Cisco 3560X 
Cisco AP 3702i
Cisco IAR 1002</t>
  </si>
  <si>
    <t>原75万，削减至22.5万</t>
  </si>
  <si>
    <t>[网络设备-替换] 无线AP替换</t>
  </si>
  <si>
    <t>融科C、融科A、同方办公区已过报废期无线AP共计37台，申请明年更换。</t>
  </si>
  <si>
    <t>Cisco AP 3702i</t>
  </si>
  <si>
    <t>原28万，削减至24.5万</t>
  </si>
  <si>
    <t>[网络设备-扩容] 虚拟化专用交换机扩容</t>
  </si>
  <si>
    <t>虚拟化服务器计划扩容10台，5台为1组，每组需要交换机为2台，因此计划申请4台交换机。</t>
  </si>
  <si>
    <t>Cisco 3750x</t>
  </si>
  <si>
    <t>原32万，现取消</t>
  </si>
  <si>
    <t>[网络设备-升级] 会场支持专用无线AP升级</t>
  </si>
  <si>
    <t>现有会议支持专用无线AP共12台，为提高接入性能，计划更换大功率天线，每AP需4根天线，共计48根。</t>
  </si>
  <si>
    <t>Cisco AP增强天线</t>
  </si>
  <si>
    <t>[网络设备-新增] 内网安全扫描设备</t>
  </si>
  <si>
    <t>为了快速定位内网中的网络攻击，保障网络安全，申请新采购内网安全扫描设备，实时监控快速定位攻击源。</t>
  </si>
  <si>
    <t>趋势TDA</t>
  </si>
  <si>
    <t>原100万，现取消</t>
  </si>
  <si>
    <t>[存储-新增] 邮件归档系统存储</t>
  </si>
  <si>
    <t>邮件系统归档存储，全员邮件容量约50TB，经过高效压缩后约为8TB，存储5年数据量约为40T。因此申请采购单台40TB存储。</t>
  </si>
  <si>
    <t>DELL</t>
  </si>
  <si>
    <t>原20万，现取消</t>
  </si>
  <si>
    <t>[存储-扩容] 邮件系统存储扩容</t>
  </si>
  <si>
    <t>目前公司邮箱总数约为8000个，明年按预计10000个邮箱计算，同时考虑邮箱的双备份冗余，因此申请采购2台20TB存储。</t>
  </si>
  <si>
    <t>[存储-扩容] 虚拟化系统存储扩容</t>
  </si>
  <si>
    <t>虚拟化服务器计划扩容10台，每台服务器配置2TB数据存储空间，共需要20TB，因此申请采购1台20TB存储。</t>
  </si>
  <si>
    <t>[支付公司服务器托管] 机柜新增</t>
  </si>
  <si>
    <t>支付公司服务器托管于蓝汛，主机房为北京兆维联通数据中心，Q1Q2维持现有29U 2机柜，Q3Q4扩容新增30U 2机柜，备机房为北京通州数据中心，Q1Q2维持现有17U 1机柜，Q3Q4新增10U 1机柜；</t>
  </si>
  <si>
    <t>机柜</t>
  </si>
  <si>
    <t>[支付公司服务器托管] 交换机扩容</t>
  </si>
  <si>
    <t>支付公司服务器托管于蓝汛，主机房为北京兆维联通数据中心，已有2台交换机，扩容新增2台交换机，备机房为北京通州数据中心，已有1台交换机，扩容新增1台交换机；</t>
  </si>
  <si>
    <t>华为S5700</t>
  </si>
  <si>
    <t>支付平台产品部 合计</t>
  </si>
  <si>
    <t>北京研发中心 合计</t>
    <phoneticPr fontId="7" type="noConversion"/>
  </si>
  <si>
    <t>外包人员人工费，按每人1.8万计算，每月35人计算预估值</t>
    <phoneticPr fontId="7" type="noConversion"/>
  </si>
  <si>
    <t>Service</t>
    <phoneticPr fontId="7" type="noConversion"/>
  </si>
  <si>
    <t>Software</t>
    <phoneticPr fontId="7" type="noConversion"/>
  </si>
  <si>
    <t>ERP</t>
    <phoneticPr fontId="7" type="noConversion"/>
  </si>
  <si>
    <t>服务器硬件设备维保费用</t>
    <phoneticPr fontId="7" type="noConversion"/>
  </si>
  <si>
    <t>ERP部门（CRM、营销、AE、PR、RFID、OA系统）硬件服务器维保费用</t>
    <phoneticPr fontId="7" type="noConversion"/>
  </si>
  <si>
    <t>Other Tech</t>
    <phoneticPr fontId="7" type="noConversion"/>
  </si>
  <si>
    <t>全国骨干路由器3年续保、核心交换1年续保费用</t>
  </si>
  <si>
    <t>静态内容CDN节点网络设备维保费用</t>
  </si>
  <si>
    <t>第三方性能监控</t>
  </si>
  <si>
    <t>万次</t>
  </si>
  <si>
    <t>0.025元/次</t>
  </si>
  <si>
    <t>70个普通版+1个高级版</t>
  </si>
  <si>
    <t>外包服务费</t>
  </si>
  <si>
    <t>Sohu CDN自助服务平台二期开发、NO3.0平台开发和旧平台系统维护等</t>
  </si>
  <si>
    <t>1名Java开发人员，1名PHP开发人员</t>
  </si>
  <si>
    <t>150000/套</t>
  </si>
  <si>
    <t>45000/张</t>
  </si>
  <si>
    <t>7000/张</t>
  </si>
  <si>
    <t>预计￥100000/期，</t>
  </si>
  <si>
    <t>Oracle技术支持服务</t>
  </si>
  <si>
    <t>一年技术服务</t>
  </si>
  <si>
    <t>预计9万</t>
  </si>
  <si>
    <t>20000/台</t>
  </si>
  <si>
    <t>技术运维部 合计</t>
  </si>
  <si>
    <t>[软件-升级] 思科IP电话系统升级</t>
  </si>
  <si>
    <t>现有思科电话系统硬件已过报废期，原产品已停产，无法再获得保修及技术支持服务。因此申请升级最新思科IP电话系统，包括硬件及软件。</t>
  </si>
  <si>
    <t>IP电话系统</t>
  </si>
  <si>
    <t>项</t>
  </si>
  <si>
    <t>[软件-例行] 微软产品采购</t>
  </si>
  <si>
    <t>微软产品正版化采购，每年例行购买200-250万元。</t>
  </si>
  <si>
    <t>微软产品</t>
  </si>
  <si>
    <t>[软件-新增] 电子邮件归档系统</t>
  </si>
  <si>
    <t>为实现员工历史邮件归档、从而达到邮件长期保存及安全审计需求，故计划采购邮件归档系统。</t>
  </si>
  <si>
    <t>电子邮件归档系统</t>
  </si>
  <si>
    <t>[软件-新增] 思科视频会议系统</t>
  </si>
  <si>
    <t>为满足多办公区及各分支机构包括分公司及焦点分站实现视频会议，提高沟通效率，减少差旅支出，因此计划上线视频会议系统。</t>
  </si>
  <si>
    <t>视频会议系统</t>
  </si>
  <si>
    <t>原120万，现取消</t>
  </si>
  <si>
    <t>[服务-例行] IT机房维保服务</t>
  </si>
  <si>
    <t>搜狐媒体大厦及全国共计10个IT机房硬件设施及办公区综合布线维保服务，每年例行采购。搜狐媒体大厦维保服务70万元，其余9个小型机房共计35万元。</t>
  </si>
  <si>
    <t>维保服务</t>
  </si>
  <si>
    <t>[服务-新增] 内部IT服务台系统</t>
  </si>
  <si>
    <t>提高员工对IT工作单操作的易用性，增加邮件、微信等多途径获得IT技术支持的接口，增加后台管理统计功能，并同时提供友好的知识库系统供员工查询，全新开发IT服务台。该项目预计需要24人月开发周期。</t>
  </si>
  <si>
    <t>开发</t>
  </si>
  <si>
    <t>原90万，现取消</t>
  </si>
  <si>
    <t>[服务-例行] Internal-IT外包人员服务费</t>
  </si>
  <si>
    <t>Internal-IT现有外包人员3人全年费用</t>
  </si>
  <si>
    <t>外包费用</t>
  </si>
  <si>
    <t>[服务-例行] 办公硬件维修服务</t>
  </si>
  <si>
    <t>打印一体机印张费、日常办公IT设备维修、更换费用。每年例行发生，费用约为48万元</t>
  </si>
  <si>
    <t>维修服务</t>
  </si>
  <si>
    <t>[服务-新增] 全国IT机房监控报警系统</t>
  </si>
  <si>
    <t>9个分支机构IT机房无自动监控报警系统，为了提高机房稳定性，申请部署监控报警系统。</t>
  </si>
  <si>
    <t>监控系统</t>
  </si>
  <si>
    <t>[服务-例行] 邮件网关升级及维保</t>
  </si>
  <si>
    <t>现有2台Cisco IronPort邮件网关，每年例行升级License及购买硬件保修服务。费用与往年一致。</t>
  </si>
  <si>
    <t>原40万，削减至18.4万</t>
  </si>
  <si>
    <t>[服务-例行] 思科产品维保服务</t>
  </si>
  <si>
    <t>核心思科网络设备维保服务，每年例行采购。</t>
  </si>
  <si>
    <t>原39万，削减至18万</t>
  </si>
  <si>
    <t>[服务-例行] 防病毒软件技术支持服务</t>
  </si>
  <si>
    <t>趋势防病毒产品技术支持服务，每年例行采购。</t>
  </si>
  <si>
    <t>趋势服务</t>
  </si>
  <si>
    <t>[服务-例行] 微软产品技术支持服务</t>
  </si>
  <si>
    <t>微软产品技术支持服务，包括微软Premier服务（紧急、重大故障技术支持）及安心服务（系统巡检及功能优化），每年例行采购。</t>
  </si>
  <si>
    <t>原25万，削减至17.5万</t>
  </si>
  <si>
    <t>[服务-例行] 上网行为管理系统升级及维保服务</t>
  </si>
  <si>
    <t>明年将有8台网康上网行为管理设备的License到期，需要继续购买升级服务，共计25万。</t>
  </si>
  <si>
    <t>[软件-例行] 防病毒软件升级</t>
  </si>
  <si>
    <t>现有3503个防病毒客户端，软件及病毒码升级，每年例行采购。</t>
  </si>
  <si>
    <t>趋势软件</t>
  </si>
  <si>
    <t>原20万，削减至12万</t>
  </si>
  <si>
    <t>[服务-新增] 内部IT微信平台二期</t>
  </si>
  <si>
    <t>提高员工对IT工作单操作的易用性，完善邮件、微信等多途径获得IT技术支持的接口，强化后台管理统计功能，扩展微信平台一期的功能。该项目预计需要8人月开发周期。</t>
  </si>
  <si>
    <t>增加该项目预算30万</t>
  </si>
  <si>
    <t>[服务-新增] 邮件客户端功能优化</t>
  </si>
  <si>
    <t>针对邮件客户端进行优化开发，例如大附件、用户页面优化等。该项目预计需要8人月开发周期。</t>
  </si>
  <si>
    <t>原16万，增加至30万</t>
  </si>
  <si>
    <t>[服务-新增] 监控报警平台优化</t>
  </si>
  <si>
    <t>为现有的系统及网络监控平台开发关键故障电话及短信报警功能，缩短故障响应时间。该项目预计需要1人月开发周期。</t>
  </si>
  <si>
    <t>原5万，现取消</t>
  </si>
  <si>
    <t>[服务-例行] 赛门铁克备份系统技术支持服务</t>
  </si>
  <si>
    <t>赛门铁克NBU备份系统技术支持服务，每年例行采购。</t>
  </si>
  <si>
    <t>技术支持服务</t>
  </si>
  <si>
    <t>Internal-IT 合计</t>
  </si>
  <si>
    <t>[服务-例行] Peak外包人员服务费</t>
  </si>
  <si>
    <t>搜狐支付现有外包12人员全年费用</t>
  </si>
  <si>
    <t>[服务-新增] 安全与防病毒维保服务</t>
  </si>
  <si>
    <t>云产品部 合计</t>
  </si>
  <si>
    <t>总计</t>
    <phoneticPr fontId="7" type="noConversion"/>
  </si>
  <si>
    <t>虚机</t>
    <phoneticPr fontId="7" type="noConversion"/>
  </si>
  <si>
    <t>焦点</t>
    <phoneticPr fontId="7" type="noConversion"/>
  </si>
  <si>
    <t>替换</t>
    <phoneticPr fontId="7" type="noConversion"/>
  </si>
  <si>
    <t>旧服务器替换</t>
    <phoneticPr fontId="7" type="noConversion"/>
  </si>
  <si>
    <t>新房</t>
    <phoneticPr fontId="7" type="noConversion"/>
  </si>
  <si>
    <t>二手房</t>
    <phoneticPr fontId="7" type="noConversion"/>
  </si>
  <si>
    <t>家居</t>
    <phoneticPr fontId="7" type="noConversion"/>
  </si>
  <si>
    <t>基础产品</t>
    <phoneticPr fontId="7" type="noConversion"/>
  </si>
  <si>
    <t>cms、论坛、搜索、数据中心、用户中心、400、交易系统、广告系统</t>
    <phoneticPr fontId="7" type="noConversion"/>
  </si>
  <si>
    <t>新闻中心</t>
    <phoneticPr fontId="7" type="noConversion"/>
  </si>
  <si>
    <t>金融</t>
    <phoneticPr fontId="7" type="noConversion"/>
  </si>
  <si>
    <t>金融应用</t>
    <phoneticPr fontId="7" type="noConversion"/>
  </si>
  <si>
    <t>前端服务器</t>
    <phoneticPr fontId="7" type="noConversion"/>
  </si>
  <si>
    <t>小计</t>
    <phoneticPr fontId="7" type="noConversion"/>
  </si>
  <si>
    <t>ERP</t>
    <phoneticPr fontId="5" type="noConversion"/>
  </si>
  <si>
    <t>虚机</t>
    <phoneticPr fontId="7" type="noConversion"/>
  </si>
  <si>
    <t>检索服务服务器硬件损坏，更换1台检索服务器</t>
    <phoneticPr fontId="5" type="noConversion"/>
  </si>
  <si>
    <t>预算金额</t>
    <phoneticPr fontId="44" type="noConversion"/>
  </si>
  <si>
    <t>削减后金额</t>
    <phoneticPr fontId="44" type="noConversion"/>
  </si>
  <si>
    <t>比例</t>
    <phoneticPr fontId="44" type="noConversion"/>
  </si>
  <si>
    <t>序号</t>
    <phoneticPr fontId="44" type="noConversion"/>
  </si>
  <si>
    <t>负责人</t>
    <phoneticPr fontId="44" type="noConversion"/>
  </si>
  <si>
    <t>服务器</t>
    <phoneticPr fontId="44" type="noConversion"/>
  </si>
  <si>
    <t>网络设备</t>
    <phoneticPr fontId="44" type="noConversion"/>
  </si>
  <si>
    <t>软件服务其他</t>
    <phoneticPr fontId="44" type="noConversion"/>
  </si>
  <si>
    <t>预算合计</t>
    <phoneticPr fontId="44" type="noConversion"/>
  </si>
  <si>
    <t>减后/减前</t>
    <phoneticPr fontId="44" type="noConversion"/>
  </si>
  <si>
    <t>王海涛</t>
    <phoneticPr fontId="44" type="noConversion"/>
  </si>
  <si>
    <t>邱英波</t>
    <phoneticPr fontId="44" type="noConversion"/>
  </si>
  <si>
    <t>张军</t>
    <phoneticPr fontId="44" type="noConversion"/>
  </si>
  <si>
    <t>樊功臣</t>
    <phoneticPr fontId="44" type="noConversion"/>
  </si>
  <si>
    <t>魏谦屹</t>
    <phoneticPr fontId="44" type="noConversion"/>
  </si>
  <si>
    <t>李强</t>
    <phoneticPr fontId="44" type="noConversion"/>
  </si>
  <si>
    <t>吴东</t>
    <phoneticPr fontId="44" type="noConversion"/>
  </si>
  <si>
    <t>蔡明军</t>
    <phoneticPr fontId="44" type="noConversion"/>
  </si>
  <si>
    <t>姜新荣</t>
    <phoneticPr fontId="44" type="noConversion"/>
  </si>
  <si>
    <t>童佟</t>
    <phoneticPr fontId="44" type="noConversion"/>
  </si>
  <si>
    <t>王云峰</t>
    <phoneticPr fontId="44" type="noConversion"/>
  </si>
  <si>
    <t>张蜀光</t>
    <phoneticPr fontId="44" type="noConversion"/>
  </si>
  <si>
    <t>合计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</si>
</sst>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47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宋体"/>
      <family val="3"/>
      <charset val="134"/>
    </font>
    <font>
      <sz val="9"/>
      <name val="微软雅黑"/>
      <family val="2"/>
      <charset val="134"/>
    </font>
    <font>
      <b/>
      <sz val="10"/>
      <name val="Arial Narrow"/>
      <family val="2"/>
    </font>
    <font>
      <sz val="9"/>
      <name val="宋体"/>
      <family val="3"/>
      <charset val="134"/>
    </font>
    <font>
      <sz val="10"/>
      <name val="Arial Narrow"/>
      <family val="2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1"/>
      <name val="Times New Roman"/>
      <family val="1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rgb="FF1F497D"/>
      <name val="宋体"/>
      <family val="3"/>
      <charset val="134"/>
    </font>
    <font>
      <sz val="10"/>
      <color indexed="56"/>
      <name val="宋体"/>
      <family val="3"/>
      <charset val="134"/>
    </font>
    <font>
      <sz val="10"/>
      <name val="Arial"/>
      <family val="2"/>
    </font>
    <font>
      <sz val="12"/>
      <color indexed="62"/>
      <name val="Arial Narrow"/>
      <family val="2"/>
    </font>
    <font>
      <sz val="12"/>
      <color indexed="62"/>
      <name val="宋体"/>
      <family val="3"/>
      <charset val="134"/>
    </font>
    <font>
      <b/>
      <sz val="12"/>
      <name val="微软雅黑"/>
      <family val="2"/>
      <charset val="134"/>
    </font>
    <font>
      <b/>
      <sz val="12"/>
      <color theme="6" tint="-0.249977111117893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color indexed="57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theme="9" tint="-0.249977111117893"/>
      <name val="微软雅黑"/>
      <family val="2"/>
      <charset val="134"/>
    </font>
    <font>
      <b/>
      <sz val="12"/>
      <color indexed="53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9" tint="-0.249977111117893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/>
    <xf numFmtId="0" fontId="11" fillId="0" borderId="0">
      <alignment vertical="center"/>
    </xf>
  </cellStyleXfs>
  <cellXfs count="261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2"/>
    <xf numFmtId="0" fontId="10" fillId="0" borderId="0" xfId="2" applyAlignment="1">
      <alignment vertical="center"/>
    </xf>
    <xf numFmtId="0" fontId="12" fillId="0" borderId="2" xfId="3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4" fillId="4" borderId="2" xfId="2" applyFont="1" applyFill="1" applyBorder="1" applyAlignment="1">
      <alignment horizontal="left"/>
    </xf>
    <xf numFmtId="0" fontId="12" fillId="5" borderId="2" xfId="3" applyFont="1" applyFill="1" applyBorder="1" applyAlignment="1">
      <alignment horizontal="center" vertical="center"/>
    </xf>
    <xf numFmtId="0" fontId="15" fillId="3" borderId="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vertical="center"/>
    </xf>
    <xf numFmtId="0" fontId="15" fillId="3" borderId="2" xfId="2" applyFont="1" applyFill="1" applyBorder="1" applyAlignment="1">
      <alignment horizontal="left"/>
    </xf>
    <xf numFmtId="0" fontId="12" fillId="0" borderId="5" xfId="3" applyFont="1" applyBorder="1" applyAlignment="1">
      <alignment horizontal="center" vertical="center"/>
    </xf>
    <xf numFmtId="0" fontId="15" fillId="3" borderId="2" xfId="2" applyFont="1" applyFill="1" applyBorder="1" applyAlignment="1"/>
    <xf numFmtId="0" fontId="16" fillId="4" borderId="2" xfId="2" applyFont="1" applyFill="1" applyBorder="1" applyAlignment="1">
      <alignment horizontal="left"/>
    </xf>
    <xf numFmtId="0" fontId="17" fillId="4" borderId="2" xfId="2" applyFont="1" applyFill="1" applyBorder="1" applyAlignment="1">
      <alignment horizontal="left"/>
    </xf>
    <xf numFmtId="0" fontId="10" fillId="0" borderId="0" xfId="2" applyFont="1"/>
    <xf numFmtId="0" fontId="13" fillId="0" borderId="0" xfId="2" applyFont="1" applyBorder="1" applyAlignment="1">
      <alignment vertical="center"/>
    </xf>
    <xf numFmtId="0" fontId="18" fillId="3" borderId="2" xfId="2" applyFont="1" applyFill="1" applyBorder="1" applyAlignment="1">
      <alignment horizontal="left"/>
    </xf>
    <xf numFmtId="0" fontId="16" fillId="6" borderId="2" xfId="2" applyFont="1" applyFill="1" applyBorder="1" applyAlignment="1">
      <alignment horizontal="left"/>
    </xf>
    <xf numFmtId="0" fontId="15" fillId="7" borderId="2" xfId="2" applyFont="1" applyFill="1" applyBorder="1" applyAlignment="1">
      <alignment horizontal="center" vertical="center"/>
    </xf>
    <xf numFmtId="0" fontId="13" fillId="7" borderId="2" xfId="2" applyFont="1" applyFill="1" applyBorder="1" applyAlignment="1">
      <alignment vertical="center"/>
    </xf>
    <xf numFmtId="0" fontId="18" fillId="7" borderId="2" xfId="2" applyFont="1" applyFill="1" applyBorder="1" applyAlignment="1">
      <alignment horizontal="left"/>
    </xf>
    <xf numFmtId="0" fontId="15" fillId="7" borderId="2" xfId="2" applyFont="1" applyFill="1" applyBorder="1" applyAlignment="1">
      <alignment horizontal="left"/>
    </xf>
    <xf numFmtId="0" fontId="16" fillId="8" borderId="2" xfId="2" applyFont="1" applyFill="1" applyBorder="1" applyAlignment="1">
      <alignment horizontal="center" vertical="center" wrapText="1"/>
    </xf>
    <xf numFmtId="0" fontId="17" fillId="8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/>
    </xf>
    <xf numFmtId="0" fontId="21" fillId="3" borderId="2" xfId="2" applyFont="1" applyFill="1" applyBorder="1" applyAlignment="1">
      <alignment vertical="center"/>
    </xf>
    <xf numFmtId="0" fontId="14" fillId="3" borderId="2" xfId="2" applyFont="1" applyFill="1" applyBorder="1" applyAlignment="1">
      <alignment vertical="center"/>
    </xf>
    <xf numFmtId="0" fontId="22" fillId="3" borderId="2" xfId="3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left"/>
    </xf>
    <xf numFmtId="0" fontId="24" fillId="3" borderId="2" xfId="2" applyFont="1" applyFill="1" applyBorder="1" applyAlignment="1"/>
    <xf numFmtId="0" fontId="24" fillId="0" borderId="0" xfId="2" applyFont="1" applyAlignment="1">
      <alignment vertical="center"/>
    </xf>
    <xf numFmtId="0" fontId="25" fillId="3" borderId="2" xfId="2" applyFont="1" applyFill="1" applyBorder="1" applyAlignment="1">
      <alignment vertical="center"/>
    </xf>
    <xf numFmtId="0" fontId="15" fillId="3" borderId="2" xfId="2" applyFont="1" applyFill="1" applyBorder="1" applyAlignment="1">
      <alignment horizontal="left" vertical="center"/>
    </xf>
    <xf numFmtId="0" fontId="15" fillId="3" borderId="2" xfId="2" applyFont="1" applyFill="1" applyBorder="1" applyAlignment="1">
      <alignment horizontal="center"/>
    </xf>
    <xf numFmtId="0" fontId="16" fillId="3" borderId="2" xfId="2" applyFont="1" applyFill="1" applyBorder="1" applyAlignment="1">
      <alignment horizontal="left"/>
    </xf>
    <xf numFmtId="0" fontId="15" fillId="0" borderId="0" xfId="2" applyFont="1" applyAlignment="1">
      <alignment vertical="center"/>
    </xf>
    <xf numFmtId="0" fontId="13" fillId="3" borderId="2" xfId="2" applyFont="1" applyFill="1" applyBorder="1" applyAlignment="1">
      <alignment horizontal="center" vertical="center"/>
    </xf>
    <xf numFmtId="0" fontId="17" fillId="6" borderId="2" xfId="2" applyFont="1" applyFill="1" applyBorder="1" applyAlignment="1">
      <alignment horizontal="left"/>
    </xf>
    <xf numFmtId="0" fontId="16" fillId="3" borderId="2" xfId="2" applyFont="1" applyFill="1" applyBorder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17" fillId="3" borderId="2" xfId="2" applyFont="1" applyFill="1" applyBorder="1" applyAlignment="1">
      <alignment horizontal="left"/>
    </xf>
    <xf numFmtId="0" fontId="26" fillId="3" borderId="2" xfId="2" applyFont="1" applyFill="1" applyBorder="1" applyAlignment="1">
      <alignment horizontal="center"/>
    </xf>
    <xf numFmtId="0" fontId="28" fillId="4" borderId="2" xfId="2" applyFont="1" applyFill="1" applyBorder="1" applyAlignment="1">
      <alignment horizontal="left"/>
    </xf>
    <xf numFmtId="0" fontId="16" fillId="8" borderId="8" xfId="2" applyFont="1" applyFill="1" applyBorder="1" applyAlignment="1">
      <alignment horizontal="center" vertical="center" wrapText="1"/>
    </xf>
    <xf numFmtId="0" fontId="17" fillId="8" borderId="9" xfId="2" applyFont="1" applyFill="1" applyBorder="1" applyAlignment="1">
      <alignment horizontal="center" vertical="center" wrapText="1"/>
    </xf>
    <xf numFmtId="0" fontId="16" fillId="8" borderId="2" xfId="2" applyFont="1" applyFill="1" applyBorder="1" applyAlignment="1">
      <alignment horizontal="center" wrapText="1"/>
    </xf>
    <xf numFmtId="0" fontId="3" fillId="0" borderId="2" xfId="0" applyFont="1" applyBorder="1">
      <alignment vertical="center"/>
    </xf>
    <xf numFmtId="176" fontId="3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0" fillId="0" borderId="2" xfId="2" applyFont="1" applyBorder="1"/>
    <xf numFmtId="9" fontId="10" fillId="0" borderId="0" xfId="2" applyNumberFormat="1" applyFont="1"/>
    <xf numFmtId="0" fontId="29" fillId="9" borderId="2" xfId="2" applyFont="1" applyFill="1" applyBorder="1" applyAlignment="1">
      <alignment horizontal="justify"/>
    </xf>
    <xf numFmtId="0" fontId="10" fillId="0" borderId="2" xfId="2" applyBorder="1"/>
    <xf numFmtId="0" fontId="29" fillId="2" borderId="2" xfId="2" applyFont="1" applyFill="1" applyBorder="1" applyAlignment="1">
      <alignment horizontal="justify"/>
    </xf>
    <xf numFmtId="0" fontId="29" fillId="10" borderId="2" xfId="2" applyFont="1" applyFill="1" applyBorder="1" applyAlignment="1">
      <alignment horizontal="justify"/>
    </xf>
    <xf numFmtId="0" fontId="27" fillId="3" borderId="2" xfId="2" applyFont="1" applyFill="1" applyBorder="1" applyAlignment="1">
      <alignment horizontal="center"/>
    </xf>
    <xf numFmtId="0" fontId="8" fillId="3" borderId="2" xfId="0" applyFont="1" applyFill="1" applyBorder="1" applyAlignment="1">
      <alignment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7" fillId="0" borderId="2" xfId="0" applyFont="1" applyBorder="1" applyAlignment="1">
      <alignment wrapText="1"/>
    </xf>
    <xf numFmtId="0" fontId="3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77" fontId="37" fillId="0" borderId="2" xfId="0" applyNumberFormat="1" applyFont="1" applyBorder="1" applyAlignment="1">
      <alignment horizontal="right" wrapText="1"/>
    </xf>
    <xf numFmtId="0" fontId="37" fillId="3" borderId="2" xfId="0" applyFont="1" applyFill="1" applyBorder="1" applyAlignment="1">
      <alignment wrapText="1"/>
    </xf>
    <xf numFmtId="0" fontId="37" fillId="3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177" fontId="37" fillId="3" borderId="2" xfId="0" applyNumberFormat="1" applyFont="1" applyFill="1" applyBorder="1" applyAlignment="1">
      <alignment horizontal="right" wrapText="1"/>
    </xf>
    <xf numFmtId="0" fontId="35" fillId="3" borderId="2" xfId="0" applyNumberFormat="1" applyFont="1" applyFill="1" applyBorder="1" applyAlignment="1">
      <alignment wrapText="1"/>
    </xf>
    <xf numFmtId="0" fontId="38" fillId="3" borderId="2" xfId="0" applyFont="1" applyFill="1" applyBorder="1" applyAlignment="1">
      <alignment horizontal="left"/>
    </xf>
    <xf numFmtId="0" fontId="37" fillId="0" borderId="2" xfId="0" applyFont="1" applyBorder="1" applyAlignment="1">
      <alignment vertical="center" wrapText="1"/>
    </xf>
    <xf numFmtId="0" fontId="37" fillId="3" borderId="2" xfId="0" applyFont="1" applyFill="1" applyBorder="1" applyAlignment="1"/>
    <xf numFmtId="0" fontId="37" fillId="3" borderId="2" xfId="0" applyFont="1" applyFill="1" applyBorder="1" applyAlignment="1">
      <alignment vertical="center" wrapText="1"/>
    </xf>
    <xf numFmtId="177" fontId="37" fillId="3" borderId="2" xfId="0" applyNumberFormat="1" applyFont="1" applyFill="1" applyBorder="1" applyAlignment="1">
      <alignment wrapText="1"/>
    </xf>
    <xf numFmtId="41" fontId="37" fillId="3" borderId="2" xfId="1" applyNumberFormat="1" applyFont="1" applyFill="1" applyBorder="1" applyAlignment="1">
      <alignment wrapText="1"/>
    </xf>
    <xf numFmtId="0" fontId="35" fillId="3" borderId="2" xfId="0" applyFont="1" applyFill="1" applyBorder="1" applyAlignment="1">
      <alignment vertical="center" wrapText="1"/>
    </xf>
    <xf numFmtId="0" fontId="37" fillId="0" borderId="2" xfId="0" applyFont="1" applyBorder="1" applyAlignment="1">
      <alignment horizontal="right"/>
    </xf>
    <xf numFmtId="177" fontId="37" fillId="3" borderId="2" xfId="0" applyNumberFormat="1" applyFont="1" applyFill="1" applyBorder="1" applyAlignment="1">
      <alignment horizontal="right"/>
    </xf>
    <xf numFmtId="0" fontId="35" fillId="0" borderId="2" xfId="0" applyFont="1" applyBorder="1" applyAlignment="1">
      <alignment vertical="center" wrapText="1"/>
    </xf>
    <xf numFmtId="0" fontId="37" fillId="0" borderId="5" xfId="0" applyFont="1" applyBorder="1" applyAlignment="1">
      <alignment vertical="center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2" xfId="0" applyFont="1" applyFill="1" applyBorder="1" applyAlignment="1">
      <alignment horizontal="right" wrapText="1"/>
    </xf>
    <xf numFmtId="0" fontId="37" fillId="0" borderId="2" xfId="0" applyFont="1" applyBorder="1" applyAlignment="1">
      <alignment horizontal="left" wrapText="1"/>
    </xf>
    <xf numFmtId="0" fontId="0" fillId="0" borderId="0" xfId="0" applyFont="1" applyAlignment="1">
      <alignment horizontal="left" vertical="center"/>
    </xf>
    <xf numFmtId="0" fontId="37" fillId="3" borderId="2" xfId="0" applyFont="1" applyFill="1" applyBorder="1" applyAlignment="1">
      <alignment horizontal="left" wrapText="1"/>
    </xf>
    <xf numFmtId="177" fontId="35" fillId="3" borderId="2" xfId="0" applyNumberFormat="1" applyFont="1" applyFill="1" applyBorder="1" applyAlignment="1">
      <alignment horizontal="right" wrapText="1"/>
    </xf>
    <xf numFmtId="177" fontId="35" fillId="3" borderId="2" xfId="0" applyNumberFormat="1" applyFont="1" applyFill="1" applyBorder="1" applyAlignment="1">
      <alignment wrapText="1"/>
    </xf>
    <xf numFmtId="177" fontId="0" fillId="0" borderId="0" xfId="0" applyNumberFormat="1" applyFont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Border="1" applyAlignment="1">
      <alignment wrapText="1"/>
    </xf>
    <xf numFmtId="177" fontId="37" fillId="0" borderId="2" xfId="0" applyNumberFormat="1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77" fontId="2" fillId="3" borderId="2" xfId="0" applyNumberFormat="1" applyFont="1" applyFill="1" applyBorder="1" applyAlignment="1">
      <alignment wrapText="1"/>
    </xf>
    <xf numFmtId="0" fontId="37" fillId="3" borderId="3" xfId="0" applyFont="1" applyFill="1" applyBorder="1" applyAlignment="1"/>
    <xf numFmtId="177" fontId="37" fillId="3" borderId="2" xfId="0" applyNumberFormat="1" applyFont="1" applyFill="1" applyBorder="1" applyAlignment="1"/>
    <xf numFmtId="0" fontId="37" fillId="3" borderId="2" xfId="0" applyFont="1" applyFill="1" applyBorder="1" applyAlignment="1">
      <alignment vertical="center"/>
    </xf>
    <xf numFmtId="0" fontId="37" fillId="3" borderId="2" xfId="0" applyFont="1" applyFill="1" applyBorder="1" applyAlignment="1">
      <alignment horizontal="left" vertical="center" wrapText="1"/>
    </xf>
    <xf numFmtId="0" fontId="37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77" fontId="37" fillId="3" borderId="1" xfId="0" applyNumberFormat="1" applyFont="1" applyFill="1" applyBorder="1" applyAlignment="1">
      <alignment wrapText="1"/>
    </xf>
    <xf numFmtId="0" fontId="37" fillId="3" borderId="2" xfId="0" applyFont="1" applyFill="1" applyBorder="1" applyAlignment="1">
      <alignment horizontal="center" wrapText="1"/>
    </xf>
    <xf numFmtId="0" fontId="37" fillId="0" borderId="2" xfId="0" applyFont="1" applyBorder="1" applyAlignment="1">
      <alignment horizontal="center" wrapText="1"/>
    </xf>
    <xf numFmtId="0" fontId="35" fillId="3" borderId="2" xfId="0" applyFont="1" applyFill="1" applyBorder="1" applyAlignment="1">
      <alignment wrapText="1"/>
    </xf>
    <xf numFmtId="0" fontId="37" fillId="0" borderId="3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0" fillId="0" borderId="0" xfId="0" applyFont="1" applyAlignment="1">
      <alignment vertical="center"/>
    </xf>
    <xf numFmtId="0" fontId="37" fillId="3" borderId="2" xfId="0" applyFont="1" applyFill="1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35" fillId="3" borderId="2" xfId="0" applyFont="1" applyFill="1" applyBorder="1" applyAlignment="1"/>
    <xf numFmtId="0" fontId="36" fillId="0" borderId="2" xfId="0" applyFont="1" applyBorder="1" applyAlignment="1">
      <alignment wrapText="1"/>
    </xf>
    <xf numFmtId="0" fontId="0" fillId="0" borderId="2" xfId="0" applyFont="1" applyFill="1" applyBorder="1">
      <alignment vertical="center"/>
    </xf>
    <xf numFmtId="0" fontId="37" fillId="3" borderId="5" xfId="0" applyFont="1" applyFill="1" applyBorder="1" applyAlignment="1">
      <alignment wrapText="1"/>
    </xf>
    <xf numFmtId="0" fontId="37" fillId="3" borderId="1" xfId="0" applyFont="1" applyFill="1" applyBorder="1" applyAlignment="1"/>
    <xf numFmtId="0" fontId="37" fillId="3" borderId="5" xfId="0" applyFont="1" applyFill="1" applyBorder="1" applyAlignment="1"/>
    <xf numFmtId="0" fontId="2" fillId="3" borderId="5" xfId="0" applyFont="1" applyFill="1" applyBorder="1" applyAlignment="1">
      <alignment wrapText="1"/>
    </xf>
    <xf numFmtId="177" fontId="37" fillId="3" borderId="5" xfId="0" applyNumberFormat="1" applyFont="1" applyFill="1" applyBorder="1" applyAlignment="1">
      <alignment wrapText="1"/>
    </xf>
    <xf numFmtId="0" fontId="35" fillId="11" borderId="2" xfId="0" applyFont="1" applyFill="1" applyBorder="1" applyAlignment="1">
      <alignment horizontal="center" wrapText="1"/>
    </xf>
    <xf numFmtId="0" fontId="36" fillId="11" borderId="2" xfId="0" applyFont="1" applyFill="1" applyBorder="1" applyAlignment="1">
      <alignment horizontal="center" wrapText="1"/>
    </xf>
    <xf numFmtId="177" fontId="35" fillId="11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5" fillId="11" borderId="1" xfId="0" applyFont="1" applyFill="1" applyBorder="1" applyAlignment="1">
      <alignment vertical="center" wrapText="1"/>
    </xf>
    <xf numFmtId="0" fontId="35" fillId="11" borderId="2" xfId="0" applyFont="1" applyFill="1" applyBorder="1" applyAlignment="1">
      <alignment horizontal="center" vertical="center" wrapText="1"/>
    </xf>
    <xf numFmtId="3" fontId="35" fillId="11" borderId="6" xfId="0" applyNumberFormat="1" applyFont="1" applyFill="1" applyBorder="1" applyAlignment="1">
      <alignment horizontal="center" vertical="center" wrapText="1"/>
    </xf>
    <xf numFmtId="3" fontId="35" fillId="11" borderId="2" xfId="0" applyNumberFormat="1" applyFont="1" applyFill="1" applyBorder="1" applyAlignment="1">
      <alignment horizontal="center" vertical="center" wrapText="1"/>
    </xf>
    <xf numFmtId="0" fontId="41" fillId="11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37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vertical="center" wrapText="1"/>
    </xf>
    <xf numFmtId="3" fontId="37" fillId="0" borderId="2" xfId="0" applyNumberFormat="1" applyFont="1" applyBorder="1" applyAlignment="1">
      <alignment vertical="center" wrapText="1"/>
    </xf>
    <xf numFmtId="3" fontId="37" fillId="3" borderId="2" xfId="0" applyNumberFormat="1" applyFont="1" applyFill="1" applyBorder="1" applyAlignment="1">
      <alignment vertical="center" wrapText="1"/>
    </xf>
    <xf numFmtId="0" fontId="41" fillId="0" borderId="2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3" fontId="35" fillId="0" borderId="2" xfId="0" applyNumberFormat="1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3" fontId="0" fillId="3" borderId="2" xfId="0" applyNumberFormat="1" applyFont="1" applyFill="1" applyBorder="1" applyAlignment="1">
      <alignment vertical="center" wrapText="1"/>
    </xf>
    <xf numFmtId="176" fontId="35" fillId="0" borderId="2" xfId="1" applyNumberFormat="1" applyFont="1" applyBorder="1" applyAlignment="1">
      <alignment vertical="center" wrapText="1"/>
    </xf>
    <xf numFmtId="176" fontId="41" fillId="0" borderId="2" xfId="1" applyNumberFormat="1" applyFont="1" applyBorder="1" applyAlignment="1">
      <alignment vertical="center" wrapText="1"/>
    </xf>
    <xf numFmtId="176" fontId="35" fillId="0" borderId="2" xfId="1" applyNumberFormat="1" applyFont="1" applyBorder="1" applyAlignment="1">
      <alignment horizontal="center" vertical="center" wrapText="1"/>
    </xf>
    <xf numFmtId="176" fontId="35" fillId="0" borderId="2" xfId="1" applyNumberFormat="1" applyFont="1" applyBorder="1" applyAlignment="1">
      <alignment horizontal="left" vertical="center" wrapText="1"/>
    </xf>
    <xf numFmtId="176" fontId="3" fillId="0" borderId="2" xfId="1" applyNumberFormat="1" applyFont="1" applyBorder="1" applyAlignment="1">
      <alignment vertical="center" wrapText="1"/>
    </xf>
    <xf numFmtId="3" fontId="0" fillId="0" borderId="0" xfId="0" applyNumberFormat="1" applyFont="1">
      <alignment vertical="center"/>
    </xf>
    <xf numFmtId="0" fontId="6" fillId="12" borderId="2" xfId="2" applyFont="1" applyFill="1" applyBorder="1" applyAlignment="1">
      <alignment horizontal="center" vertical="center" wrapText="1"/>
    </xf>
    <xf numFmtId="0" fontId="10" fillId="0" borderId="0" xfId="2" applyAlignment="1">
      <alignment wrapText="1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left" vertical="center"/>
    </xf>
    <xf numFmtId="0" fontId="0" fillId="3" borderId="0" xfId="0" applyFont="1" applyFill="1">
      <alignment vertical="center"/>
    </xf>
    <xf numFmtId="3" fontId="35" fillId="3" borderId="2" xfId="0" applyNumberFormat="1" applyFont="1" applyFill="1" applyBorder="1" applyAlignment="1">
      <alignment vertical="center" wrapText="1"/>
    </xf>
    <xf numFmtId="0" fontId="35" fillId="3" borderId="2" xfId="0" applyFont="1" applyFill="1" applyBorder="1" applyAlignment="1">
      <alignment horizontal="left" vertical="center" wrapText="1"/>
    </xf>
    <xf numFmtId="176" fontId="37" fillId="0" borderId="2" xfId="1" applyNumberFormat="1" applyFont="1" applyBorder="1" applyAlignment="1">
      <alignment vertical="center" wrapText="1"/>
    </xf>
    <xf numFmtId="176" fontId="1" fillId="0" borderId="2" xfId="1" applyNumberFormat="1" applyFont="1" applyBorder="1">
      <alignment vertical="center"/>
    </xf>
    <xf numFmtId="176" fontId="1" fillId="0" borderId="2" xfId="1" applyNumberFormat="1" applyFont="1" applyBorder="1" applyAlignment="1">
      <alignment horizontal="left" vertical="center"/>
    </xf>
    <xf numFmtId="176" fontId="5" fillId="0" borderId="2" xfId="1" applyNumberFormat="1" applyFont="1" applyBorder="1" applyAlignment="1">
      <alignment vertical="center" wrapText="1"/>
    </xf>
    <xf numFmtId="176" fontId="37" fillId="0" borderId="2" xfId="1" applyNumberFormat="1" applyFont="1" applyBorder="1" applyAlignment="1">
      <alignment horizontal="center" vertical="center" wrapText="1"/>
    </xf>
    <xf numFmtId="176" fontId="37" fillId="0" borderId="2" xfId="1" applyNumberFormat="1" applyFont="1" applyBorder="1" applyAlignment="1">
      <alignment horizontal="left" vertical="center" wrapText="1"/>
    </xf>
    <xf numFmtId="176" fontId="1" fillId="0" borderId="2" xfId="1" applyNumberFormat="1" applyFont="1" applyBorder="1" applyAlignment="1">
      <alignment vertical="center" wrapText="1"/>
    </xf>
    <xf numFmtId="176" fontId="1" fillId="0" borderId="0" xfId="1" applyNumberFormat="1" applyFont="1">
      <alignment vertical="center"/>
    </xf>
    <xf numFmtId="176" fontId="37" fillId="3" borderId="2" xfId="1" applyNumberFormat="1" applyFont="1" applyFill="1" applyBorder="1" applyAlignment="1">
      <alignment vertical="center" wrapText="1"/>
    </xf>
    <xf numFmtId="0" fontId="37" fillId="3" borderId="2" xfId="0" applyNumberFormat="1" applyFont="1" applyFill="1" applyBorder="1" applyAlignment="1">
      <alignment wrapText="1"/>
    </xf>
    <xf numFmtId="0" fontId="38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vertical="center" wrapText="1"/>
    </xf>
    <xf numFmtId="0" fontId="37" fillId="0" borderId="2" xfId="0" applyFont="1" applyFill="1" applyBorder="1" applyAlignment="1"/>
    <xf numFmtId="0" fontId="37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177" fontId="37" fillId="0" borderId="2" xfId="0" applyNumberFormat="1" applyFont="1" applyFill="1" applyBorder="1" applyAlignment="1">
      <alignment wrapText="1"/>
    </xf>
    <xf numFmtId="41" fontId="37" fillId="0" borderId="2" xfId="1" applyNumberFormat="1" applyFont="1" applyFill="1" applyBorder="1" applyAlignment="1">
      <alignment wrapText="1"/>
    </xf>
    <xf numFmtId="0" fontId="0" fillId="0" borderId="0" xfId="0" applyFont="1" applyFill="1">
      <alignment vertical="center"/>
    </xf>
    <xf numFmtId="41" fontId="35" fillId="3" borderId="2" xfId="1" applyNumberFormat="1" applyFont="1" applyFill="1" applyBorder="1" applyAlignment="1">
      <alignment wrapText="1"/>
    </xf>
    <xf numFmtId="0" fontId="35" fillId="3" borderId="3" xfId="0" applyFont="1" applyFill="1" applyBorder="1" applyAlignment="1"/>
    <xf numFmtId="0" fontId="0" fillId="0" borderId="2" xfId="0" applyFont="1" applyBorder="1" applyAlignment="1">
      <alignment vertical="center"/>
    </xf>
    <xf numFmtId="177" fontId="0" fillId="0" borderId="2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177" fontId="3" fillId="0" borderId="2" xfId="0" applyNumberFormat="1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7" fillId="0" borderId="0" xfId="0" applyFont="1" applyFill="1" applyBorder="1" applyAlignment="1">
      <alignment wrapText="1"/>
    </xf>
    <xf numFmtId="0" fontId="37" fillId="0" borderId="2" xfId="2" applyFont="1" applyBorder="1" applyAlignment="1">
      <alignment horizontal="left"/>
    </xf>
    <xf numFmtId="0" fontId="37" fillId="0" borderId="2" xfId="2" applyFont="1" applyBorder="1"/>
    <xf numFmtId="0" fontId="37" fillId="0" borderId="2" xfId="2" applyFont="1" applyBorder="1" applyAlignment="1">
      <alignment horizontal="right" vertical="center"/>
    </xf>
    <xf numFmtId="0" fontId="37" fillId="0" borderId="0" xfId="2" applyFont="1"/>
    <xf numFmtId="0" fontId="37" fillId="0" borderId="2" xfId="2" applyFont="1" applyBorder="1" applyAlignment="1">
      <alignment horizontal="left" wrapText="1"/>
    </xf>
    <xf numFmtId="0" fontId="37" fillId="0" borderId="2" xfId="2" applyFont="1" applyBorder="1" applyAlignment="1">
      <alignment horizontal="right"/>
    </xf>
    <xf numFmtId="0" fontId="37" fillId="0" borderId="2" xfId="2" applyFont="1" applyBorder="1" applyAlignment="1">
      <alignment wrapText="1"/>
    </xf>
    <xf numFmtId="0" fontId="37" fillId="0" borderId="2" xfId="2" applyFont="1" applyBorder="1" applyAlignment="1"/>
    <xf numFmtId="0" fontId="2" fillId="0" borderId="2" xfId="2" applyFont="1" applyBorder="1"/>
    <xf numFmtId="0" fontId="36" fillId="4" borderId="2" xfId="2" applyFont="1" applyFill="1" applyBorder="1"/>
    <xf numFmtId="0" fontId="2" fillId="0" borderId="0" xfId="2" applyFont="1"/>
    <xf numFmtId="0" fontId="43" fillId="13" borderId="2" xfId="0" applyFont="1" applyFill="1" applyBorder="1">
      <alignment vertical="center"/>
    </xf>
    <xf numFmtId="10" fontId="43" fillId="2" borderId="2" xfId="0" applyNumberFormat="1" applyFont="1" applyFill="1" applyBorder="1" applyAlignment="1">
      <alignment horizontal="center" vertical="center"/>
    </xf>
    <xf numFmtId="0" fontId="43" fillId="0" borderId="2" xfId="0" applyFont="1" applyBorder="1">
      <alignment vertical="center"/>
    </xf>
    <xf numFmtId="0" fontId="43" fillId="13" borderId="2" xfId="0" applyFont="1" applyFill="1" applyBorder="1" applyAlignment="1">
      <alignment vertical="center"/>
    </xf>
    <xf numFmtId="3" fontId="43" fillId="13" borderId="2" xfId="0" applyNumberFormat="1" applyFont="1" applyFill="1" applyBorder="1">
      <alignment vertical="center"/>
    </xf>
    <xf numFmtId="3" fontId="45" fillId="13" borderId="2" xfId="0" applyNumberFormat="1" applyFont="1" applyFill="1" applyBorder="1">
      <alignment vertical="center"/>
    </xf>
    <xf numFmtId="177" fontId="43" fillId="2" borderId="2" xfId="0" applyNumberFormat="1" applyFont="1" applyFill="1" applyBorder="1">
      <alignment vertical="center"/>
    </xf>
    <xf numFmtId="177" fontId="45" fillId="2" borderId="2" xfId="0" applyNumberFormat="1" applyFont="1" applyFill="1" applyBorder="1">
      <alignment vertical="center"/>
    </xf>
    <xf numFmtId="10" fontId="45" fillId="2" borderId="2" xfId="0" applyNumberFormat="1" applyFont="1" applyFill="1" applyBorder="1">
      <alignment vertical="center"/>
    </xf>
    <xf numFmtId="0" fontId="43" fillId="3" borderId="2" xfId="0" applyFont="1" applyFill="1" applyBorder="1">
      <alignment vertical="center"/>
    </xf>
    <xf numFmtId="3" fontId="43" fillId="3" borderId="2" xfId="0" applyNumberFormat="1" applyFont="1" applyFill="1" applyBorder="1">
      <alignment vertical="center"/>
    </xf>
    <xf numFmtId="3" fontId="45" fillId="3" borderId="2" xfId="0" applyNumberFormat="1" applyFont="1" applyFill="1" applyBorder="1">
      <alignment vertical="center"/>
    </xf>
    <xf numFmtId="177" fontId="43" fillId="3" borderId="2" xfId="0" applyNumberFormat="1" applyFont="1" applyFill="1" applyBorder="1">
      <alignment vertical="center"/>
    </xf>
    <xf numFmtId="177" fontId="45" fillId="3" borderId="2" xfId="0" applyNumberFormat="1" applyFont="1" applyFill="1" applyBorder="1">
      <alignment vertical="center"/>
    </xf>
    <xf numFmtId="10" fontId="45" fillId="3" borderId="2" xfId="0" applyNumberFormat="1" applyFont="1" applyFill="1" applyBorder="1">
      <alignment vertical="center"/>
    </xf>
    <xf numFmtId="3" fontId="43" fillId="0" borderId="2" xfId="0" applyNumberFormat="1" applyFont="1" applyBorder="1">
      <alignment vertical="center"/>
    </xf>
    <xf numFmtId="3" fontId="45" fillId="0" borderId="2" xfId="0" applyNumberFormat="1" applyFont="1" applyBorder="1">
      <alignment vertical="center"/>
    </xf>
    <xf numFmtId="177" fontId="46" fillId="0" borderId="2" xfId="0" applyNumberFormat="1" applyFont="1" applyBorder="1">
      <alignment vertical="center"/>
    </xf>
    <xf numFmtId="177" fontId="42" fillId="0" borderId="2" xfId="0" applyNumberFormat="1" applyFont="1" applyBorder="1">
      <alignment vertical="center"/>
    </xf>
    <xf numFmtId="10" fontId="45" fillId="0" borderId="2" xfId="0" applyNumberFormat="1" applyFont="1" applyBorder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3" fontId="43" fillId="13" borderId="2" xfId="0" applyNumberFormat="1" applyFont="1" applyFill="1" applyBorder="1" applyAlignment="1">
      <alignment horizontal="center" vertical="center"/>
    </xf>
    <xf numFmtId="177" fontId="43" fillId="2" borderId="2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left" vertical="center" wrapText="1"/>
    </xf>
    <xf numFmtId="0" fontId="35" fillId="11" borderId="5" xfId="0" applyFont="1" applyFill="1" applyBorder="1" applyAlignment="1">
      <alignment horizontal="left" vertical="center" wrapText="1"/>
    </xf>
    <xf numFmtId="0" fontId="35" fillId="11" borderId="1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center" vertical="center" wrapText="1"/>
    </xf>
    <xf numFmtId="0" fontId="35" fillId="11" borderId="4" xfId="0" applyFont="1" applyFill="1" applyBorder="1" applyAlignment="1">
      <alignment horizontal="center" vertical="center" wrapText="1"/>
    </xf>
    <xf numFmtId="0" fontId="35" fillId="11" borderId="6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3" fontId="3" fillId="11" borderId="5" xfId="0" applyNumberFormat="1" applyFont="1" applyFill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wrapText="1"/>
    </xf>
    <xf numFmtId="0" fontId="35" fillId="11" borderId="5" xfId="0" applyFont="1" applyFill="1" applyBorder="1" applyAlignment="1">
      <alignment horizontal="center" wrapText="1"/>
    </xf>
    <xf numFmtId="0" fontId="35" fillId="11" borderId="3" xfId="0" applyFont="1" applyFill="1" applyBorder="1" applyAlignment="1">
      <alignment horizontal="center" wrapText="1"/>
    </xf>
    <xf numFmtId="0" fontId="35" fillId="11" borderId="4" xfId="0" applyFont="1" applyFill="1" applyBorder="1" applyAlignment="1">
      <alignment horizontal="center" wrapText="1"/>
    </xf>
    <xf numFmtId="0" fontId="35" fillId="11" borderId="6" xfId="0" applyFont="1" applyFill="1" applyBorder="1" applyAlignment="1">
      <alignment horizontal="center" wrapText="1"/>
    </xf>
    <xf numFmtId="177" fontId="35" fillId="11" borderId="3" xfId="0" applyNumberFormat="1" applyFont="1" applyFill="1" applyBorder="1" applyAlignment="1">
      <alignment horizontal="center" wrapText="1"/>
    </xf>
    <xf numFmtId="177" fontId="35" fillId="11" borderId="4" xfId="0" applyNumberFormat="1" applyFont="1" applyFill="1" applyBorder="1" applyAlignment="1">
      <alignment horizontal="center" wrapText="1"/>
    </xf>
    <xf numFmtId="177" fontId="35" fillId="11" borderId="6" xfId="0" applyNumberFormat="1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horizontal="left" vertical="center" wrapText="1"/>
    </xf>
    <xf numFmtId="0" fontId="35" fillId="3" borderId="4" xfId="0" applyFont="1" applyFill="1" applyBorder="1" applyAlignment="1">
      <alignment horizontal="left" vertical="center" wrapText="1"/>
    </xf>
    <xf numFmtId="0" fontId="35" fillId="3" borderId="6" xfId="0" applyFont="1" applyFill="1" applyBorder="1" applyAlignment="1">
      <alignment horizontal="left" vertical="center" wrapText="1"/>
    </xf>
    <xf numFmtId="0" fontId="35" fillId="11" borderId="1" xfId="0" applyFont="1" applyFill="1" applyBorder="1" applyAlignment="1">
      <alignment vertical="center" wrapText="1"/>
    </xf>
    <xf numFmtId="0" fontId="35" fillId="11" borderId="5" xfId="0" applyFont="1" applyFill="1" applyBorder="1" applyAlignment="1">
      <alignment vertical="center" wrapText="1"/>
    </xf>
    <xf numFmtId="0" fontId="6" fillId="12" borderId="2" xfId="2" applyFont="1" applyFill="1" applyBorder="1" applyAlignment="1">
      <alignment horizontal="center" vertical="center" wrapText="1"/>
    </xf>
    <xf numFmtId="0" fontId="37" fillId="0" borderId="1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2" fillId="0" borderId="3" xfId="2" applyFont="1" applyBorder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6" xfId="2" applyFont="1" applyBorder="1" applyAlignment="1">
      <alignment horizontal="right"/>
    </xf>
    <xf numFmtId="0" fontId="4" fillId="12" borderId="2" xfId="2" applyFont="1" applyFill="1" applyBorder="1" applyAlignment="1">
      <alignment horizontal="center" vertical="center" wrapText="1"/>
    </xf>
    <xf numFmtId="0" fontId="12" fillId="5" borderId="1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horizontal="center" vertical="center"/>
    </xf>
    <xf numFmtId="0" fontId="12" fillId="5" borderId="5" xfId="3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3" xfId="3" applyFont="1" applyBorder="1" applyAlignment="1">
      <alignment vertical="center"/>
    </xf>
    <xf numFmtId="0" fontId="12" fillId="0" borderId="4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29" fillId="10" borderId="0" xfId="2" applyFont="1" applyFill="1" applyBorder="1" applyAlignment="1">
      <alignment horizontal="left" wrapText="1"/>
    </xf>
  </cellXfs>
  <cellStyles count="4">
    <cellStyle name="常规" xfId="0" builtinId="0"/>
    <cellStyle name="常规 2" xfId="2"/>
    <cellStyle name="常规 33" xfId="3"/>
    <cellStyle name="千位分隔" xfId="1" builtinId="3"/>
  </cellStyles>
  <dxfs count="8"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E697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gxiwang.SOHU-INC/AppData/Local/Microsoft/Windows/Temporary%20Internet%20Files/Content.Outlook/UXAFH0F7/2015&#24180;&#24230;&#26381;&#21153;&#22120;&#32593;&#32476;&#35774;&#22791;&#39044;&#31639;&#34920;%20-20150128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gxiwang.SOHU-INC/Desktop/wmx2015&#24180;&#24230;&#26381;&#21153;&#22120;&#32593;&#32476;&#35774;&#22791;&#39044;&#31639;&#34920;%20-201501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gxiwang.SOHU-INC/Desktop/&#21103;&#26412;2015&#24180;&#24230;&#26381;&#21153;&#22120;&#32593;&#32476;&#35774;&#22791;&#39044;&#31639;&#34920;%20-201501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dget\2015\2015%20summary%20of%20report\Database\&#25216;&#26415;&#26381;&#21153;&#37096;\&#24352;&#34560;&#20809;\&#21066;&#20943;&#21518;&#28304;&#25968;&#25454;\2015&#24180;&#24230;&#26381;&#21153;&#22120;&#32593;&#32476;&#35774;&#22791;&#39044;&#31639;&#34920;%20-&#29579;&#28023;&#28059;&#27719;&#24635;20150202%20to&#37319;&#36141;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汇总"/>
      <sheetName val="服务器"/>
      <sheetName val="网络设备、存储"/>
      <sheetName val="软件、服务及其他"/>
      <sheetName val="虚拟机"/>
      <sheetName val="服务器参考配置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配置</v>
          </cell>
        </row>
        <row r="2">
          <cell r="A2" t="str">
            <v>低配服务器 配置1：CPU*1，64G内存，300G SAS硬盘*2</v>
          </cell>
        </row>
        <row r="3">
          <cell r="A3" t="str">
            <v>低配服务器 配置2：CPU*2，64G内存，300G SAS硬盘*8</v>
          </cell>
        </row>
        <row r="4">
          <cell r="A4" t="str">
            <v>高配服务器 配置1：CPU*2，128G内存，300G SAS硬盘*4</v>
          </cell>
        </row>
        <row r="5">
          <cell r="A5" t="str">
            <v>高配服务器 配置2：CPU*2，128G内存，300G SAS硬盘*8</v>
          </cell>
        </row>
        <row r="6">
          <cell r="A6" t="str">
            <v>高配服务器 配置3：CPU*2，128G内存，300G SAS硬盘*16</v>
          </cell>
        </row>
        <row r="7">
          <cell r="A7" t="str">
            <v>存储服务器 配置1：CPU*2，64G内存，300G SAS硬盘*2+2T SAS硬盘*6</v>
          </cell>
        </row>
        <row r="8">
          <cell r="A8" t="str">
            <v>存储服务器 配置2：CPU*2，64G内存，300G SAS硬盘*2+2T SAS硬盘*12</v>
          </cell>
        </row>
        <row r="9">
          <cell r="A9" t="str">
            <v>存储服务器 配置3：CPU*2，64G内存，300G SAS硬盘*2+3T SAS硬盘*6</v>
          </cell>
        </row>
        <row r="10">
          <cell r="A10" t="str">
            <v>存储服务器 配置4：CPU*2，64G内存，300G SAS硬盘*2+3T SAS硬盘*12</v>
          </cell>
        </row>
        <row r="12">
          <cell r="A12" t="str">
            <v>备注：（1） 2015年内存要上涨10%-20%，整机按照2014年价格上调10%做预算。
              （2）通用低端CPU2620升级到2620V2，通用高端CPU2650降低到2640，存储CPU2420停产，会升级到2620或者2603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汇总"/>
      <sheetName val="服务器"/>
      <sheetName val="网络设备、存储"/>
      <sheetName val="软件、服务及其他"/>
      <sheetName val="虚拟机"/>
      <sheetName val="服务器参考配置"/>
      <sheetName val="部门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配置</v>
          </cell>
        </row>
        <row r="2">
          <cell r="A2" t="str">
            <v>低配服务器 配置1：CPU*1，64G内存，300G SAS硬盘*2</v>
          </cell>
        </row>
        <row r="3">
          <cell r="A3" t="str">
            <v>低配服务器 配置2：CPU*2，64G内存，300G SAS硬盘*8</v>
          </cell>
        </row>
        <row r="4">
          <cell r="A4" t="str">
            <v>高配服务器 配置1：CPU*2，128G内存，300G SAS硬盘*4</v>
          </cell>
        </row>
        <row r="5">
          <cell r="A5" t="str">
            <v>高配服务器 配置2：CPU*2，128G内存，300G SAS硬盘*8</v>
          </cell>
        </row>
        <row r="6">
          <cell r="A6" t="str">
            <v>高配服务器 配置3：CPU*2，128G内存，300G SAS硬盘*16</v>
          </cell>
        </row>
        <row r="7">
          <cell r="A7" t="str">
            <v>存储服务器 配置1：CPU*2，64G内存，300G SAS硬盘*2+2T SAS硬盘*6</v>
          </cell>
        </row>
        <row r="8">
          <cell r="A8" t="str">
            <v>存储服务器 配置2：CPU*2，64G内存，300G SAS硬盘*2+2T SAS硬盘*12</v>
          </cell>
        </row>
        <row r="9">
          <cell r="A9" t="str">
            <v>存储服务器 配置3：CPU*2，64G内存，300G SAS硬盘*2+3T SAS硬盘*6</v>
          </cell>
        </row>
        <row r="10">
          <cell r="A10" t="str">
            <v>存储服务器 配置4：CPU*2，64G内存，300G SAS硬盘*2+3T SAS硬盘*12</v>
          </cell>
        </row>
        <row r="12">
          <cell r="A12" t="str">
            <v>备注：（1） 2015年内存要上涨10%-20%，整机按照2014年价格上调10%做预算。
              （2）通用低端CPU2620升级到2620V2，通用高端CPU2650降低到2640，存储CPU2420停产，会升级到2620或者2603</v>
          </cell>
        </row>
      </sheetData>
      <sheetData sheetId="6">
        <row r="1">
          <cell r="A1" t="str">
            <v>财务口径部门</v>
          </cell>
          <cell r="B1" t="str">
            <v>小部门</v>
          </cell>
        </row>
        <row r="2">
          <cell r="A2" t="str">
            <v>移动媒体中心虚拟部门-cost</v>
          </cell>
          <cell r="B2" t="str">
            <v>新闻客户端</v>
          </cell>
        </row>
        <row r="3">
          <cell r="A3" t="str">
            <v>移动门户中心虚拟部门-cost</v>
          </cell>
          <cell r="B3" t="str">
            <v>移动门户中心</v>
          </cell>
        </row>
        <row r="4">
          <cell r="A4" t="str">
            <v>无线虚拟部门</v>
          </cell>
          <cell r="B4" t="str">
            <v>无线</v>
          </cell>
        </row>
        <row r="5">
          <cell r="A5" t="str">
            <v>大数据中心</v>
          </cell>
          <cell r="B5" t="str">
            <v>大数据中心</v>
          </cell>
        </row>
        <row r="6">
          <cell r="A6" t="str">
            <v>搜狐支付</v>
          </cell>
          <cell r="B6" t="str">
            <v>Peak</v>
          </cell>
        </row>
        <row r="7">
          <cell r="A7" t="str">
            <v>Peak</v>
          </cell>
          <cell r="B7" t="str">
            <v>Peak</v>
          </cell>
        </row>
        <row r="8">
          <cell r="A8" t="str">
            <v>技术运维部_技术中心</v>
          </cell>
          <cell r="B8" t="str">
            <v>DB</v>
          </cell>
        </row>
        <row r="9">
          <cell r="A9" t="str">
            <v>服务器折旧及带宽_大内容</v>
          </cell>
          <cell r="B9" t="str">
            <v>FORTUNE</v>
          </cell>
        </row>
        <row r="10">
          <cell r="A10" t="str">
            <v>技术运维部_技术中心</v>
          </cell>
          <cell r="B10" t="str">
            <v>基础服务</v>
          </cell>
        </row>
        <row r="11">
          <cell r="A11" t="str">
            <v>技术运维部_技术中心</v>
          </cell>
          <cell r="B11" t="str">
            <v>虚拟机资源池</v>
          </cell>
        </row>
        <row r="12">
          <cell r="A12" t="str">
            <v>服务器折旧及带宽_大内容</v>
          </cell>
          <cell r="B12" t="str">
            <v>CMS</v>
          </cell>
        </row>
        <row r="13">
          <cell r="A13" t="str">
            <v>服务器折旧及带宽_大内容</v>
          </cell>
          <cell r="B13" t="str">
            <v>博客</v>
          </cell>
        </row>
        <row r="14">
          <cell r="A14" t="str">
            <v>技术运维部_技术中心</v>
          </cell>
          <cell r="B14" t="str">
            <v>MTPC运维</v>
          </cell>
        </row>
        <row r="15">
          <cell r="A15" t="str">
            <v>服务器折旧及带宽_大内容</v>
          </cell>
          <cell r="B15" t="str">
            <v>Passport</v>
          </cell>
        </row>
        <row r="16">
          <cell r="A16" t="str">
            <v>服务器折旧及带宽_大内容</v>
          </cell>
          <cell r="B16" t="str">
            <v>sns</v>
          </cell>
        </row>
        <row r="17">
          <cell r="A17" t="str">
            <v>个人邮箱</v>
          </cell>
          <cell r="B17" t="str">
            <v>个人邮箱</v>
          </cell>
        </row>
        <row r="18">
          <cell r="A18" t="str">
            <v>应用运维部_技术中心</v>
          </cell>
          <cell r="B18" t="str">
            <v>搜狐云景</v>
          </cell>
        </row>
        <row r="19">
          <cell r="A19" t="str">
            <v>ERP部_技术中心</v>
          </cell>
          <cell r="B19" t="str">
            <v>ERP</v>
          </cell>
        </row>
        <row r="20">
          <cell r="A20" t="str">
            <v>服务器折旧及带宽_大内容</v>
          </cell>
          <cell r="B20" t="str">
            <v>客户服务</v>
          </cell>
        </row>
        <row r="21">
          <cell r="A21" t="str">
            <v>服务器折旧及带宽_大内容</v>
          </cell>
          <cell r="B21">
            <v>17173</v>
          </cell>
        </row>
        <row r="22">
          <cell r="A22" t="str">
            <v>服务器折旧及带宽_大内容</v>
          </cell>
          <cell r="B22" t="str">
            <v>北京销售媒介</v>
          </cell>
        </row>
        <row r="23">
          <cell r="A23" t="str">
            <v>服务器折旧及带宽_大内容</v>
          </cell>
          <cell r="B23" t="str">
            <v>市场部</v>
          </cell>
        </row>
        <row r="24">
          <cell r="A24" t="str">
            <v>服务器折旧及带宽_大内容</v>
          </cell>
          <cell r="B24" t="str">
            <v>视频博客</v>
          </cell>
        </row>
        <row r="25">
          <cell r="A25" t="str">
            <v>服务器折旧及带宽_大内容</v>
          </cell>
          <cell r="B25" t="str">
            <v>搜狐空间</v>
          </cell>
        </row>
        <row r="26">
          <cell r="A26" t="str">
            <v>服务器折旧及带宽_大内容</v>
          </cell>
          <cell r="B26" t="str">
            <v>搜狐社区</v>
          </cell>
        </row>
        <row r="27">
          <cell r="A27" t="str">
            <v>服务器折旧及带宽_大内容</v>
          </cell>
          <cell r="B27" t="str">
            <v>体育中心</v>
          </cell>
        </row>
        <row r="28">
          <cell r="A28" t="str">
            <v>服务器折旧及带宽_大内容</v>
          </cell>
          <cell r="B28" t="str">
            <v>微博</v>
          </cell>
        </row>
        <row r="29">
          <cell r="A29" t="str">
            <v>服务器折旧及带宽_大内容</v>
          </cell>
          <cell r="B29" t="str">
            <v>问答</v>
          </cell>
        </row>
        <row r="30">
          <cell r="A30" t="str">
            <v>服务器折旧及带宽_大内容</v>
          </cell>
          <cell r="B30" t="str">
            <v>校友录</v>
          </cell>
        </row>
        <row r="31">
          <cell r="A31" t="str">
            <v>服务器折旧及带宽_大内容</v>
          </cell>
          <cell r="B31" t="str">
            <v>在线游戏</v>
          </cell>
        </row>
        <row r="32">
          <cell r="A32" t="str">
            <v>服务器折旧及带宽_大内容</v>
          </cell>
          <cell r="B32" t="str">
            <v>智云众</v>
          </cell>
        </row>
        <row r="33">
          <cell r="A33" t="str">
            <v>总编室_大内容</v>
          </cell>
          <cell r="B33" t="str">
            <v>静态内容</v>
          </cell>
        </row>
        <row r="34">
          <cell r="A34" t="str">
            <v>北京研发中心</v>
          </cell>
          <cell r="B34" t="str">
            <v>研发中心</v>
          </cell>
        </row>
        <row r="35">
          <cell r="A35" t="str">
            <v>MIS部_技术中心</v>
          </cell>
          <cell r="B35" t="str">
            <v>Internal-IT</v>
          </cell>
        </row>
        <row r="36">
          <cell r="A36" t="str">
            <v>技术运维部_技术中心</v>
          </cell>
          <cell r="B36" t="str">
            <v>DUTY</v>
          </cell>
        </row>
        <row r="37">
          <cell r="A37" t="str">
            <v>技术运维部_技术中心</v>
          </cell>
          <cell r="B37" t="str">
            <v>security</v>
          </cell>
        </row>
        <row r="38">
          <cell r="A38" t="str">
            <v>技术运维部_技术中心</v>
          </cell>
          <cell r="B38" t="str">
            <v>Tech-NO</v>
          </cell>
        </row>
        <row r="39">
          <cell r="A39" t="str">
            <v>企业邮箱</v>
          </cell>
          <cell r="B39" t="str">
            <v>企业邮箱</v>
          </cell>
        </row>
        <row r="40">
          <cell r="A40" t="str">
            <v>武汉研发中心</v>
          </cell>
          <cell r="B40" t="str">
            <v>武汉研发中心</v>
          </cell>
        </row>
        <row r="41">
          <cell r="A41" t="str">
            <v>焦点</v>
          </cell>
          <cell r="B41" t="str">
            <v>焦点</v>
          </cell>
        </row>
        <row r="42">
          <cell r="A42" t="str">
            <v>汽车</v>
          </cell>
          <cell r="B42" t="str">
            <v>汽车</v>
          </cell>
        </row>
        <row r="43">
          <cell r="A43" t="str">
            <v>视频</v>
          </cell>
          <cell r="B43" t="str">
            <v>视频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汇总"/>
      <sheetName val="服务器"/>
      <sheetName val="网络设备、存储"/>
      <sheetName val="软件、服务及其他"/>
      <sheetName val="虚拟机"/>
      <sheetName val="服务器参考配置"/>
      <sheetName val="部门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配置</v>
          </cell>
        </row>
        <row r="2">
          <cell r="A2" t="str">
            <v>低配服务器 配置1：CPU*1，64G内存，300G SAS硬盘*2</v>
          </cell>
        </row>
        <row r="3">
          <cell r="A3" t="str">
            <v>低配服务器 配置2：CPU*2，64G内存，300G SAS硬盘*8</v>
          </cell>
        </row>
        <row r="4">
          <cell r="A4" t="str">
            <v>高配服务器 配置1：CPU*2，128G内存，300G SAS硬盘*4</v>
          </cell>
        </row>
        <row r="5">
          <cell r="A5" t="str">
            <v>高配服务器 配置2：CPU*2，128G内存，300G SAS硬盘*8</v>
          </cell>
        </row>
        <row r="6">
          <cell r="A6" t="str">
            <v>高配服务器 配置3：CPU*2，128G内存，300G SAS硬盘*16</v>
          </cell>
        </row>
        <row r="7">
          <cell r="A7" t="str">
            <v>存储服务器 配置1：CPU*2，64G内存，300G SAS硬盘*2+2T SAS硬盘*6</v>
          </cell>
        </row>
        <row r="8">
          <cell r="A8" t="str">
            <v>存储服务器 配置2：CPU*2，64G内存，300G SAS硬盘*2+2T SAS硬盘*12</v>
          </cell>
        </row>
        <row r="9">
          <cell r="A9" t="str">
            <v>存储服务器 配置3：CPU*2，64G内存，300G SAS硬盘*2+3T SAS硬盘*6</v>
          </cell>
        </row>
        <row r="10">
          <cell r="A10" t="str">
            <v>存储服务器 配置4：CPU*2，64G内存，300G SAS硬盘*2+3T SAS硬盘*12</v>
          </cell>
        </row>
        <row r="12">
          <cell r="A12" t="str">
            <v>备注：（1） 2015年内存要上涨10%-20%，整机按照2014年价格上调10%做预算。
              （2）通用低端CPU2620升级到2620V2，通用高端CPU2650降低到2640，存储CPU2420停产，会升级到2620或者2603</v>
          </cell>
        </row>
      </sheetData>
      <sheetData sheetId="6">
        <row r="1">
          <cell r="A1" t="str">
            <v>财务口径部门</v>
          </cell>
          <cell r="B1" t="str">
            <v>小部门</v>
          </cell>
        </row>
        <row r="2">
          <cell r="A2" t="str">
            <v>移动媒体中心虚拟部门-cost</v>
          </cell>
          <cell r="B2" t="str">
            <v>新闻客户端</v>
          </cell>
        </row>
        <row r="3">
          <cell r="A3" t="str">
            <v>移动门户中心虚拟部门-cost</v>
          </cell>
          <cell r="B3" t="str">
            <v>移动门户中心</v>
          </cell>
        </row>
        <row r="4">
          <cell r="A4" t="str">
            <v>无线虚拟部门</v>
          </cell>
          <cell r="B4" t="str">
            <v>无线</v>
          </cell>
        </row>
        <row r="5">
          <cell r="A5" t="str">
            <v>大数据中心</v>
          </cell>
          <cell r="B5" t="str">
            <v>大数据中心</v>
          </cell>
        </row>
        <row r="6">
          <cell r="A6" t="str">
            <v>搜狐支付</v>
          </cell>
          <cell r="B6" t="str">
            <v>Peak</v>
          </cell>
        </row>
        <row r="7">
          <cell r="A7" t="str">
            <v>Peak</v>
          </cell>
          <cell r="B7" t="str">
            <v>Peak</v>
          </cell>
        </row>
        <row r="8">
          <cell r="A8" t="str">
            <v>技术运维部_技术中心</v>
          </cell>
          <cell r="B8" t="str">
            <v>DB</v>
          </cell>
        </row>
        <row r="9">
          <cell r="A9" t="str">
            <v>服务器折旧及带宽_大内容</v>
          </cell>
          <cell r="B9" t="str">
            <v>FORTUNE</v>
          </cell>
        </row>
        <row r="10">
          <cell r="A10" t="str">
            <v>技术运维部_技术中心</v>
          </cell>
          <cell r="B10" t="str">
            <v>基础服务</v>
          </cell>
        </row>
        <row r="11">
          <cell r="A11" t="str">
            <v>技术运维部_技术中心</v>
          </cell>
          <cell r="B11" t="str">
            <v>虚拟机资源池</v>
          </cell>
        </row>
        <row r="12">
          <cell r="A12" t="str">
            <v>服务器折旧及带宽_大内容</v>
          </cell>
          <cell r="B12" t="str">
            <v>CMS</v>
          </cell>
        </row>
        <row r="13">
          <cell r="A13" t="str">
            <v>服务器折旧及带宽_大内容</v>
          </cell>
          <cell r="B13" t="str">
            <v>博客</v>
          </cell>
        </row>
        <row r="14">
          <cell r="A14" t="str">
            <v>技术运维部_技术中心</v>
          </cell>
          <cell r="B14" t="str">
            <v>MTPC运维</v>
          </cell>
        </row>
        <row r="15">
          <cell r="A15" t="str">
            <v>服务器折旧及带宽_大内容</v>
          </cell>
          <cell r="B15" t="str">
            <v>Passport</v>
          </cell>
        </row>
        <row r="16">
          <cell r="A16" t="str">
            <v>服务器折旧及带宽_大内容</v>
          </cell>
          <cell r="B16" t="str">
            <v>sns</v>
          </cell>
        </row>
        <row r="17">
          <cell r="A17" t="str">
            <v>个人邮箱</v>
          </cell>
          <cell r="B17" t="str">
            <v>个人邮箱</v>
          </cell>
        </row>
        <row r="18">
          <cell r="A18" t="str">
            <v>应用运维部_技术中心</v>
          </cell>
          <cell r="B18" t="str">
            <v>搜狐云景</v>
          </cell>
        </row>
        <row r="19">
          <cell r="A19" t="str">
            <v>ERP部_技术中心</v>
          </cell>
          <cell r="B19" t="str">
            <v>ERP</v>
          </cell>
        </row>
        <row r="20">
          <cell r="A20" t="str">
            <v>服务器折旧及带宽_大内容</v>
          </cell>
          <cell r="B20" t="str">
            <v>客户服务</v>
          </cell>
        </row>
        <row r="21">
          <cell r="A21" t="str">
            <v>服务器折旧及带宽_大内容</v>
          </cell>
          <cell r="B21">
            <v>17173</v>
          </cell>
        </row>
        <row r="22">
          <cell r="A22" t="str">
            <v>服务器折旧及带宽_大内容</v>
          </cell>
          <cell r="B22" t="str">
            <v>北京销售媒介</v>
          </cell>
        </row>
        <row r="23">
          <cell r="A23" t="str">
            <v>服务器折旧及带宽_大内容</v>
          </cell>
          <cell r="B23" t="str">
            <v>市场部</v>
          </cell>
        </row>
        <row r="24">
          <cell r="A24" t="str">
            <v>服务器折旧及带宽_大内容</v>
          </cell>
          <cell r="B24" t="str">
            <v>视频博客</v>
          </cell>
        </row>
        <row r="25">
          <cell r="A25" t="str">
            <v>服务器折旧及带宽_大内容</v>
          </cell>
          <cell r="B25" t="str">
            <v>搜狐空间</v>
          </cell>
        </row>
        <row r="26">
          <cell r="A26" t="str">
            <v>服务器折旧及带宽_大内容</v>
          </cell>
          <cell r="B26" t="str">
            <v>搜狐社区</v>
          </cell>
        </row>
        <row r="27">
          <cell r="A27" t="str">
            <v>服务器折旧及带宽_大内容</v>
          </cell>
          <cell r="B27" t="str">
            <v>体育中心</v>
          </cell>
        </row>
        <row r="28">
          <cell r="A28" t="str">
            <v>服务器折旧及带宽_大内容</v>
          </cell>
          <cell r="B28" t="str">
            <v>微博</v>
          </cell>
        </row>
        <row r="29">
          <cell r="A29" t="str">
            <v>服务器折旧及带宽_大内容</v>
          </cell>
          <cell r="B29" t="str">
            <v>问答</v>
          </cell>
        </row>
        <row r="30">
          <cell r="A30" t="str">
            <v>服务器折旧及带宽_大内容</v>
          </cell>
          <cell r="B30" t="str">
            <v>校友录</v>
          </cell>
        </row>
        <row r="31">
          <cell r="A31" t="str">
            <v>服务器折旧及带宽_大内容</v>
          </cell>
          <cell r="B31" t="str">
            <v>在线游戏</v>
          </cell>
        </row>
        <row r="32">
          <cell r="A32" t="str">
            <v>服务器折旧及带宽_大内容</v>
          </cell>
          <cell r="B32" t="str">
            <v>智云众</v>
          </cell>
        </row>
        <row r="33">
          <cell r="A33" t="str">
            <v>总编室_大内容</v>
          </cell>
          <cell r="B33" t="str">
            <v>静态内容</v>
          </cell>
        </row>
        <row r="34">
          <cell r="A34" t="str">
            <v>北京研发中心</v>
          </cell>
          <cell r="B34" t="str">
            <v>研发中心</v>
          </cell>
        </row>
        <row r="35">
          <cell r="A35" t="str">
            <v>MIS部_技术中心</v>
          </cell>
          <cell r="B35" t="str">
            <v>Internal-IT</v>
          </cell>
        </row>
        <row r="36">
          <cell r="A36" t="str">
            <v>技术运维部_技术中心</v>
          </cell>
          <cell r="B36" t="str">
            <v>DUTY</v>
          </cell>
        </row>
        <row r="37">
          <cell r="A37" t="str">
            <v>技术运维部_技术中心</v>
          </cell>
          <cell r="B37" t="str">
            <v>security</v>
          </cell>
        </row>
        <row r="38">
          <cell r="A38" t="str">
            <v>技术运维部_技术中心</v>
          </cell>
          <cell r="B38" t="str">
            <v>Tech-NO</v>
          </cell>
        </row>
        <row r="39">
          <cell r="A39" t="str">
            <v>企业邮箱</v>
          </cell>
          <cell r="B39" t="str">
            <v>企业邮箱</v>
          </cell>
        </row>
        <row r="40">
          <cell r="A40" t="str">
            <v>武汉研发中心</v>
          </cell>
          <cell r="B40" t="str">
            <v>武汉研发中心</v>
          </cell>
        </row>
        <row r="41">
          <cell r="A41" t="str">
            <v>焦点</v>
          </cell>
          <cell r="B41" t="str">
            <v>焦点</v>
          </cell>
        </row>
        <row r="42">
          <cell r="A42" t="str">
            <v>汽车</v>
          </cell>
          <cell r="B42" t="str">
            <v>汽车</v>
          </cell>
        </row>
        <row r="43">
          <cell r="A43" t="str">
            <v>视频</v>
          </cell>
          <cell r="B43" t="str">
            <v>视频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服务器"/>
      <sheetName val="网络设备、存储"/>
      <sheetName val="软件、服务及其他"/>
      <sheetName val="虚拟机"/>
      <sheetName val="部门"/>
      <sheetName val="服务器参考配置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NO-服务</v>
          </cell>
          <cell r="G1" t="str">
            <v>联系人</v>
          </cell>
          <cell r="H1" t="str">
            <v>抄送领导</v>
          </cell>
        </row>
        <row r="2">
          <cell r="F2" t="str">
            <v>新闻客户端</v>
          </cell>
          <cell r="G2" t="str">
            <v>秦启东</v>
          </cell>
          <cell r="H2" t="str">
            <v>蔡明军</v>
          </cell>
        </row>
        <row r="3">
          <cell r="F3" t="str">
            <v>大数据中心</v>
          </cell>
          <cell r="H3" t="str">
            <v>魏谦屹</v>
          </cell>
        </row>
        <row r="4">
          <cell r="F4" t="str">
            <v>Peak</v>
          </cell>
          <cell r="H4" t="str">
            <v>张军</v>
          </cell>
        </row>
        <row r="5">
          <cell r="F5" t="str">
            <v>虚拟机资源池</v>
          </cell>
          <cell r="G5" t="str">
            <v>杨鑫</v>
          </cell>
          <cell r="H5" t="str">
            <v>张蜀光</v>
          </cell>
        </row>
        <row r="6">
          <cell r="F6" t="str">
            <v>MTPC运维</v>
          </cell>
          <cell r="H6" t="str">
            <v>邱英波</v>
          </cell>
        </row>
        <row r="7">
          <cell r="F7" t="str">
            <v>个人邮箱</v>
          </cell>
          <cell r="H7" t="str">
            <v>邱英波</v>
          </cell>
        </row>
        <row r="8">
          <cell r="F8" t="str">
            <v>搜狐云景</v>
          </cell>
          <cell r="G8" t="str">
            <v>于顺治</v>
          </cell>
          <cell r="H8" t="str">
            <v>邱英波</v>
          </cell>
        </row>
        <row r="9">
          <cell r="F9" t="str">
            <v>移动门户中心</v>
          </cell>
          <cell r="G9" t="str">
            <v>　王锡涛</v>
          </cell>
          <cell r="H9" t="str">
            <v>童佟</v>
          </cell>
        </row>
        <row r="10">
          <cell r="F10" t="str">
            <v>ERP</v>
          </cell>
          <cell r="H10" t="str">
            <v>王海涛</v>
          </cell>
        </row>
        <row r="11">
          <cell r="F11" t="str">
            <v>研发中心</v>
          </cell>
          <cell r="H11" t="str">
            <v>吴东</v>
          </cell>
        </row>
        <row r="12">
          <cell r="F12" t="str">
            <v>Internal-IT</v>
          </cell>
          <cell r="H12" t="str">
            <v>张军</v>
          </cell>
        </row>
        <row r="13">
          <cell r="F13" t="str">
            <v>Peak</v>
          </cell>
          <cell r="H13" t="str">
            <v>张军</v>
          </cell>
        </row>
        <row r="14">
          <cell r="F14" t="str">
            <v>DUTY</v>
          </cell>
          <cell r="G14" t="str">
            <v>杨鑫</v>
          </cell>
          <cell r="H14" t="str">
            <v>张蜀光</v>
          </cell>
        </row>
        <row r="15">
          <cell r="F15" t="str">
            <v>security</v>
          </cell>
          <cell r="G15" t="str">
            <v>吴建强</v>
          </cell>
          <cell r="H15" t="str">
            <v>张蜀光</v>
          </cell>
        </row>
        <row r="16">
          <cell r="F16" t="str">
            <v>Tech-NO</v>
          </cell>
          <cell r="H16" t="str">
            <v>张蜀光</v>
          </cell>
        </row>
        <row r="17">
          <cell r="F17" t="str">
            <v>企业邮箱</v>
          </cell>
          <cell r="G17" t="str">
            <v>邱英波</v>
          </cell>
          <cell r="H17" t="str">
            <v>邱英波</v>
          </cell>
        </row>
        <row r="18">
          <cell r="G18" t="str">
            <v>邱英波</v>
          </cell>
          <cell r="H18" t="str">
            <v>邱英波</v>
          </cell>
        </row>
        <row r="19">
          <cell r="F19" t="str">
            <v>博客</v>
          </cell>
          <cell r="H19" t="str">
            <v>邱英波</v>
          </cell>
        </row>
        <row r="20">
          <cell r="F20" t="str">
            <v>Passport</v>
          </cell>
          <cell r="H20" t="str">
            <v>邱英波</v>
          </cell>
        </row>
        <row r="21">
          <cell r="F21" t="str">
            <v>sns</v>
          </cell>
          <cell r="H21" t="str">
            <v>邱英波</v>
          </cell>
        </row>
        <row r="22">
          <cell r="F22" t="str">
            <v>无线</v>
          </cell>
          <cell r="G22" t="str">
            <v>何玮 无预算</v>
          </cell>
          <cell r="H22" t="str">
            <v>王全峰曾雄杰</v>
          </cell>
        </row>
        <row r="23">
          <cell r="F23" t="str">
            <v>DB</v>
          </cell>
          <cell r="G23" t="str">
            <v>李永智</v>
          </cell>
          <cell r="H23" t="str">
            <v>张蜀光</v>
          </cell>
        </row>
        <row r="24">
          <cell r="F24" t="str">
            <v>静态内容</v>
          </cell>
          <cell r="G24" t="str">
            <v>赵鹏远</v>
          </cell>
          <cell r="H24" t="str">
            <v>吴晨光，张蜀光</v>
          </cell>
        </row>
        <row r="25">
          <cell r="F25" t="str">
            <v>FORTUNE</v>
          </cell>
          <cell r="H25" t="str">
            <v>姜新荣</v>
          </cell>
        </row>
        <row r="26">
          <cell r="F26" t="str">
            <v>客户服务</v>
          </cell>
          <cell r="G26" t="str">
            <v>龙德意 管延放</v>
          </cell>
          <cell r="H26" t="str">
            <v>魏谦屹</v>
          </cell>
        </row>
        <row r="27">
          <cell r="F27" t="str">
            <v>焦点</v>
          </cell>
          <cell r="H27" t="str">
            <v>王云峰</v>
          </cell>
        </row>
        <row r="28">
          <cell r="F28" t="str">
            <v>视频</v>
          </cell>
          <cell r="H28" t="str">
            <v>马义</v>
          </cell>
        </row>
        <row r="29">
          <cell r="F29" t="str">
            <v>汽车</v>
          </cell>
          <cell r="H29" t="str">
            <v>樊功臣</v>
          </cell>
        </row>
        <row r="30">
          <cell r="F30" t="str">
            <v>NO-服务</v>
          </cell>
          <cell r="G30" t="str">
            <v>联系人</v>
          </cell>
          <cell r="H30" t="str">
            <v>领导</v>
          </cell>
        </row>
        <row r="31">
          <cell r="F31" t="str">
            <v>CMS</v>
          </cell>
          <cell r="H31" t="str">
            <v>樊功臣</v>
          </cell>
        </row>
        <row r="32">
          <cell r="F32">
            <v>17173</v>
          </cell>
          <cell r="H32" t="str">
            <v>吴晨光</v>
          </cell>
        </row>
        <row r="33">
          <cell r="F33" t="str">
            <v>北京销售媒介</v>
          </cell>
          <cell r="H33" t="str">
            <v>吴晨光</v>
          </cell>
        </row>
        <row r="34">
          <cell r="F34" t="str">
            <v>市场部</v>
          </cell>
          <cell r="H34" t="str">
            <v>吴晨光</v>
          </cell>
        </row>
        <row r="35">
          <cell r="F35" t="str">
            <v>视频博客</v>
          </cell>
          <cell r="H35" t="str">
            <v>吴晨光</v>
          </cell>
        </row>
        <row r="36">
          <cell r="F36" t="str">
            <v>搜狐空间</v>
          </cell>
          <cell r="H36" t="str">
            <v>吴晨光</v>
          </cell>
        </row>
        <row r="37">
          <cell r="F37" t="str">
            <v>搜狐社区</v>
          </cell>
          <cell r="H37" t="str">
            <v>吴晨光</v>
          </cell>
        </row>
        <row r="38">
          <cell r="F38" t="str">
            <v>体育中心</v>
          </cell>
          <cell r="H38" t="str">
            <v>吴晨光</v>
          </cell>
        </row>
        <row r="39">
          <cell r="F39" t="str">
            <v>问答</v>
          </cell>
          <cell r="H39" t="str">
            <v>吴晨光</v>
          </cell>
        </row>
        <row r="40">
          <cell r="F40" t="str">
            <v>校友录</v>
          </cell>
          <cell r="H40" t="str">
            <v>吴晨光</v>
          </cell>
        </row>
        <row r="41">
          <cell r="F41" t="str">
            <v>在线游戏</v>
          </cell>
          <cell r="H41" t="str">
            <v>吴晨光</v>
          </cell>
        </row>
        <row r="42">
          <cell r="F42" t="str">
            <v>智云众</v>
          </cell>
          <cell r="H42" t="str">
            <v>吴晨光</v>
          </cell>
        </row>
        <row r="43">
          <cell r="F43" t="str">
            <v>基础研究部</v>
          </cell>
          <cell r="H43" t="str">
            <v>吴东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G20" sqref="G20"/>
    </sheetView>
  </sheetViews>
  <sheetFormatPr defaultColWidth="9.125" defaultRowHeight="16.5" x14ac:dyDescent="0.35"/>
  <cols>
    <col min="1" max="1" width="4.5" bestFit="1" customWidth="1"/>
    <col min="2" max="2" width="6" bestFit="1" customWidth="1"/>
    <col min="3" max="3" width="9.25" bestFit="1" customWidth="1"/>
    <col min="4" max="4" width="8.375" bestFit="1" customWidth="1"/>
    <col min="5" max="5" width="10.5" bestFit="1" customWidth="1"/>
    <col min="6" max="6" width="10.125" bestFit="1" customWidth="1"/>
    <col min="7" max="7" width="9.75" bestFit="1" customWidth="1"/>
    <col min="8" max="8" width="8.875" bestFit="1" customWidth="1"/>
    <col min="9" max="9" width="10.5" bestFit="1" customWidth="1"/>
    <col min="10" max="10" width="10.875" bestFit="1" customWidth="1"/>
    <col min="11" max="11" width="8.25" bestFit="1" customWidth="1"/>
  </cols>
  <sheetData>
    <row r="1" spans="1:11" x14ac:dyDescent="0.35">
      <c r="A1" s="197"/>
      <c r="B1" s="197"/>
      <c r="C1" s="219" t="s">
        <v>695</v>
      </c>
      <c r="D1" s="219"/>
      <c r="E1" s="219"/>
      <c r="F1" s="219"/>
      <c r="G1" s="220" t="s">
        <v>696</v>
      </c>
      <c r="H1" s="220"/>
      <c r="I1" s="220"/>
      <c r="J1" s="220"/>
      <c r="K1" s="198" t="s">
        <v>697</v>
      </c>
    </row>
    <row r="2" spans="1:11" x14ac:dyDescent="0.35">
      <c r="A2" s="200" t="s">
        <v>698</v>
      </c>
      <c r="B2" s="200" t="s">
        <v>699</v>
      </c>
      <c r="C2" s="201" t="s">
        <v>700</v>
      </c>
      <c r="D2" s="201" t="s">
        <v>701</v>
      </c>
      <c r="E2" s="201" t="s">
        <v>702</v>
      </c>
      <c r="F2" s="202" t="s">
        <v>703</v>
      </c>
      <c r="G2" s="203" t="s">
        <v>700</v>
      </c>
      <c r="H2" s="203" t="s">
        <v>701</v>
      </c>
      <c r="I2" s="203" t="s">
        <v>702</v>
      </c>
      <c r="J2" s="204" t="s">
        <v>703</v>
      </c>
      <c r="K2" s="205" t="s">
        <v>704</v>
      </c>
    </row>
    <row r="3" spans="1:11" x14ac:dyDescent="0.35">
      <c r="A3" s="206">
        <v>1</v>
      </c>
      <c r="B3" s="206" t="s">
        <v>705</v>
      </c>
      <c r="C3" s="207"/>
      <c r="D3" s="207"/>
      <c r="E3" s="207"/>
      <c r="F3" s="208">
        <f>SUM(C3:E3)</f>
        <v>0</v>
      </c>
      <c r="G3" s="209"/>
      <c r="H3" s="209"/>
      <c r="I3" s="209"/>
      <c r="J3" s="210">
        <f>SUM(G3:I3)</f>
        <v>0</v>
      </c>
      <c r="K3" s="211" t="e">
        <f>J3/F3</f>
        <v>#DIV/0!</v>
      </c>
    </row>
    <row r="4" spans="1:11" x14ac:dyDescent="0.35">
      <c r="A4" s="206">
        <v>2</v>
      </c>
      <c r="B4" s="206" t="s">
        <v>706</v>
      </c>
      <c r="C4" s="207"/>
      <c r="D4" s="207"/>
      <c r="E4" s="207"/>
      <c r="F4" s="208">
        <f t="shared" ref="F4:F14" si="0">SUM(C4:E4)</f>
        <v>0</v>
      </c>
      <c r="G4" s="209"/>
      <c r="H4" s="209"/>
      <c r="I4" s="209"/>
      <c r="J4" s="210">
        <f t="shared" ref="J4:J13" si="1">SUM(G4:I4)</f>
        <v>0</v>
      </c>
      <c r="K4" s="211" t="e">
        <f t="shared" ref="K4:K14" si="2">J4/F4</f>
        <v>#DIV/0!</v>
      </c>
    </row>
    <row r="5" spans="1:11" x14ac:dyDescent="0.35">
      <c r="A5" s="206">
        <v>3</v>
      </c>
      <c r="B5" s="206" t="s">
        <v>707</v>
      </c>
      <c r="C5" s="207"/>
      <c r="D5" s="207"/>
      <c r="E5" s="207"/>
      <c r="F5" s="208">
        <f t="shared" si="0"/>
        <v>0</v>
      </c>
      <c r="G5" s="209"/>
      <c r="H5" s="209"/>
      <c r="I5" s="209"/>
      <c r="J5" s="210">
        <f>SUM(G5:I5)</f>
        <v>0</v>
      </c>
      <c r="K5" s="211" t="e">
        <f t="shared" si="2"/>
        <v>#DIV/0!</v>
      </c>
    </row>
    <row r="6" spans="1:11" s="217" customFormat="1" x14ac:dyDescent="0.35">
      <c r="A6" s="206">
        <v>4</v>
      </c>
      <c r="B6" s="206" t="s">
        <v>708</v>
      </c>
      <c r="C6" s="207"/>
      <c r="D6" s="207"/>
      <c r="E6" s="207"/>
      <c r="F6" s="208">
        <f t="shared" si="0"/>
        <v>0</v>
      </c>
      <c r="G6" s="207"/>
      <c r="H6" s="207"/>
      <c r="I6" s="207"/>
      <c r="J6" s="210">
        <f t="shared" si="1"/>
        <v>0</v>
      </c>
      <c r="K6" s="211" t="e">
        <f t="shared" si="2"/>
        <v>#DIV/0!</v>
      </c>
    </row>
    <row r="7" spans="1:11" s="217" customFormat="1" x14ac:dyDescent="0.35">
      <c r="A7" s="206">
        <v>5</v>
      </c>
      <c r="B7" s="206" t="s">
        <v>709</v>
      </c>
      <c r="C7" s="207"/>
      <c r="D7" s="207"/>
      <c r="E7" s="207"/>
      <c r="F7" s="208">
        <f t="shared" si="0"/>
        <v>0</v>
      </c>
      <c r="G7" s="209"/>
      <c r="H7" s="209"/>
      <c r="I7" s="209"/>
      <c r="J7" s="210">
        <f>SUM(G7:I7)</f>
        <v>0</v>
      </c>
      <c r="K7" s="211" t="e">
        <f t="shared" si="2"/>
        <v>#DIV/0!</v>
      </c>
    </row>
    <row r="8" spans="1:11" s="217" customFormat="1" x14ac:dyDescent="0.35">
      <c r="A8" s="206">
        <v>6</v>
      </c>
      <c r="B8" s="206" t="s">
        <v>710</v>
      </c>
      <c r="C8" s="207"/>
      <c r="D8" s="207"/>
      <c r="E8" s="207"/>
      <c r="F8" s="208">
        <f t="shared" si="0"/>
        <v>0</v>
      </c>
      <c r="G8" s="209"/>
      <c r="H8" s="207"/>
      <c r="I8" s="207"/>
      <c r="J8" s="210">
        <f t="shared" si="1"/>
        <v>0</v>
      </c>
      <c r="K8" s="211" t="e">
        <f t="shared" si="2"/>
        <v>#DIV/0!</v>
      </c>
    </row>
    <row r="9" spans="1:11" s="217" customFormat="1" x14ac:dyDescent="0.35">
      <c r="A9" s="206">
        <v>7</v>
      </c>
      <c r="B9" s="206" t="s">
        <v>711</v>
      </c>
      <c r="C9" s="207"/>
      <c r="D9" s="207"/>
      <c r="E9" s="207"/>
      <c r="F9" s="208">
        <f t="shared" si="0"/>
        <v>0</v>
      </c>
      <c r="G9" s="209"/>
      <c r="H9" s="207"/>
      <c r="I9" s="207"/>
      <c r="J9" s="210">
        <f t="shared" si="1"/>
        <v>0</v>
      </c>
      <c r="K9" s="211" t="e">
        <f t="shared" si="2"/>
        <v>#DIV/0!</v>
      </c>
    </row>
    <row r="10" spans="1:11" s="217" customFormat="1" x14ac:dyDescent="0.35">
      <c r="A10" s="206">
        <v>8</v>
      </c>
      <c r="B10" s="206" t="s">
        <v>712</v>
      </c>
      <c r="C10" s="207"/>
      <c r="D10" s="207"/>
      <c r="E10" s="207"/>
      <c r="F10" s="208">
        <f t="shared" si="0"/>
        <v>0</v>
      </c>
      <c r="G10" s="207"/>
      <c r="H10" s="207"/>
      <c r="I10" s="207"/>
      <c r="J10" s="210">
        <f t="shared" si="1"/>
        <v>0</v>
      </c>
      <c r="K10" s="211" t="e">
        <f t="shared" si="2"/>
        <v>#DIV/0!</v>
      </c>
    </row>
    <row r="11" spans="1:11" s="217" customFormat="1" x14ac:dyDescent="0.35">
      <c r="A11" s="206">
        <v>9</v>
      </c>
      <c r="B11" s="206" t="s">
        <v>713</v>
      </c>
      <c r="C11" s="207"/>
      <c r="D11" s="207"/>
      <c r="E11" s="207"/>
      <c r="F11" s="208">
        <f t="shared" si="0"/>
        <v>0</v>
      </c>
      <c r="G11" s="207"/>
      <c r="H11" s="207"/>
      <c r="I11" s="207"/>
      <c r="J11" s="210">
        <f t="shared" si="1"/>
        <v>0</v>
      </c>
      <c r="K11" s="211" t="e">
        <f t="shared" si="2"/>
        <v>#DIV/0!</v>
      </c>
    </row>
    <row r="12" spans="1:11" s="217" customFormat="1" x14ac:dyDescent="0.35">
      <c r="A12" s="206">
        <v>10</v>
      </c>
      <c r="B12" s="206" t="s">
        <v>714</v>
      </c>
      <c r="C12" s="207"/>
      <c r="D12" s="207"/>
      <c r="E12" s="207"/>
      <c r="F12" s="208">
        <f t="shared" si="0"/>
        <v>0</v>
      </c>
      <c r="G12" s="207"/>
      <c r="H12" s="207"/>
      <c r="I12" s="207"/>
      <c r="J12" s="208">
        <f t="shared" si="1"/>
        <v>0</v>
      </c>
      <c r="K12" s="211" t="e">
        <f t="shared" si="2"/>
        <v>#DIV/0!</v>
      </c>
    </row>
    <row r="13" spans="1:11" x14ac:dyDescent="0.35">
      <c r="A13" s="206">
        <v>11</v>
      </c>
      <c r="B13" s="206" t="s">
        <v>715</v>
      </c>
      <c r="C13" s="207"/>
      <c r="D13" s="207"/>
      <c r="E13" s="207"/>
      <c r="F13" s="208">
        <f t="shared" si="0"/>
        <v>0</v>
      </c>
      <c r="G13" s="209"/>
      <c r="H13" s="209"/>
      <c r="I13" s="209"/>
      <c r="J13" s="210">
        <f t="shared" si="1"/>
        <v>0</v>
      </c>
      <c r="K13" s="211" t="e">
        <f t="shared" si="2"/>
        <v>#DIV/0!</v>
      </c>
    </row>
    <row r="14" spans="1:11" x14ac:dyDescent="0.35">
      <c r="A14" s="206">
        <v>12</v>
      </c>
      <c r="B14" s="206" t="s">
        <v>716</v>
      </c>
      <c r="C14" s="207"/>
      <c r="D14" s="207"/>
      <c r="E14" s="207"/>
      <c r="F14" s="208">
        <f t="shared" si="0"/>
        <v>0</v>
      </c>
      <c r="G14" s="209"/>
      <c r="H14" s="209"/>
      <c r="I14" s="209"/>
      <c r="J14" s="210">
        <f>SUM(G14:I14)</f>
        <v>0</v>
      </c>
      <c r="K14" s="211" t="e">
        <f t="shared" si="2"/>
        <v>#DIV/0!</v>
      </c>
    </row>
    <row r="15" spans="1:11" x14ac:dyDescent="0.35">
      <c r="A15" s="199"/>
      <c r="B15" s="199" t="s">
        <v>717</v>
      </c>
      <c r="C15" s="212"/>
      <c r="D15" s="212"/>
      <c r="E15" s="212"/>
      <c r="F15" s="213">
        <f>SUM(F3:F14)</f>
        <v>0</v>
      </c>
      <c r="G15" s="214">
        <f>SUM(G3:G14)</f>
        <v>0</v>
      </c>
      <c r="H15" s="214">
        <f>SUM(H3:H14)</f>
        <v>0</v>
      </c>
      <c r="I15" s="214">
        <f>SUM(I3:I14)</f>
        <v>0</v>
      </c>
      <c r="J15" s="215">
        <f>SUM(J3:J14)</f>
        <v>0</v>
      </c>
      <c r="K15" s="216"/>
    </row>
    <row r="17" spans="10:10" x14ac:dyDescent="0.35">
      <c r="J17" s="218"/>
    </row>
    <row r="19" spans="10:10" x14ac:dyDescent="0.35">
      <c r="J19" s="218"/>
    </row>
  </sheetData>
  <mergeCells count="2">
    <mergeCell ref="C1:F1"/>
    <mergeCell ref="G1:J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showGridLines="0" workbookViewId="0">
      <pane xSplit="3" ySplit="5" topLeftCell="D15" activePane="bottomRight" state="frozen"/>
      <selection pane="topRight" activeCell="E1" sqref="E1"/>
      <selection pane="bottomLeft" activeCell="A6" sqref="A6"/>
      <selection pane="bottomRight" activeCell="D15" sqref="D15"/>
    </sheetView>
  </sheetViews>
  <sheetFormatPr defaultRowHeight="16.5" outlineLevelRow="2" outlineLevelCol="1" x14ac:dyDescent="0.35"/>
  <cols>
    <col min="1" max="1" width="12.625" style="1" customWidth="1"/>
    <col min="2" max="2" width="24.125" style="1" hidden="1" customWidth="1"/>
    <col min="3" max="3" width="14" style="89" customWidth="1"/>
    <col min="4" max="4" width="15.75" style="1" customWidth="1"/>
    <col min="5" max="5" width="37" style="1" customWidth="1"/>
    <col min="6" max="6" width="9" style="1"/>
    <col min="7" max="7" width="12.5" style="1" customWidth="1"/>
    <col min="8" max="8" width="21.75" style="1" hidden="1" customWidth="1"/>
    <col min="9" max="12" width="7.25" style="1" customWidth="1" outlineLevel="1"/>
    <col min="13" max="15" width="9" style="1" customWidth="1"/>
    <col min="16" max="17" width="10.125" style="1" customWidth="1"/>
    <col min="18" max="18" width="9" style="1" customWidth="1"/>
    <col min="19" max="19" width="10.5" style="1" customWidth="1"/>
    <col min="20" max="20" width="24.625" style="1" customWidth="1"/>
    <col min="21" max="21" width="9" style="1" customWidth="1"/>
    <col min="22" max="22" width="9" style="1"/>
    <col min="23" max="23" width="28.625" style="125" customWidth="1"/>
    <col min="24" max="16384" width="9" style="1"/>
  </cols>
  <sheetData>
    <row r="1" spans="1:23" ht="18" x14ac:dyDescent="0.35">
      <c r="A1" s="63" t="s">
        <v>179</v>
      </c>
    </row>
    <row r="2" spans="1:23" ht="18" x14ac:dyDescent="0.35">
      <c r="A2" s="126" t="s">
        <v>493</v>
      </c>
    </row>
    <row r="4" spans="1:23" ht="26.25" customHeight="1" x14ac:dyDescent="0.35">
      <c r="A4" s="223" t="s">
        <v>346</v>
      </c>
      <c r="B4" s="223" t="s">
        <v>339</v>
      </c>
      <c r="C4" s="221" t="s">
        <v>341</v>
      </c>
      <c r="D4" s="223" t="s">
        <v>0</v>
      </c>
      <c r="E4" s="223" t="s">
        <v>494</v>
      </c>
      <c r="F4" s="223" t="s">
        <v>1</v>
      </c>
      <c r="G4" s="223" t="s">
        <v>495</v>
      </c>
      <c r="H4" s="127"/>
      <c r="I4" s="225" t="s">
        <v>180</v>
      </c>
      <c r="J4" s="225"/>
      <c r="K4" s="225"/>
      <c r="L4" s="225"/>
      <c r="M4" s="225"/>
      <c r="N4" s="228" t="s">
        <v>7</v>
      </c>
      <c r="O4" s="226" t="s">
        <v>181</v>
      </c>
      <c r="P4" s="226"/>
      <c r="Q4" s="226"/>
      <c r="R4" s="226"/>
      <c r="S4" s="227"/>
      <c r="T4" s="223" t="s">
        <v>496</v>
      </c>
      <c r="W4" s="1"/>
    </row>
    <row r="5" spans="1:23" ht="33" x14ac:dyDescent="0.35">
      <c r="A5" s="224"/>
      <c r="B5" s="224"/>
      <c r="C5" s="222"/>
      <c r="D5" s="224"/>
      <c r="E5" s="224"/>
      <c r="F5" s="224"/>
      <c r="G5" s="224"/>
      <c r="H5" s="127" t="s">
        <v>178</v>
      </c>
      <c r="I5" s="128" t="s">
        <v>2</v>
      </c>
      <c r="J5" s="128" t="s">
        <v>3</v>
      </c>
      <c r="K5" s="128" t="s">
        <v>4</v>
      </c>
      <c r="L5" s="128" t="s">
        <v>5</v>
      </c>
      <c r="M5" s="128" t="s">
        <v>6</v>
      </c>
      <c r="N5" s="229"/>
      <c r="O5" s="129" t="s">
        <v>2</v>
      </c>
      <c r="P5" s="130" t="s">
        <v>3</v>
      </c>
      <c r="Q5" s="130" t="s">
        <v>4</v>
      </c>
      <c r="R5" s="130" t="s">
        <v>5</v>
      </c>
      <c r="S5" s="131" t="s">
        <v>6</v>
      </c>
      <c r="T5" s="224"/>
      <c r="W5" s="1"/>
    </row>
    <row r="6" spans="1:23" ht="49.5" outlineLevel="1" x14ac:dyDescent="0.35">
      <c r="A6" s="116" t="s">
        <v>416</v>
      </c>
      <c r="B6" s="113" t="s">
        <v>8</v>
      </c>
      <c r="C6" s="132" t="s">
        <v>318</v>
      </c>
      <c r="D6" s="75" t="s">
        <v>10</v>
      </c>
      <c r="E6" s="133" t="s">
        <v>11</v>
      </c>
      <c r="F6" s="134" t="s">
        <v>12</v>
      </c>
      <c r="G6" s="75" t="s">
        <v>13</v>
      </c>
      <c r="H6" s="86" t="s">
        <v>14</v>
      </c>
      <c r="I6" s="75"/>
      <c r="J6" s="75"/>
      <c r="K6" s="75"/>
      <c r="L6" s="75"/>
      <c r="M6" s="75"/>
      <c r="N6" s="135"/>
      <c r="O6" s="136"/>
      <c r="P6" s="136"/>
      <c r="Q6" s="136"/>
      <c r="R6" s="136"/>
      <c r="S6" s="136"/>
      <c r="T6" s="75" t="s">
        <v>15</v>
      </c>
      <c r="W6" s="1"/>
    </row>
    <row r="7" spans="1:23" ht="49.5" outlineLevel="1" x14ac:dyDescent="0.35">
      <c r="A7" s="116" t="s">
        <v>416</v>
      </c>
      <c r="B7" s="113" t="s">
        <v>117</v>
      </c>
      <c r="C7" s="132" t="s">
        <v>318</v>
      </c>
      <c r="D7" s="75" t="s">
        <v>119</v>
      </c>
      <c r="E7" s="133" t="s">
        <v>120</v>
      </c>
      <c r="F7" s="134" t="s">
        <v>12</v>
      </c>
      <c r="G7" s="75" t="s">
        <v>13</v>
      </c>
      <c r="H7" s="102" t="s">
        <v>73</v>
      </c>
      <c r="I7" s="75"/>
      <c r="J7" s="75"/>
      <c r="K7" s="75"/>
      <c r="L7" s="75"/>
      <c r="M7" s="75"/>
      <c r="N7" s="135"/>
      <c r="O7" s="136"/>
      <c r="P7" s="137"/>
      <c r="Q7" s="136"/>
      <c r="R7" s="136"/>
      <c r="S7" s="136"/>
      <c r="T7" s="75"/>
      <c r="W7" s="1"/>
    </row>
    <row r="8" spans="1:23" ht="49.5" outlineLevel="1" x14ac:dyDescent="0.35">
      <c r="A8" s="116" t="s">
        <v>416</v>
      </c>
      <c r="B8" s="113" t="s">
        <v>117</v>
      </c>
      <c r="C8" s="132" t="s">
        <v>318</v>
      </c>
      <c r="D8" s="75" t="s">
        <v>121</v>
      </c>
      <c r="E8" s="133" t="s">
        <v>122</v>
      </c>
      <c r="F8" s="134" t="s">
        <v>12</v>
      </c>
      <c r="G8" s="75" t="s">
        <v>13</v>
      </c>
      <c r="H8" s="86" t="s">
        <v>23</v>
      </c>
      <c r="I8" s="75"/>
      <c r="J8" s="75"/>
      <c r="K8" s="75"/>
      <c r="L8" s="75"/>
      <c r="M8" s="75"/>
      <c r="N8" s="135"/>
      <c r="O8" s="136"/>
      <c r="P8" s="137"/>
      <c r="Q8" s="136"/>
      <c r="R8" s="136"/>
      <c r="S8" s="136"/>
      <c r="T8" s="75"/>
      <c r="W8" s="1"/>
    </row>
    <row r="9" spans="1:23" ht="49.5" outlineLevel="1" x14ac:dyDescent="0.35">
      <c r="A9" s="116" t="s">
        <v>416</v>
      </c>
      <c r="B9" s="113" t="s">
        <v>8</v>
      </c>
      <c r="C9" s="132" t="s">
        <v>318</v>
      </c>
      <c r="D9" s="75" t="s">
        <v>33</v>
      </c>
      <c r="E9" s="133" t="s">
        <v>33</v>
      </c>
      <c r="F9" s="134" t="s">
        <v>12</v>
      </c>
      <c r="G9" s="75" t="s">
        <v>13</v>
      </c>
      <c r="H9" s="86" t="s">
        <v>23</v>
      </c>
      <c r="I9" s="75"/>
      <c r="J9" s="75"/>
      <c r="K9" s="75"/>
      <c r="L9" s="75"/>
      <c r="M9" s="75"/>
      <c r="N9" s="135"/>
      <c r="O9" s="136"/>
      <c r="P9" s="136"/>
      <c r="Q9" s="136"/>
      <c r="R9" s="136"/>
      <c r="S9" s="136"/>
      <c r="T9" s="75"/>
      <c r="W9" s="1"/>
    </row>
    <row r="10" spans="1:23" ht="49.5" outlineLevel="1" x14ac:dyDescent="0.35">
      <c r="A10" s="116" t="s">
        <v>416</v>
      </c>
      <c r="B10" s="113" t="s">
        <v>117</v>
      </c>
      <c r="C10" s="132" t="s">
        <v>318</v>
      </c>
      <c r="D10" s="75" t="s">
        <v>121</v>
      </c>
      <c r="E10" s="133" t="s">
        <v>123</v>
      </c>
      <c r="F10" s="134" t="s">
        <v>12</v>
      </c>
      <c r="G10" s="75" t="s">
        <v>13</v>
      </c>
      <c r="H10" s="86" t="s">
        <v>14</v>
      </c>
      <c r="I10" s="75"/>
      <c r="J10" s="75"/>
      <c r="K10" s="75"/>
      <c r="L10" s="75"/>
      <c r="M10" s="75"/>
      <c r="N10" s="135"/>
      <c r="O10" s="136"/>
      <c r="P10" s="137"/>
      <c r="Q10" s="136"/>
      <c r="R10" s="136"/>
      <c r="S10" s="136"/>
      <c r="T10" s="75"/>
      <c r="W10" s="1"/>
    </row>
    <row r="11" spans="1:23" ht="49.5" outlineLevel="1" x14ac:dyDescent="0.35">
      <c r="A11" s="116" t="s">
        <v>416</v>
      </c>
      <c r="B11" s="113" t="s">
        <v>117</v>
      </c>
      <c r="C11" s="132" t="s">
        <v>318</v>
      </c>
      <c r="D11" s="75" t="s">
        <v>124</v>
      </c>
      <c r="E11" s="133" t="s">
        <v>125</v>
      </c>
      <c r="F11" s="134" t="s">
        <v>12</v>
      </c>
      <c r="G11" s="75" t="s">
        <v>13</v>
      </c>
      <c r="H11" s="86" t="s">
        <v>43</v>
      </c>
      <c r="I11" s="75"/>
      <c r="J11" s="75"/>
      <c r="K11" s="75"/>
      <c r="L11" s="75"/>
      <c r="M11" s="75"/>
      <c r="N11" s="135"/>
      <c r="O11" s="136"/>
      <c r="P11" s="137"/>
      <c r="Q11" s="136"/>
      <c r="R11" s="136"/>
      <c r="S11" s="136"/>
      <c r="T11" s="75"/>
      <c r="W11" s="1"/>
    </row>
    <row r="12" spans="1:23" ht="49.5" outlineLevel="1" x14ac:dyDescent="0.35">
      <c r="A12" s="116" t="s">
        <v>416</v>
      </c>
      <c r="B12" s="113" t="s">
        <v>117</v>
      </c>
      <c r="C12" s="132" t="s">
        <v>318</v>
      </c>
      <c r="D12" s="75" t="s">
        <v>126</v>
      </c>
      <c r="E12" s="133" t="s">
        <v>127</v>
      </c>
      <c r="F12" s="134" t="s">
        <v>12</v>
      </c>
      <c r="G12" s="75" t="s">
        <v>79</v>
      </c>
      <c r="H12" s="102" t="s">
        <v>37</v>
      </c>
      <c r="I12" s="75"/>
      <c r="J12" s="75"/>
      <c r="K12" s="75"/>
      <c r="L12" s="75"/>
      <c r="M12" s="75"/>
      <c r="N12" s="135"/>
      <c r="O12" s="136"/>
      <c r="P12" s="137"/>
      <c r="Q12" s="136"/>
      <c r="R12" s="136"/>
      <c r="S12" s="136"/>
      <c r="T12" s="75"/>
      <c r="W12" s="1"/>
    </row>
    <row r="13" spans="1:23" s="2" customFormat="1" x14ac:dyDescent="0.35">
      <c r="A13" s="94" t="s">
        <v>540</v>
      </c>
      <c r="B13" s="51" t="s">
        <v>128</v>
      </c>
      <c r="C13" s="54"/>
      <c r="D13" s="83"/>
      <c r="E13" s="138"/>
      <c r="F13" s="139"/>
      <c r="G13" s="83"/>
      <c r="H13" s="157"/>
      <c r="I13" s="83"/>
      <c r="J13" s="83"/>
      <c r="K13" s="83"/>
      <c r="L13" s="83"/>
      <c r="M13" s="83"/>
      <c r="N13" s="142"/>
      <c r="O13" s="141"/>
      <c r="P13" s="156"/>
      <c r="Q13" s="141"/>
      <c r="R13" s="141"/>
      <c r="S13" s="141"/>
      <c r="T13" s="83"/>
    </row>
    <row r="14" spans="1:23" ht="49.5" outlineLevel="2" x14ac:dyDescent="0.35">
      <c r="A14" s="116" t="s">
        <v>16</v>
      </c>
      <c r="B14" s="113" t="s">
        <v>8</v>
      </c>
      <c r="C14" s="132" t="s">
        <v>307</v>
      </c>
      <c r="D14" s="75" t="s">
        <v>17</v>
      </c>
      <c r="E14" s="133" t="s">
        <v>18</v>
      </c>
      <c r="F14" s="134" t="s">
        <v>12</v>
      </c>
      <c r="G14" s="75" t="s">
        <v>13</v>
      </c>
      <c r="H14" s="86" t="s">
        <v>19</v>
      </c>
      <c r="I14" s="136"/>
      <c r="J14" s="136"/>
      <c r="K14" s="136"/>
      <c r="L14" s="136"/>
      <c r="M14" s="136"/>
      <c r="N14" s="135"/>
      <c r="O14" s="136"/>
      <c r="P14" s="136"/>
      <c r="Q14" s="136"/>
      <c r="R14" s="136"/>
      <c r="S14" s="136"/>
      <c r="T14" s="75" t="s">
        <v>20</v>
      </c>
      <c r="W14" s="1"/>
    </row>
    <row r="15" spans="1:23" ht="49.5" outlineLevel="2" x14ac:dyDescent="0.35">
      <c r="A15" s="116" t="s">
        <v>291</v>
      </c>
      <c r="B15" s="113" t="s">
        <v>8</v>
      </c>
      <c r="C15" s="132" t="s">
        <v>307</v>
      </c>
      <c r="D15" s="77" t="s">
        <v>21</v>
      </c>
      <c r="E15" s="143" t="s">
        <v>22</v>
      </c>
      <c r="F15" s="112" t="s">
        <v>12</v>
      </c>
      <c r="G15" s="77" t="s">
        <v>13</v>
      </c>
      <c r="H15" s="102" t="s">
        <v>23</v>
      </c>
      <c r="I15" s="77"/>
      <c r="J15" s="77"/>
      <c r="K15" s="77"/>
      <c r="L15" s="77"/>
      <c r="M15" s="75"/>
      <c r="N15" s="144"/>
      <c r="O15" s="137"/>
      <c r="P15" s="137"/>
      <c r="Q15" s="137"/>
      <c r="R15" s="137"/>
      <c r="S15" s="137"/>
      <c r="T15" s="75"/>
      <c r="W15" s="1"/>
    </row>
    <row r="16" spans="1:23" ht="49.5" outlineLevel="2" x14ac:dyDescent="0.35">
      <c r="A16" s="116" t="s">
        <v>291</v>
      </c>
      <c r="B16" s="113" t="s">
        <v>8</v>
      </c>
      <c r="C16" s="132" t="s">
        <v>307</v>
      </c>
      <c r="D16" s="75" t="s">
        <v>21</v>
      </c>
      <c r="E16" s="133" t="s">
        <v>26</v>
      </c>
      <c r="F16" s="134" t="s">
        <v>12</v>
      </c>
      <c r="G16" s="75" t="s">
        <v>13</v>
      </c>
      <c r="H16" s="86" t="s">
        <v>23</v>
      </c>
      <c r="I16" s="75"/>
      <c r="J16" s="75"/>
      <c r="K16" s="75"/>
      <c r="L16" s="75"/>
      <c r="M16" s="75"/>
      <c r="N16" s="135"/>
      <c r="O16" s="136"/>
      <c r="P16" s="136"/>
      <c r="Q16" s="136"/>
      <c r="R16" s="136"/>
      <c r="S16" s="136"/>
      <c r="T16" s="75"/>
      <c r="W16" s="1"/>
    </row>
    <row r="17" spans="1:23" ht="49.5" outlineLevel="2" x14ac:dyDescent="0.35">
      <c r="A17" s="116" t="s">
        <v>16</v>
      </c>
      <c r="B17" s="113" t="s">
        <v>8</v>
      </c>
      <c r="C17" s="132" t="s">
        <v>307</v>
      </c>
      <c r="D17" s="75" t="s">
        <v>27</v>
      </c>
      <c r="E17" s="133" t="s">
        <v>28</v>
      </c>
      <c r="F17" s="134" t="s">
        <v>12</v>
      </c>
      <c r="G17" s="75" t="s">
        <v>13</v>
      </c>
      <c r="H17" s="86" t="s">
        <v>19</v>
      </c>
      <c r="I17" s="75"/>
      <c r="J17" s="75"/>
      <c r="K17" s="75"/>
      <c r="L17" s="75"/>
      <c r="M17" s="75"/>
      <c r="N17" s="135"/>
      <c r="O17" s="136"/>
      <c r="P17" s="136"/>
      <c r="Q17" s="136"/>
      <c r="R17" s="136"/>
      <c r="S17" s="136"/>
      <c r="T17" s="75"/>
      <c r="W17" s="1"/>
    </row>
    <row r="18" spans="1:23" ht="49.5" outlineLevel="2" x14ac:dyDescent="0.35">
      <c r="A18" s="116" t="s">
        <v>16</v>
      </c>
      <c r="B18" s="113" t="s">
        <v>8</v>
      </c>
      <c r="C18" s="132" t="s">
        <v>307</v>
      </c>
      <c r="D18" s="75" t="s">
        <v>510</v>
      </c>
      <c r="E18" s="133" t="s">
        <v>36</v>
      </c>
      <c r="F18" s="134" t="s">
        <v>12</v>
      </c>
      <c r="G18" s="75" t="s">
        <v>13</v>
      </c>
      <c r="H18" s="86" t="s">
        <v>37</v>
      </c>
      <c r="I18" s="75"/>
      <c r="J18" s="75"/>
      <c r="K18" s="75"/>
      <c r="L18" s="75"/>
      <c r="M18" s="75"/>
      <c r="N18" s="135"/>
      <c r="O18" s="136"/>
      <c r="P18" s="136"/>
      <c r="Q18" s="136"/>
      <c r="R18" s="136"/>
      <c r="S18" s="136"/>
      <c r="T18" s="75"/>
      <c r="W18" s="1"/>
    </row>
    <row r="19" spans="1:23" ht="49.5" outlineLevel="2" x14ac:dyDescent="0.35">
      <c r="A19" s="116" t="s">
        <v>16</v>
      </c>
      <c r="B19" s="113" t="s">
        <v>8</v>
      </c>
      <c r="C19" s="132" t="s">
        <v>307</v>
      </c>
      <c r="D19" s="75" t="s">
        <v>40</v>
      </c>
      <c r="E19" s="133" t="s">
        <v>41</v>
      </c>
      <c r="F19" s="134" t="s">
        <v>12</v>
      </c>
      <c r="G19" s="75" t="s">
        <v>13</v>
      </c>
      <c r="H19" s="86" t="s">
        <v>19</v>
      </c>
      <c r="I19" s="75"/>
      <c r="J19" s="75"/>
      <c r="K19" s="75"/>
      <c r="L19" s="75"/>
      <c r="M19" s="75"/>
      <c r="N19" s="135"/>
      <c r="O19" s="136"/>
      <c r="P19" s="136"/>
      <c r="Q19" s="136"/>
      <c r="R19" s="136"/>
      <c r="S19" s="136"/>
      <c r="T19" s="75"/>
      <c r="W19" s="1"/>
    </row>
    <row r="20" spans="1:23" ht="49.5" outlineLevel="2" x14ac:dyDescent="0.35">
      <c r="A20" s="116" t="s">
        <v>291</v>
      </c>
      <c r="B20" s="113" t="s">
        <v>8</v>
      </c>
      <c r="C20" s="132" t="s">
        <v>307</v>
      </c>
      <c r="D20" s="75" t="s">
        <v>21</v>
      </c>
      <c r="E20" s="133" t="s">
        <v>42</v>
      </c>
      <c r="F20" s="134" t="s">
        <v>12</v>
      </c>
      <c r="G20" s="75" t="s">
        <v>13</v>
      </c>
      <c r="H20" s="86" t="s">
        <v>43</v>
      </c>
      <c r="I20" s="75"/>
      <c r="J20" s="75"/>
      <c r="K20" s="75"/>
      <c r="L20" s="75"/>
      <c r="M20" s="75"/>
      <c r="N20" s="135"/>
      <c r="O20" s="136"/>
      <c r="P20" s="136"/>
      <c r="Q20" s="136"/>
      <c r="R20" s="136"/>
      <c r="S20" s="136"/>
      <c r="T20" s="75"/>
      <c r="W20" s="1"/>
    </row>
    <row r="21" spans="1:23" s="2" customFormat="1" x14ac:dyDescent="0.35">
      <c r="A21" s="94" t="s">
        <v>541</v>
      </c>
      <c r="B21" s="51"/>
      <c r="C21" s="54"/>
      <c r="D21" s="83"/>
      <c r="E21" s="138"/>
      <c r="F21" s="139"/>
      <c r="G21" s="83"/>
      <c r="H21" s="140"/>
      <c r="I21" s="83"/>
      <c r="J21" s="83"/>
      <c r="K21" s="83"/>
      <c r="L21" s="83"/>
      <c r="M21" s="141"/>
      <c r="N21" s="142"/>
      <c r="O21" s="141"/>
      <c r="P21" s="141"/>
      <c r="Q21" s="141"/>
      <c r="R21" s="141"/>
      <c r="S21" s="141"/>
      <c r="T21" s="83"/>
    </row>
    <row r="22" spans="1:23" ht="49.5" outlineLevel="1" x14ac:dyDescent="0.35">
      <c r="A22" s="116" t="s">
        <v>9</v>
      </c>
      <c r="B22" s="113" t="s">
        <v>8</v>
      </c>
      <c r="C22" s="132" t="s">
        <v>298</v>
      </c>
      <c r="D22" s="75" t="s">
        <v>24</v>
      </c>
      <c r="E22" s="133" t="s">
        <v>25</v>
      </c>
      <c r="F22" s="134" t="s">
        <v>12</v>
      </c>
      <c r="G22" s="75" t="s">
        <v>13</v>
      </c>
      <c r="H22" s="86" t="s">
        <v>23</v>
      </c>
      <c r="I22" s="75"/>
      <c r="J22" s="75"/>
      <c r="K22" s="75"/>
      <c r="L22" s="75"/>
      <c r="M22" s="75"/>
      <c r="N22" s="135"/>
      <c r="O22" s="136"/>
      <c r="P22" s="136"/>
      <c r="Q22" s="136"/>
      <c r="R22" s="136"/>
      <c r="S22" s="136"/>
      <c r="T22" s="75"/>
      <c r="W22" s="1"/>
    </row>
    <row r="23" spans="1:23" ht="49.5" outlineLevel="1" x14ac:dyDescent="0.35">
      <c r="A23" s="116" t="s">
        <v>99</v>
      </c>
      <c r="B23" s="113" t="s">
        <v>99</v>
      </c>
      <c r="C23" s="132" t="s">
        <v>298</v>
      </c>
      <c r="D23" s="75" t="s">
        <v>100</v>
      </c>
      <c r="E23" s="133" t="s">
        <v>101</v>
      </c>
      <c r="F23" s="134" t="s">
        <v>12</v>
      </c>
      <c r="G23" s="75" t="s">
        <v>79</v>
      </c>
      <c r="H23" s="86" t="s">
        <v>23</v>
      </c>
      <c r="I23" s="75"/>
      <c r="J23" s="75"/>
      <c r="K23" s="75"/>
      <c r="L23" s="75"/>
      <c r="M23" s="75"/>
      <c r="N23" s="135"/>
      <c r="O23" s="136"/>
      <c r="P23" s="136"/>
      <c r="Q23" s="136"/>
      <c r="R23" s="136"/>
      <c r="S23" s="136"/>
      <c r="T23" s="75"/>
      <c r="W23" s="1"/>
    </row>
    <row r="24" spans="1:23" ht="49.5" outlineLevel="1" x14ac:dyDescent="0.35">
      <c r="A24" s="116" t="s">
        <v>9</v>
      </c>
      <c r="B24" s="113" t="s">
        <v>8</v>
      </c>
      <c r="C24" s="132" t="s">
        <v>298</v>
      </c>
      <c r="D24" s="75" t="s">
        <v>29</v>
      </c>
      <c r="E24" s="133" t="s">
        <v>30</v>
      </c>
      <c r="F24" s="134" t="s">
        <v>12</v>
      </c>
      <c r="G24" s="75" t="s">
        <v>13</v>
      </c>
      <c r="H24" s="86" t="s">
        <v>23</v>
      </c>
      <c r="I24" s="75"/>
      <c r="J24" s="75"/>
      <c r="K24" s="75"/>
      <c r="L24" s="75"/>
      <c r="M24" s="75"/>
      <c r="N24" s="135"/>
      <c r="O24" s="136"/>
      <c r="P24" s="136"/>
      <c r="Q24" s="136"/>
      <c r="R24" s="136"/>
      <c r="S24" s="136"/>
      <c r="T24" s="75"/>
      <c r="W24" s="1"/>
    </row>
    <row r="25" spans="1:23" ht="49.5" outlineLevel="1" x14ac:dyDescent="0.35">
      <c r="A25" s="116" t="s">
        <v>9</v>
      </c>
      <c r="B25" s="113" t="s">
        <v>8</v>
      </c>
      <c r="C25" s="132" t="s">
        <v>298</v>
      </c>
      <c r="D25" s="75" t="s">
        <v>31</v>
      </c>
      <c r="E25" s="133" t="s">
        <v>32</v>
      </c>
      <c r="F25" s="134" t="s">
        <v>12</v>
      </c>
      <c r="G25" s="75" t="s">
        <v>13</v>
      </c>
      <c r="H25" s="86" t="s">
        <v>23</v>
      </c>
      <c r="I25" s="75"/>
      <c r="J25" s="75"/>
      <c r="K25" s="75"/>
      <c r="L25" s="75"/>
      <c r="M25" s="75"/>
      <c r="N25" s="135"/>
      <c r="O25" s="136"/>
      <c r="P25" s="136"/>
      <c r="Q25" s="136"/>
      <c r="R25" s="136"/>
      <c r="S25" s="136"/>
      <c r="T25" s="75"/>
      <c r="W25" s="1"/>
    </row>
    <row r="26" spans="1:23" ht="49.5" outlineLevel="1" x14ac:dyDescent="0.35">
      <c r="A26" s="113" t="s">
        <v>9</v>
      </c>
      <c r="B26" s="113" t="s">
        <v>8</v>
      </c>
      <c r="C26" s="132" t="s">
        <v>298</v>
      </c>
      <c r="D26" s="75" t="s">
        <v>34</v>
      </c>
      <c r="E26" s="133" t="s">
        <v>35</v>
      </c>
      <c r="F26" s="134" t="s">
        <v>12</v>
      </c>
      <c r="G26" s="75" t="s">
        <v>13</v>
      </c>
      <c r="H26" s="86" t="s">
        <v>14</v>
      </c>
      <c r="I26" s="75"/>
      <c r="J26" s="75"/>
      <c r="K26" s="75"/>
      <c r="L26" s="75"/>
      <c r="M26" s="75"/>
      <c r="N26" s="135"/>
      <c r="O26" s="136"/>
      <c r="P26" s="137"/>
      <c r="Q26" s="136"/>
      <c r="R26" s="136"/>
      <c r="S26" s="136"/>
      <c r="T26" s="75"/>
      <c r="W26" s="1"/>
    </row>
    <row r="27" spans="1:23" ht="49.5" outlineLevel="1" x14ac:dyDescent="0.35">
      <c r="A27" s="116" t="s">
        <v>9</v>
      </c>
      <c r="B27" s="113" t="s">
        <v>8</v>
      </c>
      <c r="C27" s="132" t="s">
        <v>298</v>
      </c>
      <c r="D27" s="75" t="s">
        <v>38</v>
      </c>
      <c r="E27" s="133" t="s">
        <v>39</v>
      </c>
      <c r="F27" s="134" t="s">
        <v>12</v>
      </c>
      <c r="G27" s="75" t="s">
        <v>13</v>
      </c>
      <c r="H27" s="86" t="s">
        <v>23</v>
      </c>
      <c r="I27" s="75"/>
      <c r="J27" s="75"/>
      <c r="K27" s="75"/>
      <c r="L27" s="75"/>
      <c r="M27" s="75"/>
      <c r="N27" s="135"/>
      <c r="O27" s="136"/>
      <c r="P27" s="136"/>
      <c r="Q27" s="136"/>
      <c r="R27" s="136"/>
      <c r="S27" s="136"/>
      <c r="T27" s="75"/>
      <c r="W27" s="1"/>
    </row>
    <row r="28" spans="1:23" ht="49.5" outlineLevel="1" x14ac:dyDescent="0.35">
      <c r="A28" s="116" t="s">
        <v>102</v>
      </c>
      <c r="B28" s="113" t="s">
        <v>102</v>
      </c>
      <c r="C28" s="132" t="s">
        <v>298</v>
      </c>
      <c r="D28" s="75" t="s">
        <v>103</v>
      </c>
      <c r="E28" s="133" t="s">
        <v>104</v>
      </c>
      <c r="F28" s="134" t="s">
        <v>12</v>
      </c>
      <c r="G28" s="75" t="s">
        <v>79</v>
      </c>
      <c r="H28" s="86" t="s">
        <v>23</v>
      </c>
      <c r="I28" s="75"/>
      <c r="J28" s="75"/>
      <c r="K28" s="75"/>
      <c r="L28" s="75"/>
      <c r="M28" s="75"/>
      <c r="N28" s="135"/>
      <c r="O28" s="136"/>
      <c r="P28" s="136"/>
      <c r="Q28" s="136"/>
      <c r="R28" s="136"/>
      <c r="S28" s="136"/>
      <c r="T28" s="75"/>
      <c r="W28" s="1"/>
    </row>
    <row r="29" spans="1:23" s="2" customFormat="1" x14ac:dyDescent="0.35">
      <c r="A29" s="51" t="s">
        <v>542</v>
      </c>
      <c r="B29" s="51"/>
      <c r="C29" s="54"/>
      <c r="D29" s="83"/>
      <c r="E29" s="138"/>
      <c r="F29" s="139"/>
      <c r="G29" s="83"/>
      <c r="H29" s="140"/>
      <c r="I29" s="83"/>
      <c r="J29" s="83"/>
      <c r="K29" s="83"/>
      <c r="L29" s="83"/>
      <c r="M29" s="83"/>
      <c r="N29" s="142"/>
      <c r="O29" s="141"/>
      <c r="P29" s="141"/>
      <c r="Q29" s="141"/>
      <c r="R29" s="141"/>
      <c r="S29" s="141"/>
      <c r="T29" s="83"/>
    </row>
    <row r="30" spans="1:23" ht="49.5" outlineLevel="1" x14ac:dyDescent="0.35">
      <c r="A30" s="116" t="s">
        <v>87</v>
      </c>
      <c r="B30" s="113" t="s">
        <v>87</v>
      </c>
      <c r="C30" s="132" t="s">
        <v>514</v>
      </c>
      <c r="D30" s="75" t="s">
        <v>88</v>
      </c>
      <c r="E30" s="133" t="s">
        <v>89</v>
      </c>
      <c r="F30" s="134" t="s">
        <v>12</v>
      </c>
      <c r="G30" s="75" t="s">
        <v>79</v>
      </c>
      <c r="H30" s="86" t="s">
        <v>73</v>
      </c>
      <c r="I30" s="75"/>
      <c r="J30" s="75"/>
      <c r="K30" s="75"/>
      <c r="L30" s="75"/>
      <c r="M30" s="75"/>
      <c r="N30" s="135"/>
      <c r="O30" s="136"/>
      <c r="P30" s="136"/>
      <c r="Q30" s="136"/>
      <c r="R30" s="136"/>
      <c r="S30" s="136"/>
      <c r="T30" s="75"/>
      <c r="W30" s="1"/>
    </row>
    <row r="31" spans="1:23" ht="49.5" outlineLevel="1" x14ac:dyDescent="0.35">
      <c r="A31" s="116" t="s">
        <v>87</v>
      </c>
      <c r="B31" s="113" t="s">
        <v>87</v>
      </c>
      <c r="C31" s="132" t="s">
        <v>514</v>
      </c>
      <c r="D31" s="75" t="s">
        <v>90</v>
      </c>
      <c r="E31" s="133" t="s">
        <v>91</v>
      </c>
      <c r="F31" s="134" t="s">
        <v>12</v>
      </c>
      <c r="G31" s="75" t="s">
        <v>79</v>
      </c>
      <c r="H31" s="86" t="s">
        <v>73</v>
      </c>
      <c r="I31" s="75"/>
      <c r="J31" s="75"/>
      <c r="K31" s="75"/>
      <c r="L31" s="75"/>
      <c r="M31" s="75"/>
      <c r="N31" s="135"/>
      <c r="O31" s="136"/>
      <c r="P31" s="136"/>
      <c r="Q31" s="136"/>
      <c r="R31" s="136"/>
      <c r="S31" s="136"/>
      <c r="T31" s="75"/>
      <c r="W31" s="1"/>
    </row>
    <row r="32" spans="1:23" ht="49.5" outlineLevel="1" x14ac:dyDescent="0.35">
      <c r="A32" s="116" t="s">
        <v>87</v>
      </c>
      <c r="B32" s="113" t="s">
        <v>87</v>
      </c>
      <c r="C32" s="132" t="s">
        <v>514</v>
      </c>
      <c r="D32" s="75" t="s">
        <v>92</v>
      </c>
      <c r="E32" s="133" t="s">
        <v>93</v>
      </c>
      <c r="F32" s="134" t="s">
        <v>12</v>
      </c>
      <c r="G32" s="75" t="s">
        <v>13</v>
      </c>
      <c r="H32" s="86" t="s">
        <v>73</v>
      </c>
      <c r="I32" s="75"/>
      <c r="J32" s="75"/>
      <c r="K32" s="75"/>
      <c r="L32" s="75"/>
      <c r="M32" s="75"/>
      <c r="N32" s="135"/>
      <c r="O32" s="136"/>
      <c r="P32" s="136"/>
      <c r="Q32" s="136"/>
      <c r="R32" s="136"/>
      <c r="S32" s="136"/>
      <c r="T32" s="75"/>
      <c r="W32" s="1"/>
    </row>
    <row r="33" spans="1:23" ht="49.5" outlineLevel="1" x14ac:dyDescent="0.35">
      <c r="A33" s="116" t="s">
        <v>87</v>
      </c>
      <c r="B33" s="113" t="s">
        <v>87</v>
      </c>
      <c r="C33" s="132" t="s">
        <v>514</v>
      </c>
      <c r="D33" s="75" t="s">
        <v>94</v>
      </c>
      <c r="E33" s="133" t="s">
        <v>95</v>
      </c>
      <c r="F33" s="134" t="s">
        <v>12</v>
      </c>
      <c r="G33" s="75" t="s">
        <v>13</v>
      </c>
      <c r="H33" s="86" t="s">
        <v>73</v>
      </c>
      <c r="I33" s="75"/>
      <c r="J33" s="75"/>
      <c r="K33" s="75"/>
      <c r="L33" s="75"/>
      <c r="M33" s="75"/>
      <c r="N33" s="135"/>
      <c r="O33" s="136"/>
      <c r="P33" s="136"/>
      <c r="Q33" s="136"/>
      <c r="R33" s="136"/>
      <c r="S33" s="136"/>
      <c r="T33" s="75"/>
      <c r="W33" s="1"/>
    </row>
    <row r="34" spans="1:23" ht="49.5" outlineLevel="1" x14ac:dyDescent="0.35">
      <c r="A34" s="113" t="s">
        <v>87</v>
      </c>
      <c r="B34" s="113" t="s">
        <v>87</v>
      </c>
      <c r="C34" s="132" t="s">
        <v>514</v>
      </c>
      <c r="D34" s="75" t="s">
        <v>96</v>
      </c>
      <c r="E34" s="133" t="s">
        <v>97</v>
      </c>
      <c r="F34" s="134" t="s">
        <v>12</v>
      </c>
      <c r="G34" s="75" t="s">
        <v>13</v>
      </c>
      <c r="H34" s="86" t="s">
        <v>73</v>
      </c>
      <c r="I34" s="75"/>
      <c r="J34" s="75"/>
      <c r="K34" s="75"/>
      <c r="L34" s="75"/>
      <c r="M34" s="75"/>
      <c r="N34" s="135"/>
      <c r="O34" s="136"/>
      <c r="P34" s="137"/>
      <c r="Q34" s="136"/>
      <c r="R34" s="136"/>
      <c r="S34" s="136"/>
      <c r="T34" s="75"/>
      <c r="W34" s="1"/>
    </row>
    <row r="35" spans="1:23" x14ac:dyDescent="0.35">
      <c r="A35" s="94" t="s">
        <v>543</v>
      </c>
      <c r="B35" s="51" t="s">
        <v>98</v>
      </c>
      <c r="C35" s="132"/>
      <c r="D35" s="83"/>
      <c r="E35" s="138"/>
      <c r="F35" s="139"/>
      <c r="G35" s="83"/>
      <c r="H35" s="140"/>
      <c r="I35" s="83"/>
      <c r="J35" s="83"/>
      <c r="K35" s="83"/>
      <c r="L35" s="83"/>
      <c r="M35" s="141"/>
      <c r="N35" s="142"/>
      <c r="O35" s="141"/>
      <c r="P35" s="141"/>
      <c r="Q35" s="141"/>
      <c r="R35" s="141"/>
      <c r="S35" s="141"/>
      <c r="T35" s="75"/>
      <c r="W35" s="1"/>
    </row>
    <row r="36" spans="1:23" s="155" customFormat="1" ht="49.5" outlineLevel="1" x14ac:dyDescent="0.35">
      <c r="A36" s="153" t="s">
        <v>142</v>
      </c>
      <c r="B36" s="153" t="s">
        <v>288</v>
      </c>
      <c r="C36" s="154" t="s">
        <v>515</v>
      </c>
      <c r="D36" s="77" t="s">
        <v>143</v>
      </c>
      <c r="E36" s="143" t="s">
        <v>143</v>
      </c>
      <c r="F36" s="112" t="s">
        <v>12</v>
      </c>
      <c r="G36" s="77" t="s">
        <v>13</v>
      </c>
      <c r="H36" s="102" t="s">
        <v>73</v>
      </c>
      <c r="I36" s="77"/>
      <c r="J36" s="77"/>
      <c r="K36" s="77"/>
      <c r="L36" s="77"/>
      <c r="M36" s="77"/>
      <c r="N36" s="144"/>
      <c r="O36" s="137"/>
      <c r="P36" s="137"/>
      <c r="Q36" s="137"/>
      <c r="R36" s="137"/>
      <c r="S36" s="137"/>
      <c r="T36" s="77" t="s">
        <v>144</v>
      </c>
    </row>
    <row r="37" spans="1:23" s="155" customFormat="1" ht="49.5" outlineLevel="1" x14ac:dyDescent="0.35">
      <c r="A37" s="153" t="s">
        <v>142</v>
      </c>
      <c r="B37" s="153" t="s">
        <v>288</v>
      </c>
      <c r="C37" s="154" t="s">
        <v>515</v>
      </c>
      <c r="D37" s="77" t="s">
        <v>145</v>
      </c>
      <c r="E37" s="143" t="s">
        <v>145</v>
      </c>
      <c r="F37" s="112" t="s">
        <v>12</v>
      </c>
      <c r="G37" s="77" t="s">
        <v>13</v>
      </c>
      <c r="H37" s="102" t="s">
        <v>43</v>
      </c>
      <c r="I37" s="77"/>
      <c r="J37" s="77"/>
      <c r="K37" s="77"/>
      <c r="L37" s="77"/>
      <c r="M37" s="77"/>
      <c r="N37" s="144"/>
      <c r="O37" s="137"/>
      <c r="P37" s="137"/>
      <c r="Q37" s="137"/>
      <c r="R37" s="137"/>
      <c r="S37" s="137"/>
      <c r="T37" s="77"/>
    </row>
    <row r="38" spans="1:23" s="155" customFormat="1" ht="49.5" outlineLevel="1" x14ac:dyDescent="0.35">
      <c r="A38" s="153" t="s">
        <v>283</v>
      </c>
      <c r="B38" s="153" t="s">
        <v>136</v>
      </c>
      <c r="C38" s="154" t="s">
        <v>516</v>
      </c>
      <c r="D38" s="77" t="s">
        <v>138</v>
      </c>
      <c r="E38" s="143" t="s">
        <v>139</v>
      </c>
      <c r="F38" s="112" t="s">
        <v>12</v>
      </c>
      <c r="G38" s="77" t="s">
        <v>79</v>
      </c>
      <c r="H38" s="102" t="s">
        <v>37</v>
      </c>
      <c r="I38" s="77"/>
      <c r="J38" s="77"/>
      <c r="K38" s="77"/>
      <c r="L38" s="77"/>
      <c r="M38" s="77"/>
      <c r="N38" s="144"/>
      <c r="O38" s="137"/>
      <c r="P38" s="137"/>
      <c r="Q38" s="137"/>
      <c r="R38" s="137"/>
      <c r="S38" s="137"/>
      <c r="T38" s="77"/>
    </row>
    <row r="39" spans="1:23" s="155" customFormat="1" ht="49.5" outlineLevel="1" x14ac:dyDescent="0.35">
      <c r="A39" s="153" t="s">
        <v>140</v>
      </c>
      <c r="B39" s="153" t="s">
        <v>136</v>
      </c>
      <c r="C39" s="154" t="s">
        <v>259</v>
      </c>
      <c r="D39" s="77" t="s">
        <v>517</v>
      </c>
      <c r="E39" s="143" t="s">
        <v>452</v>
      </c>
      <c r="F39" s="112" t="s">
        <v>12</v>
      </c>
      <c r="G39" s="77" t="s">
        <v>13</v>
      </c>
      <c r="H39" s="102" t="s">
        <v>37</v>
      </c>
      <c r="I39" s="77"/>
      <c r="J39" s="77"/>
      <c r="K39" s="77"/>
      <c r="L39" s="77"/>
      <c r="M39" s="77"/>
      <c r="N39" s="144"/>
      <c r="O39" s="166"/>
      <c r="P39" s="166"/>
      <c r="Q39" s="166"/>
      <c r="R39" s="166"/>
      <c r="S39" s="166"/>
      <c r="T39" s="77"/>
    </row>
    <row r="40" spans="1:23" s="155" customFormat="1" ht="49.5" outlineLevel="1" x14ac:dyDescent="0.35">
      <c r="A40" s="153" t="s">
        <v>140</v>
      </c>
      <c r="B40" s="153" t="s">
        <v>136</v>
      </c>
      <c r="C40" s="154" t="s">
        <v>259</v>
      </c>
      <c r="D40" s="77" t="s">
        <v>518</v>
      </c>
      <c r="E40" s="143" t="s">
        <v>29</v>
      </c>
      <c r="F40" s="112" t="s">
        <v>12</v>
      </c>
      <c r="G40" s="77" t="s">
        <v>13</v>
      </c>
      <c r="H40" s="102" t="s">
        <v>19</v>
      </c>
      <c r="I40" s="77"/>
      <c r="J40" s="77"/>
      <c r="K40" s="77"/>
      <c r="L40" s="77"/>
      <c r="M40" s="77"/>
      <c r="N40" s="144"/>
      <c r="O40" s="137"/>
      <c r="P40" s="137"/>
      <c r="Q40" s="137"/>
      <c r="R40" s="137"/>
      <c r="S40" s="137"/>
      <c r="T40" s="77"/>
    </row>
    <row r="41" spans="1:23" s="155" customFormat="1" ht="49.5" outlineLevel="1" x14ac:dyDescent="0.35">
      <c r="A41" s="153" t="s">
        <v>140</v>
      </c>
      <c r="B41" s="153" t="s">
        <v>136</v>
      </c>
      <c r="C41" s="154" t="s">
        <v>259</v>
      </c>
      <c r="D41" s="77" t="s">
        <v>518</v>
      </c>
      <c r="E41" s="143" t="s">
        <v>519</v>
      </c>
      <c r="F41" s="112" t="s">
        <v>12</v>
      </c>
      <c r="G41" s="77" t="s">
        <v>13</v>
      </c>
      <c r="H41" s="102" t="s">
        <v>37</v>
      </c>
      <c r="I41" s="77"/>
      <c r="J41" s="77"/>
      <c r="K41" s="77"/>
      <c r="L41" s="77"/>
      <c r="M41" s="77"/>
      <c r="N41" s="144"/>
      <c r="O41" s="137"/>
      <c r="P41" s="137"/>
      <c r="Q41" s="137"/>
      <c r="R41" s="137"/>
      <c r="S41" s="137"/>
      <c r="T41" s="77"/>
    </row>
    <row r="42" spans="1:23" s="155" customFormat="1" ht="49.5" outlineLevel="1" x14ac:dyDescent="0.35">
      <c r="A42" s="153" t="s">
        <v>140</v>
      </c>
      <c r="B42" s="153" t="s">
        <v>136</v>
      </c>
      <c r="C42" s="154" t="s">
        <v>259</v>
      </c>
      <c r="D42" s="77" t="s">
        <v>520</v>
      </c>
      <c r="E42" s="143" t="s">
        <v>29</v>
      </c>
      <c r="F42" s="112" t="s">
        <v>12</v>
      </c>
      <c r="G42" s="77" t="s">
        <v>13</v>
      </c>
      <c r="H42" s="102" t="s">
        <v>19</v>
      </c>
      <c r="I42" s="77"/>
      <c r="J42" s="77"/>
      <c r="K42" s="77"/>
      <c r="L42" s="77"/>
      <c r="M42" s="77"/>
      <c r="N42" s="144"/>
      <c r="O42" s="137"/>
      <c r="P42" s="137"/>
      <c r="Q42" s="137"/>
      <c r="R42" s="137"/>
      <c r="S42" s="137"/>
      <c r="T42" s="77"/>
    </row>
    <row r="43" spans="1:23" s="155" customFormat="1" ht="49.5" outlineLevel="1" x14ac:dyDescent="0.35">
      <c r="A43" s="153" t="s">
        <v>140</v>
      </c>
      <c r="B43" s="153" t="s">
        <v>136</v>
      </c>
      <c r="C43" s="154" t="s">
        <v>259</v>
      </c>
      <c r="D43" s="77" t="s">
        <v>142</v>
      </c>
      <c r="E43" s="143" t="s">
        <v>34</v>
      </c>
      <c r="F43" s="112" t="s">
        <v>12</v>
      </c>
      <c r="G43" s="77" t="s">
        <v>13</v>
      </c>
      <c r="H43" s="102" t="s">
        <v>141</v>
      </c>
      <c r="I43" s="77"/>
      <c r="J43" s="77"/>
      <c r="K43" s="77"/>
      <c r="L43" s="77"/>
      <c r="M43" s="77"/>
      <c r="N43" s="144"/>
      <c r="O43" s="137"/>
      <c r="P43" s="137"/>
      <c r="Q43" s="137"/>
      <c r="R43" s="137"/>
      <c r="S43" s="137"/>
      <c r="T43" s="77"/>
    </row>
    <row r="44" spans="1:23" s="155" customFormat="1" outlineLevel="1" x14ac:dyDescent="0.35">
      <c r="A44" s="153"/>
      <c r="B44" s="153"/>
      <c r="C44" s="154"/>
      <c r="D44" s="77"/>
      <c r="E44" s="143"/>
      <c r="F44" s="112"/>
      <c r="G44" s="77"/>
      <c r="H44" s="102"/>
      <c r="I44" s="77"/>
      <c r="J44" s="77"/>
      <c r="K44" s="77"/>
      <c r="L44" s="77"/>
      <c r="M44" s="77"/>
      <c r="N44" s="144"/>
      <c r="O44" s="137"/>
      <c r="P44" s="137"/>
      <c r="Q44" s="137"/>
      <c r="R44" s="137"/>
      <c r="S44" s="137"/>
      <c r="T44" s="77"/>
    </row>
    <row r="45" spans="1:23" s="155" customFormat="1" ht="49.5" outlineLevel="1" x14ac:dyDescent="0.35">
      <c r="A45" s="153" t="s">
        <v>130</v>
      </c>
      <c r="B45" s="153" t="s">
        <v>340</v>
      </c>
      <c r="C45" s="154" t="s">
        <v>368</v>
      </c>
      <c r="D45" s="77" t="s">
        <v>131</v>
      </c>
      <c r="E45" s="143" t="s">
        <v>132</v>
      </c>
      <c r="F45" s="112" t="s">
        <v>12</v>
      </c>
      <c r="G45" s="77" t="s">
        <v>79</v>
      </c>
      <c r="H45" s="102" t="s">
        <v>23</v>
      </c>
      <c r="I45" s="77"/>
      <c r="J45" s="77"/>
      <c r="K45" s="77"/>
      <c r="L45" s="77"/>
      <c r="M45" s="77"/>
      <c r="N45" s="144"/>
      <c r="O45" s="137"/>
      <c r="P45" s="137"/>
      <c r="Q45" s="137"/>
      <c r="R45" s="137"/>
      <c r="S45" s="137"/>
      <c r="T45" s="77" t="s">
        <v>133</v>
      </c>
    </row>
    <row r="46" spans="1:23" s="155" customFormat="1" ht="49.5" outlineLevel="1" x14ac:dyDescent="0.35">
      <c r="A46" s="153" t="s">
        <v>130</v>
      </c>
      <c r="B46" s="153" t="s">
        <v>340</v>
      </c>
      <c r="C46" s="154" t="s">
        <v>368</v>
      </c>
      <c r="D46" s="77" t="s">
        <v>134</v>
      </c>
      <c r="E46" s="143" t="s">
        <v>345</v>
      </c>
      <c r="F46" s="112" t="s">
        <v>12</v>
      </c>
      <c r="G46" s="77" t="s">
        <v>79</v>
      </c>
      <c r="H46" s="102" t="s">
        <v>23</v>
      </c>
      <c r="I46" s="77"/>
      <c r="J46" s="77"/>
      <c r="K46" s="77"/>
      <c r="L46" s="77"/>
      <c r="M46" s="77"/>
      <c r="N46" s="144"/>
      <c r="O46" s="137"/>
      <c r="P46" s="137"/>
      <c r="Q46" s="137"/>
      <c r="R46" s="137"/>
      <c r="S46" s="137"/>
      <c r="T46" s="77" t="s">
        <v>133</v>
      </c>
    </row>
    <row r="47" spans="1:23" s="155" customFormat="1" x14ac:dyDescent="0.35">
      <c r="A47" s="94" t="s">
        <v>544</v>
      </c>
      <c r="B47" s="52" t="s">
        <v>146</v>
      </c>
      <c r="C47" s="53"/>
      <c r="D47" s="145"/>
      <c r="E47" s="146"/>
      <c r="F47" s="147"/>
      <c r="G47" s="145"/>
      <c r="H47" s="148"/>
      <c r="I47" s="141"/>
      <c r="J47" s="141"/>
      <c r="K47" s="141"/>
      <c r="L47" s="141"/>
      <c r="M47" s="141"/>
      <c r="N47" s="149"/>
      <c r="O47" s="141"/>
      <c r="P47" s="141"/>
      <c r="Q47" s="141"/>
      <c r="R47" s="141"/>
      <c r="S47" s="141"/>
      <c r="T47" s="77"/>
    </row>
    <row r="48" spans="1:23" ht="49.5" outlineLevel="1" x14ac:dyDescent="0.35">
      <c r="A48" s="116" t="s">
        <v>148</v>
      </c>
      <c r="B48" s="113" t="s">
        <v>147</v>
      </c>
      <c r="C48" s="132" t="s">
        <v>537</v>
      </c>
      <c r="D48" s="75" t="s">
        <v>149</v>
      </c>
      <c r="E48" s="133" t="s">
        <v>150</v>
      </c>
      <c r="F48" s="134" t="s">
        <v>12</v>
      </c>
      <c r="G48" s="75" t="s">
        <v>79</v>
      </c>
      <c r="H48" s="86" t="s">
        <v>23</v>
      </c>
      <c r="I48" s="75"/>
      <c r="J48" s="75"/>
      <c r="K48" s="75"/>
      <c r="L48" s="75"/>
      <c r="M48" s="75"/>
      <c r="N48" s="135"/>
      <c r="O48" s="136"/>
      <c r="P48" s="137"/>
      <c r="Q48" s="136"/>
      <c r="R48" s="136"/>
      <c r="S48" s="136"/>
      <c r="T48" s="75"/>
      <c r="W48" s="1"/>
    </row>
    <row r="49" spans="1:23" ht="49.5" outlineLevel="1" x14ac:dyDescent="0.35">
      <c r="A49" s="116" t="s">
        <v>148</v>
      </c>
      <c r="B49" s="113" t="s">
        <v>147</v>
      </c>
      <c r="C49" s="132" t="s">
        <v>537</v>
      </c>
      <c r="D49" s="75" t="s">
        <v>149</v>
      </c>
      <c r="E49" s="133" t="s">
        <v>151</v>
      </c>
      <c r="F49" s="134" t="s">
        <v>12</v>
      </c>
      <c r="G49" s="75" t="s">
        <v>13</v>
      </c>
      <c r="H49" s="86" t="s">
        <v>14</v>
      </c>
      <c r="I49" s="75"/>
      <c r="J49" s="75"/>
      <c r="K49" s="75"/>
      <c r="L49" s="75"/>
      <c r="M49" s="75"/>
      <c r="N49" s="135"/>
      <c r="O49" s="136"/>
      <c r="P49" s="137"/>
      <c r="Q49" s="136"/>
      <c r="R49" s="136"/>
      <c r="S49" s="136"/>
      <c r="T49" s="75"/>
      <c r="W49" s="1"/>
    </row>
    <row r="50" spans="1:23" x14ac:dyDescent="0.35">
      <c r="A50" s="94" t="s">
        <v>545</v>
      </c>
      <c r="B50" s="51" t="s">
        <v>135</v>
      </c>
      <c r="C50" s="132"/>
      <c r="D50" s="83"/>
      <c r="E50" s="138"/>
      <c r="F50" s="139"/>
      <c r="G50" s="83"/>
      <c r="H50" s="140"/>
      <c r="I50" s="83"/>
      <c r="J50" s="83"/>
      <c r="K50" s="83"/>
      <c r="L50" s="83"/>
      <c r="M50" s="141"/>
      <c r="N50" s="142"/>
      <c r="O50" s="141"/>
      <c r="P50" s="141"/>
      <c r="Q50" s="141"/>
      <c r="R50" s="141"/>
      <c r="S50" s="141"/>
      <c r="T50" s="75"/>
      <c r="W50" s="1"/>
    </row>
    <row r="51" spans="1:23" s="155" customFormat="1" ht="49.5" outlineLevel="2" x14ac:dyDescent="0.35">
      <c r="A51" s="153" t="s">
        <v>71</v>
      </c>
      <c r="B51" s="153" t="s">
        <v>70</v>
      </c>
      <c r="C51" s="154" t="s">
        <v>315</v>
      </c>
      <c r="D51" s="77" t="s">
        <v>72</v>
      </c>
      <c r="E51" s="143" t="s">
        <v>72</v>
      </c>
      <c r="F51" s="112" t="s">
        <v>12</v>
      </c>
      <c r="G51" s="77" t="s">
        <v>13</v>
      </c>
      <c r="H51" s="102" t="s">
        <v>73</v>
      </c>
      <c r="I51" s="77"/>
      <c r="J51" s="77"/>
      <c r="K51" s="77"/>
      <c r="L51" s="77"/>
      <c r="M51" s="137"/>
      <c r="N51" s="144"/>
      <c r="O51" s="137"/>
      <c r="P51" s="137"/>
      <c r="Q51" s="137"/>
      <c r="R51" s="137"/>
      <c r="S51" s="137"/>
      <c r="T51" s="77" t="s">
        <v>521</v>
      </c>
      <c r="U51" s="155" t="s">
        <v>522</v>
      </c>
    </row>
    <row r="52" spans="1:23" s="155" customFormat="1" ht="49.5" outlineLevel="2" x14ac:dyDescent="0.35">
      <c r="A52" s="153" t="s">
        <v>71</v>
      </c>
      <c r="B52" s="153" t="s">
        <v>70</v>
      </c>
      <c r="C52" s="154" t="s">
        <v>315</v>
      </c>
      <c r="D52" s="77" t="s">
        <v>74</v>
      </c>
      <c r="E52" s="143" t="s">
        <v>75</v>
      </c>
      <c r="F52" s="112" t="s">
        <v>12</v>
      </c>
      <c r="G52" s="77" t="s">
        <v>13</v>
      </c>
      <c r="H52" s="102" t="s">
        <v>23</v>
      </c>
      <c r="I52" s="77"/>
      <c r="J52" s="77"/>
      <c r="K52" s="77"/>
      <c r="L52" s="77"/>
      <c r="M52" s="77"/>
      <c r="N52" s="144"/>
      <c r="O52" s="137"/>
      <c r="P52" s="137"/>
      <c r="Q52" s="137"/>
      <c r="R52" s="137"/>
      <c r="S52" s="137"/>
      <c r="T52" s="77" t="s">
        <v>523</v>
      </c>
      <c r="U52" s="155" t="s">
        <v>524</v>
      </c>
    </row>
    <row r="53" spans="1:23" s="155" customFormat="1" ht="49.5" outlineLevel="2" x14ac:dyDescent="0.35">
      <c r="A53" s="153" t="s">
        <v>71</v>
      </c>
      <c r="B53" s="153" t="s">
        <v>70</v>
      </c>
      <c r="C53" s="154" t="s">
        <v>315</v>
      </c>
      <c r="D53" s="77" t="s">
        <v>77</v>
      </c>
      <c r="E53" s="143" t="s">
        <v>78</v>
      </c>
      <c r="F53" s="112" t="s">
        <v>12</v>
      </c>
      <c r="G53" s="77" t="s">
        <v>79</v>
      </c>
      <c r="H53" s="102" t="s">
        <v>19</v>
      </c>
      <c r="I53" s="77"/>
      <c r="J53" s="77"/>
      <c r="K53" s="77"/>
      <c r="L53" s="77"/>
      <c r="M53" s="77"/>
      <c r="N53" s="144"/>
      <c r="O53" s="137"/>
      <c r="P53" s="137"/>
      <c r="Q53" s="137"/>
      <c r="R53" s="137"/>
      <c r="S53" s="137"/>
      <c r="T53" s="77"/>
      <c r="U53" s="155" t="s">
        <v>76</v>
      </c>
    </row>
    <row r="54" spans="1:23" s="155" customFormat="1" ht="49.5" outlineLevel="2" x14ac:dyDescent="0.35">
      <c r="A54" s="153" t="s">
        <v>71</v>
      </c>
      <c r="B54" s="153" t="s">
        <v>70</v>
      </c>
      <c r="C54" s="154" t="s">
        <v>315</v>
      </c>
      <c r="D54" s="77" t="s">
        <v>80</v>
      </c>
      <c r="E54" s="143" t="s">
        <v>81</v>
      </c>
      <c r="F54" s="112" t="s">
        <v>12</v>
      </c>
      <c r="G54" s="77" t="s">
        <v>13</v>
      </c>
      <c r="H54" s="102" t="s">
        <v>19</v>
      </c>
      <c r="I54" s="77"/>
      <c r="J54" s="77"/>
      <c r="K54" s="77"/>
      <c r="L54" s="77"/>
      <c r="M54" s="77"/>
      <c r="N54" s="144"/>
      <c r="O54" s="137"/>
      <c r="P54" s="137"/>
      <c r="Q54" s="137"/>
      <c r="R54" s="137"/>
      <c r="S54" s="137"/>
      <c r="T54" s="77" t="s">
        <v>525</v>
      </c>
    </row>
    <row r="55" spans="1:23" s="155" customFormat="1" ht="49.5" outlineLevel="2" x14ac:dyDescent="0.35">
      <c r="A55" s="153" t="s">
        <v>71</v>
      </c>
      <c r="B55" s="153" t="s">
        <v>70</v>
      </c>
      <c r="C55" s="154" t="s">
        <v>315</v>
      </c>
      <c r="D55" s="77" t="s">
        <v>82</v>
      </c>
      <c r="E55" s="143" t="s">
        <v>83</v>
      </c>
      <c r="F55" s="112" t="s">
        <v>12</v>
      </c>
      <c r="G55" s="77" t="s">
        <v>13</v>
      </c>
      <c r="H55" s="102" t="s">
        <v>19</v>
      </c>
      <c r="I55" s="77"/>
      <c r="J55" s="77"/>
      <c r="K55" s="77"/>
      <c r="L55" s="77"/>
      <c r="M55" s="77"/>
      <c r="N55" s="144"/>
      <c r="O55" s="137"/>
      <c r="P55" s="137"/>
      <c r="Q55" s="137"/>
      <c r="R55" s="137"/>
      <c r="S55" s="137"/>
      <c r="T55" s="77" t="s">
        <v>526</v>
      </c>
    </row>
    <row r="56" spans="1:23" s="155" customFormat="1" ht="49.5" outlineLevel="2" x14ac:dyDescent="0.35">
      <c r="A56" s="153" t="s">
        <v>71</v>
      </c>
      <c r="B56" s="153" t="s">
        <v>70</v>
      </c>
      <c r="C56" s="154" t="s">
        <v>315</v>
      </c>
      <c r="D56" s="77" t="s">
        <v>84</v>
      </c>
      <c r="E56" s="143" t="s">
        <v>85</v>
      </c>
      <c r="F56" s="77" t="s">
        <v>12</v>
      </c>
      <c r="G56" s="77" t="s">
        <v>13</v>
      </c>
      <c r="H56" s="102" t="s">
        <v>19</v>
      </c>
      <c r="I56" s="77"/>
      <c r="J56" s="77"/>
      <c r="K56" s="77"/>
      <c r="L56" s="77"/>
      <c r="M56" s="77"/>
      <c r="N56" s="144"/>
      <c r="O56" s="137"/>
      <c r="P56" s="137"/>
      <c r="Q56" s="137"/>
      <c r="R56" s="137"/>
      <c r="S56" s="137"/>
      <c r="T56" s="77" t="s">
        <v>527</v>
      </c>
      <c r="U56" s="155" t="s">
        <v>528</v>
      </c>
    </row>
    <row r="57" spans="1:23" x14ac:dyDescent="0.35">
      <c r="A57" s="94" t="s">
        <v>546</v>
      </c>
      <c r="B57" s="51" t="s">
        <v>86</v>
      </c>
      <c r="C57" s="132"/>
      <c r="D57" s="83"/>
      <c r="E57" s="138"/>
      <c r="F57" s="139"/>
      <c r="G57" s="83"/>
      <c r="H57" s="140"/>
      <c r="I57" s="83"/>
      <c r="J57" s="83"/>
      <c r="K57" s="83"/>
      <c r="L57" s="83"/>
      <c r="M57" s="141"/>
      <c r="N57" s="142"/>
      <c r="O57" s="141"/>
      <c r="P57" s="141"/>
      <c r="Q57" s="141"/>
      <c r="R57" s="141"/>
      <c r="S57" s="141"/>
      <c r="T57" s="75"/>
      <c r="W57" s="1"/>
    </row>
    <row r="58" spans="1:23" s="155" customFormat="1" ht="49.5" outlineLevel="1" x14ac:dyDescent="0.35">
      <c r="A58" s="153" t="s">
        <v>46</v>
      </c>
      <c r="B58" s="153" t="s">
        <v>45</v>
      </c>
      <c r="C58" s="154" t="s">
        <v>321</v>
      </c>
      <c r="D58" s="77" t="s">
        <v>51</v>
      </c>
      <c r="E58" s="143" t="s">
        <v>536</v>
      </c>
      <c r="F58" s="112" t="s">
        <v>12</v>
      </c>
      <c r="G58" s="77" t="s">
        <v>13</v>
      </c>
      <c r="H58" s="102" t="s">
        <v>19</v>
      </c>
      <c r="I58" s="77"/>
      <c r="J58" s="77"/>
      <c r="K58" s="77"/>
      <c r="L58" s="77"/>
      <c r="M58" s="77"/>
      <c r="N58" s="144"/>
      <c r="O58" s="137"/>
      <c r="P58" s="137"/>
      <c r="Q58" s="137"/>
      <c r="R58" s="137"/>
      <c r="S58" s="137"/>
      <c r="T58" s="77"/>
    </row>
    <row r="59" spans="1:23" ht="49.5" outlineLevel="1" x14ac:dyDescent="0.35">
      <c r="A59" s="116" t="s">
        <v>46</v>
      </c>
      <c r="B59" s="113" t="s">
        <v>45</v>
      </c>
      <c r="C59" s="132" t="s">
        <v>321</v>
      </c>
      <c r="D59" s="75" t="s">
        <v>52</v>
      </c>
      <c r="E59" s="133" t="s">
        <v>53</v>
      </c>
      <c r="F59" s="134" t="s">
        <v>12</v>
      </c>
      <c r="G59" s="75" t="s">
        <v>13</v>
      </c>
      <c r="H59" s="86" t="s">
        <v>19</v>
      </c>
      <c r="I59" s="75"/>
      <c r="J59" s="75"/>
      <c r="K59" s="75"/>
      <c r="L59" s="75"/>
      <c r="M59" s="75"/>
      <c r="N59" s="135"/>
      <c r="O59" s="136"/>
      <c r="P59" s="137"/>
      <c r="Q59" s="136"/>
      <c r="R59" s="136"/>
      <c r="S59" s="136"/>
      <c r="T59" s="75"/>
      <c r="W59" s="1"/>
    </row>
    <row r="60" spans="1:23" ht="49.5" outlineLevel="1" x14ac:dyDescent="0.35">
      <c r="A60" s="116" t="s">
        <v>46</v>
      </c>
      <c r="B60" s="113" t="s">
        <v>45</v>
      </c>
      <c r="C60" s="132" t="s">
        <v>321</v>
      </c>
      <c r="D60" s="75" t="s">
        <v>54</v>
      </c>
      <c r="E60" s="133" t="s">
        <v>53</v>
      </c>
      <c r="F60" s="134" t="s">
        <v>12</v>
      </c>
      <c r="G60" s="75" t="s">
        <v>13</v>
      </c>
      <c r="H60" s="86" t="s">
        <v>19</v>
      </c>
      <c r="I60" s="75"/>
      <c r="J60" s="75"/>
      <c r="K60" s="75"/>
      <c r="L60" s="75"/>
      <c r="M60" s="136"/>
      <c r="N60" s="135"/>
      <c r="O60" s="136"/>
      <c r="P60" s="136"/>
      <c r="Q60" s="136"/>
      <c r="R60" s="136"/>
      <c r="S60" s="136"/>
      <c r="T60" s="75"/>
      <c r="W60" s="1"/>
    </row>
    <row r="61" spans="1:23" ht="49.5" outlineLevel="1" x14ac:dyDescent="0.35">
      <c r="A61" s="116" t="s">
        <v>46</v>
      </c>
      <c r="B61" s="113" t="s">
        <v>45</v>
      </c>
      <c r="C61" s="132" t="s">
        <v>321</v>
      </c>
      <c r="D61" s="75" t="s">
        <v>55</v>
      </c>
      <c r="E61" s="133" t="s">
        <v>56</v>
      </c>
      <c r="F61" s="134" t="s">
        <v>12</v>
      </c>
      <c r="G61" s="75" t="s">
        <v>13</v>
      </c>
      <c r="H61" s="86" t="s">
        <v>19</v>
      </c>
      <c r="I61" s="75"/>
      <c r="J61" s="75"/>
      <c r="K61" s="75"/>
      <c r="L61" s="75"/>
      <c r="M61" s="75"/>
      <c r="N61" s="135"/>
      <c r="O61" s="136"/>
      <c r="P61" s="137"/>
      <c r="Q61" s="136"/>
      <c r="R61" s="136"/>
      <c r="S61" s="136"/>
      <c r="T61" s="75"/>
      <c r="W61" s="1"/>
    </row>
    <row r="62" spans="1:23" ht="49.5" outlineLevel="1" x14ac:dyDescent="0.35">
      <c r="A62" s="116" t="s">
        <v>46</v>
      </c>
      <c r="B62" s="113" t="s">
        <v>45</v>
      </c>
      <c r="C62" s="132" t="s">
        <v>321</v>
      </c>
      <c r="D62" s="75" t="s">
        <v>57</v>
      </c>
      <c r="E62" s="133" t="s">
        <v>58</v>
      </c>
      <c r="F62" s="134" t="s">
        <v>12</v>
      </c>
      <c r="G62" s="75" t="s">
        <v>13</v>
      </c>
      <c r="H62" s="86" t="s">
        <v>19</v>
      </c>
      <c r="I62" s="75"/>
      <c r="J62" s="75"/>
      <c r="K62" s="75"/>
      <c r="L62" s="75"/>
      <c r="M62" s="75"/>
      <c r="N62" s="135"/>
      <c r="O62" s="136"/>
      <c r="P62" s="137"/>
      <c r="Q62" s="136"/>
      <c r="R62" s="136"/>
      <c r="S62" s="136"/>
      <c r="T62" s="75"/>
      <c r="W62" s="1"/>
    </row>
    <row r="63" spans="1:23" x14ac:dyDescent="0.35">
      <c r="A63" s="51" t="s">
        <v>547</v>
      </c>
      <c r="B63" s="51" t="s">
        <v>69</v>
      </c>
      <c r="C63" s="132"/>
      <c r="D63" s="83"/>
      <c r="E63" s="138"/>
      <c r="F63" s="139"/>
      <c r="G63" s="83"/>
      <c r="H63" s="140"/>
      <c r="I63" s="83"/>
      <c r="J63" s="83"/>
      <c r="K63" s="83"/>
      <c r="L63" s="83"/>
      <c r="M63" s="141"/>
      <c r="N63" s="142"/>
      <c r="O63" s="141"/>
      <c r="P63" s="141"/>
      <c r="Q63" s="141"/>
      <c r="R63" s="141"/>
      <c r="S63" s="141"/>
      <c r="T63" s="75"/>
      <c r="W63" s="1"/>
    </row>
    <row r="64" spans="1:23" ht="49.5" outlineLevel="1" x14ac:dyDescent="0.35">
      <c r="A64" s="116" t="s">
        <v>107</v>
      </c>
      <c r="B64" s="113" t="s">
        <v>106</v>
      </c>
      <c r="C64" s="132" t="s">
        <v>315</v>
      </c>
      <c r="D64" s="75" t="s">
        <v>108</v>
      </c>
      <c r="E64" s="133" t="s">
        <v>109</v>
      </c>
      <c r="F64" s="75" t="s">
        <v>12</v>
      </c>
      <c r="G64" s="75" t="s">
        <v>13</v>
      </c>
      <c r="H64" s="86" t="s">
        <v>73</v>
      </c>
      <c r="I64" s="75"/>
      <c r="J64" s="75"/>
      <c r="K64" s="75"/>
      <c r="L64" s="75"/>
      <c r="M64" s="75"/>
      <c r="N64" s="135"/>
      <c r="O64" s="136"/>
      <c r="P64" s="137"/>
      <c r="Q64" s="136"/>
      <c r="R64" s="136"/>
      <c r="S64" s="136"/>
      <c r="T64" s="75" t="s">
        <v>529</v>
      </c>
      <c r="U64" s="1" t="s">
        <v>530</v>
      </c>
      <c r="W64" s="1"/>
    </row>
    <row r="65" spans="1:23" ht="49.5" outlineLevel="1" x14ac:dyDescent="0.35">
      <c r="A65" s="116" t="s">
        <v>107</v>
      </c>
      <c r="B65" s="113" t="s">
        <v>106</v>
      </c>
      <c r="C65" s="132" t="s">
        <v>315</v>
      </c>
      <c r="D65" s="75" t="s">
        <v>110</v>
      </c>
      <c r="E65" s="133" t="s">
        <v>110</v>
      </c>
      <c r="F65" s="75" t="s">
        <v>12</v>
      </c>
      <c r="G65" s="75" t="s">
        <v>13</v>
      </c>
      <c r="H65" s="86" t="s">
        <v>73</v>
      </c>
      <c r="I65" s="75"/>
      <c r="J65" s="75"/>
      <c r="K65" s="75"/>
      <c r="L65" s="75"/>
      <c r="M65" s="75"/>
      <c r="N65" s="135"/>
      <c r="O65" s="136"/>
      <c r="P65" s="137"/>
      <c r="Q65" s="136"/>
      <c r="R65" s="136"/>
      <c r="S65" s="136"/>
      <c r="T65" s="75" t="s">
        <v>531</v>
      </c>
      <c r="U65" s="1" t="s">
        <v>532</v>
      </c>
      <c r="W65" s="1"/>
    </row>
    <row r="66" spans="1:23" ht="49.5" outlineLevel="1" x14ac:dyDescent="0.35">
      <c r="A66" s="116" t="s">
        <v>107</v>
      </c>
      <c r="B66" s="113" t="s">
        <v>106</v>
      </c>
      <c r="C66" s="132" t="s">
        <v>315</v>
      </c>
      <c r="D66" s="75" t="s">
        <v>111</v>
      </c>
      <c r="E66" s="133" t="s">
        <v>111</v>
      </c>
      <c r="F66" s="75" t="s">
        <v>12</v>
      </c>
      <c r="G66" s="75" t="s">
        <v>13</v>
      </c>
      <c r="H66" s="86" t="s">
        <v>73</v>
      </c>
      <c r="I66" s="75"/>
      <c r="J66" s="75"/>
      <c r="K66" s="75"/>
      <c r="L66" s="75"/>
      <c r="M66" s="75"/>
      <c r="N66" s="135"/>
      <c r="O66" s="136"/>
      <c r="P66" s="137"/>
      <c r="Q66" s="136"/>
      <c r="R66" s="136"/>
      <c r="S66" s="136"/>
      <c r="T66" s="75" t="s">
        <v>527</v>
      </c>
      <c r="U66" s="1" t="s">
        <v>533</v>
      </c>
      <c r="W66" s="1"/>
    </row>
    <row r="67" spans="1:23" ht="49.5" outlineLevel="1" x14ac:dyDescent="0.35">
      <c r="A67" s="116" t="s">
        <v>107</v>
      </c>
      <c r="B67" s="113" t="s">
        <v>106</v>
      </c>
      <c r="C67" s="132" t="s">
        <v>315</v>
      </c>
      <c r="D67" s="75" t="s">
        <v>108</v>
      </c>
      <c r="E67" s="133" t="s">
        <v>112</v>
      </c>
      <c r="F67" s="75" t="s">
        <v>12</v>
      </c>
      <c r="G67" s="75" t="s">
        <v>13</v>
      </c>
      <c r="H67" s="86" t="s">
        <v>43</v>
      </c>
      <c r="I67" s="75"/>
      <c r="J67" s="75"/>
      <c r="K67" s="75"/>
      <c r="L67" s="75"/>
      <c r="M67" s="75"/>
      <c r="N67" s="135"/>
      <c r="O67" s="136"/>
      <c r="P67" s="137"/>
      <c r="Q67" s="136"/>
      <c r="R67" s="136"/>
      <c r="S67" s="136"/>
      <c r="T67" s="75" t="s">
        <v>527</v>
      </c>
      <c r="U67" s="1" t="s">
        <v>534</v>
      </c>
      <c r="W67" s="1"/>
    </row>
    <row r="68" spans="1:23" s="165" customFormat="1" ht="49.5" outlineLevel="1" x14ac:dyDescent="0.35">
      <c r="A68" s="116" t="s">
        <v>107</v>
      </c>
      <c r="B68" s="159" t="s">
        <v>106</v>
      </c>
      <c r="C68" s="160" t="s">
        <v>315</v>
      </c>
      <c r="D68" s="158" t="s">
        <v>108</v>
      </c>
      <c r="E68" s="161" t="s">
        <v>113</v>
      </c>
      <c r="F68" s="162" t="s">
        <v>12</v>
      </c>
      <c r="G68" s="158" t="s">
        <v>13</v>
      </c>
      <c r="H68" s="163" t="s">
        <v>114</v>
      </c>
      <c r="I68" s="136"/>
      <c r="J68" s="136"/>
      <c r="K68" s="136"/>
      <c r="L68" s="136"/>
      <c r="M68" s="136"/>
      <c r="N68" s="164"/>
      <c r="O68" s="136"/>
      <c r="P68" s="136"/>
      <c r="Q68" s="136"/>
      <c r="R68" s="136"/>
      <c r="S68" s="136"/>
      <c r="T68" s="75" t="s">
        <v>535</v>
      </c>
    </row>
    <row r="69" spans="1:23" s="165" customFormat="1" x14ac:dyDescent="0.35">
      <c r="A69" s="51" t="s">
        <v>548</v>
      </c>
      <c r="B69" s="51" t="s">
        <v>115</v>
      </c>
      <c r="C69" s="132"/>
      <c r="D69" s="83"/>
      <c r="E69" s="138"/>
      <c r="F69" s="139"/>
      <c r="G69" s="83"/>
      <c r="H69" s="140"/>
      <c r="I69" s="83"/>
      <c r="J69" s="83"/>
      <c r="K69" s="83"/>
      <c r="L69" s="83"/>
      <c r="M69" s="141"/>
      <c r="N69" s="142"/>
      <c r="O69" s="141"/>
      <c r="P69" s="141"/>
      <c r="Q69" s="141"/>
      <c r="R69" s="141"/>
      <c r="S69" s="141"/>
      <c r="T69" s="75"/>
    </row>
    <row r="70" spans="1:23" ht="49.5" outlineLevel="1" x14ac:dyDescent="0.35">
      <c r="A70" s="116" t="s">
        <v>165</v>
      </c>
      <c r="B70" s="113" t="s">
        <v>165</v>
      </c>
      <c r="C70" s="132" t="s">
        <v>259</v>
      </c>
      <c r="D70" s="75" t="s">
        <v>166</v>
      </c>
      <c r="E70" s="133" t="s">
        <v>167</v>
      </c>
      <c r="F70" s="134" t="s">
        <v>12</v>
      </c>
      <c r="G70" s="75" t="s">
        <v>13</v>
      </c>
      <c r="H70" s="86" t="s">
        <v>19</v>
      </c>
      <c r="I70" s="75"/>
      <c r="J70" s="75"/>
      <c r="K70" s="75"/>
      <c r="L70" s="75"/>
      <c r="M70" s="75"/>
      <c r="N70" s="135"/>
      <c r="O70" s="136"/>
      <c r="P70" s="137"/>
      <c r="Q70" s="136"/>
      <c r="R70" s="136"/>
      <c r="S70" s="136"/>
      <c r="T70" s="75"/>
      <c r="W70" s="1"/>
    </row>
    <row r="71" spans="1:23" ht="49.5" outlineLevel="1" x14ac:dyDescent="0.35">
      <c r="A71" s="116" t="s">
        <v>165</v>
      </c>
      <c r="B71" s="113" t="s">
        <v>165</v>
      </c>
      <c r="C71" s="132" t="s">
        <v>259</v>
      </c>
      <c r="D71" s="75" t="s">
        <v>168</v>
      </c>
      <c r="E71" s="133" t="s">
        <v>169</v>
      </c>
      <c r="F71" s="134" t="s">
        <v>12</v>
      </c>
      <c r="G71" s="75" t="s">
        <v>13</v>
      </c>
      <c r="H71" s="86" t="s">
        <v>19</v>
      </c>
      <c r="I71" s="75"/>
      <c r="J71" s="75"/>
      <c r="K71" s="75"/>
      <c r="L71" s="75"/>
      <c r="M71" s="75"/>
      <c r="N71" s="135"/>
      <c r="O71" s="136"/>
      <c r="P71" s="137"/>
      <c r="Q71" s="136"/>
      <c r="R71" s="136"/>
      <c r="S71" s="136"/>
      <c r="T71" s="75"/>
      <c r="W71" s="1"/>
    </row>
    <row r="72" spans="1:23" ht="49.5" outlineLevel="1" x14ac:dyDescent="0.35">
      <c r="A72" s="116" t="s">
        <v>165</v>
      </c>
      <c r="B72" s="113" t="s">
        <v>165</v>
      </c>
      <c r="C72" s="132" t="s">
        <v>259</v>
      </c>
      <c r="D72" s="75" t="s">
        <v>170</v>
      </c>
      <c r="E72" s="133" t="s">
        <v>171</v>
      </c>
      <c r="F72" s="134" t="s">
        <v>12</v>
      </c>
      <c r="G72" s="75" t="s">
        <v>13</v>
      </c>
      <c r="H72" s="86" t="s">
        <v>19</v>
      </c>
      <c r="I72" s="75"/>
      <c r="J72" s="75"/>
      <c r="K72" s="75"/>
      <c r="L72" s="75"/>
      <c r="M72" s="136"/>
      <c r="N72" s="135"/>
      <c r="O72" s="136"/>
      <c r="P72" s="136"/>
      <c r="Q72" s="136"/>
      <c r="R72" s="136"/>
      <c r="S72" s="136"/>
      <c r="T72" s="75"/>
      <c r="W72" s="1"/>
    </row>
    <row r="73" spans="1:23" ht="49.5" outlineLevel="1" x14ac:dyDescent="0.35">
      <c r="A73" s="116" t="s">
        <v>165</v>
      </c>
      <c r="B73" s="113" t="s">
        <v>165</v>
      </c>
      <c r="C73" s="132" t="s">
        <v>259</v>
      </c>
      <c r="D73" s="75" t="s">
        <v>172</v>
      </c>
      <c r="E73" s="133" t="s">
        <v>173</v>
      </c>
      <c r="F73" s="134" t="s">
        <v>12</v>
      </c>
      <c r="G73" s="75" t="s">
        <v>13</v>
      </c>
      <c r="H73" s="86" t="s">
        <v>19</v>
      </c>
      <c r="I73" s="75"/>
      <c r="J73" s="75"/>
      <c r="K73" s="75"/>
      <c r="L73" s="75"/>
      <c r="M73" s="75"/>
      <c r="N73" s="135"/>
      <c r="O73" s="136"/>
      <c r="P73" s="137"/>
      <c r="Q73" s="136"/>
      <c r="R73" s="136"/>
      <c r="S73" s="136"/>
      <c r="T73" s="75"/>
      <c r="W73" s="1"/>
    </row>
    <row r="74" spans="1:23" ht="49.5" outlineLevel="1" x14ac:dyDescent="0.35">
      <c r="A74" s="116" t="s">
        <v>165</v>
      </c>
      <c r="B74" s="113" t="s">
        <v>165</v>
      </c>
      <c r="C74" s="132" t="s">
        <v>259</v>
      </c>
      <c r="D74" s="75" t="s">
        <v>174</v>
      </c>
      <c r="E74" s="133" t="s">
        <v>175</v>
      </c>
      <c r="F74" s="134" t="s">
        <v>12</v>
      </c>
      <c r="G74" s="75" t="s">
        <v>13</v>
      </c>
      <c r="H74" s="86" t="s">
        <v>19</v>
      </c>
      <c r="I74" s="75"/>
      <c r="J74" s="75"/>
      <c r="K74" s="75"/>
      <c r="L74" s="75"/>
      <c r="M74" s="75"/>
      <c r="N74" s="135"/>
      <c r="O74" s="136"/>
      <c r="P74" s="137"/>
      <c r="Q74" s="136"/>
      <c r="R74" s="136"/>
      <c r="S74" s="136"/>
      <c r="T74" s="75"/>
      <c r="W74" s="1"/>
    </row>
    <row r="75" spans="1:23" ht="49.5" outlineLevel="1" x14ac:dyDescent="0.35">
      <c r="A75" s="116" t="s">
        <v>165</v>
      </c>
      <c r="B75" s="113" t="s">
        <v>165</v>
      </c>
      <c r="C75" s="132" t="s">
        <v>259</v>
      </c>
      <c r="D75" s="75" t="s">
        <v>176</v>
      </c>
      <c r="E75" s="133" t="s">
        <v>173</v>
      </c>
      <c r="F75" s="134" t="s">
        <v>12</v>
      </c>
      <c r="G75" s="75" t="s">
        <v>13</v>
      </c>
      <c r="H75" s="86" t="s">
        <v>19</v>
      </c>
      <c r="I75" s="75"/>
      <c r="J75" s="75"/>
      <c r="K75" s="75"/>
      <c r="L75" s="75"/>
      <c r="M75" s="75"/>
      <c r="N75" s="135"/>
      <c r="O75" s="136"/>
      <c r="P75" s="137"/>
      <c r="Q75" s="136"/>
      <c r="R75" s="136"/>
      <c r="S75" s="136"/>
      <c r="T75" s="75"/>
      <c r="W75" s="1"/>
    </row>
    <row r="76" spans="1:23" ht="49.5" outlineLevel="1" x14ac:dyDescent="0.35">
      <c r="A76" s="116" t="s">
        <v>165</v>
      </c>
      <c r="B76" s="113" t="s">
        <v>165</v>
      </c>
      <c r="C76" s="132" t="s">
        <v>259</v>
      </c>
      <c r="D76" s="75" t="s">
        <v>168</v>
      </c>
      <c r="E76" s="133" t="s">
        <v>169</v>
      </c>
      <c r="F76" s="134" t="s">
        <v>12</v>
      </c>
      <c r="G76" s="75" t="s">
        <v>13</v>
      </c>
      <c r="H76" s="86" t="s">
        <v>37</v>
      </c>
      <c r="I76" s="75"/>
      <c r="J76" s="75"/>
      <c r="K76" s="75"/>
      <c r="L76" s="75"/>
      <c r="M76" s="75"/>
      <c r="N76" s="135"/>
      <c r="O76" s="136"/>
      <c r="P76" s="137"/>
      <c r="Q76" s="136"/>
      <c r="R76" s="136"/>
      <c r="S76" s="136"/>
      <c r="T76" s="75"/>
      <c r="W76" s="1"/>
    </row>
    <row r="77" spans="1:23" ht="49.5" outlineLevel="1" x14ac:dyDescent="0.35">
      <c r="A77" s="116" t="s">
        <v>165</v>
      </c>
      <c r="B77" s="113" t="s">
        <v>165</v>
      </c>
      <c r="C77" s="132" t="s">
        <v>259</v>
      </c>
      <c r="D77" s="75" t="s">
        <v>170</v>
      </c>
      <c r="E77" s="133" t="s">
        <v>171</v>
      </c>
      <c r="F77" s="134" t="s">
        <v>12</v>
      </c>
      <c r="G77" s="75" t="s">
        <v>13</v>
      </c>
      <c r="H77" s="86" t="s">
        <v>37</v>
      </c>
      <c r="I77" s="75"/>
      <c r="J77" s="75"/>
      <c r="K77" s="75"/>
      <c r="L77" s="75"/>
      <c r="M77" s="75"/>
      <c r="N77" s="135"/>
      <c r="O77" s="136"/>
      <c r="P77" s="137"/>
      <c r="Q77" s="136"/>
      <c r="R77" s="136"/>
      <c r="S77" s="136"/>
      <c r="T77" s="75"/>
      <c r="W77" s="1"/>
    </row>
    <row r="78" spans="1:23" ht="49.5" outlineLevel="1" x14ac:dyDescent="0.35">
      <c r="A78" s="116" t="s">
        <v>165</v>
      </c>
      <c r="B78" s="113" t="s">
        <v>165</v>
      </c>
      <c r="C78" s="132" t="s">
        <v>259</v>
      </c>
      <c r="D78" s="75" t="s">
        <v>168</v>
      </c>
      <c r="E78" s="133" t="s">
        <v>169</v>
      </c>
      <c r="F78" s="134" t="s">
        <v>12</v>
      </c>
      <c r="G78" s="75" t="s">
        <v>13</v>
      </c>
      <c r="H78" s="86" t="s">
        <v>141</v>
      </c>
      <c r="I78" s="75"/>
      <c r="J78" s="75"/>
      <c r="K78" s="75"/>
      <c r="L78" s="75"/>
      <c r="M78" s="75"/>
      <c r="N78" s="135"/>
      <c r="O78" s="136"/>
      <c r="P78" s="137"/>
      <c r="Q78" s="136"/>
      <c r="R78" s="136"/>
      <c r="S78" s="136"/>
      <c r="T78" s="75"/>
      <c r="W78" s="1"/>
    </row>
    <row r="79" spans="1:23" ht="49.5" outlineLevel="1" x14ac:dyDescent="0.35">
      <c r="A79" s="116" t="s">
        <v>165</v>
      </c>
      <c r="B79" s="113" t="s">
        <v>165</v>
      </c>
      <c r="C79" s="132" t="s">
        <v>259</v>
      </c>
      <c r="D79" s="75" t="s">
        <v>170</v>
      </c>
      <c r="E79" s="133" t="s">
        <v>171</v>
      </c>
      <c r="F79" s="134" t="s">
        <v>12</v>
      </c>
      <c r="G79" s="75" t="s">
        <v>13</v>
      </c>
      <c r="H79" s="86" t="s">
        <v>141</v>
      </c>
      <c r="I79" s="75"/>
      <c r="J79" s="75"/>
      <c r="K79" s="75"/>
      <c r="L79" s="75"/>
      <c r="M79" s="75"/>
      <c r="N79" s="135"/>
      <c r="O79" s="136"/>
      <c r="P79" s="137"/>
      <c r="Q79" s="136"/>
      <c r="R79" s="136"/>
      <c r="S79" s="136"/>
      <c r="T79" s="75"/>
      <c r="W79" s="1"/>
    </row>
    <row r="80" spans="1:23" x14ac:dyDescent="0.35">
      <c r="A80" s="51" t="s">
        <v>549</v>
      </c>
      <c r="B80" s="51" t="s">
        <v>177</v>
      </c>
      <c r="C80" s="54"/>
      <c r="D80" s="83"/>
      <c r="E80" s="83"/>
      <c r="F80" s="139"/>
      <c r="G80" s="83"/>
      <c r="H80" s="140"/>
      <c r="I80" s="83"/>
      <c r="J80" s="83"/>
      <c r="K80" s="83"/>
      <c r="L80" s="83"/>
      <c r="M80" s="83"/>
      <c r="N80" s="141"/>
      <c r="O80" s="141"/>
      <c r="P80" s="141"/>
      <c r="Q80" s="141"/>
      <c r="R80" s="141"/>
      <c r="S80" s="141"/>
      <c r="T80" s="75"/>
      <c r="W80" s="1"/>
    </row>
    <row r="81" spans="1:23" ht="49.5" outlineLevel="1" x14ac:dyDescent="0.35">
      <c r="A81" s="116" t="s">
        <v>153</v>
      </c>
      <c r="B81" s="113" t="s">
        <v>152</v>
      </c>
      <c r="C81" s="132" t="s">
        <v>538</v>
      </c>
      <c r="D81" s="75" t="s">
        <v>154</v>
      </c>
      <c r="E81" s="133" t="s">
        <v>155</v>
      </c>
      <c r="F81" s="134" t="s">
        <v>12</v>
      </c>
      <c r="G81" s="75" t="s">
        <v>13</v>
      </c>
      <c r="H81" s="86" t="s">
        <v>73</v>
      </c>
      <c r="I81" s="75"/>
      <c r="J81" s="75"/>
      <c r="K81" s="75"/>
      <c r="L81" s="75"/>
      <c r="M81" s="75"/>
      <c r="N81" s="135"/>
      <c r="O81" s="136"/>
      <c r="P81" s="137"/>
      <c r="Q81" s="136"/>
      <c r="R81" s="136"/>
      <c r="S81" s="136"/>
      <c r="T81" s="75"/>
      <c r="W81" s="1"/>
    </row>
    <row r="82" spans="1:23" ht="49.5" outlineLevel="1" x14ac:dyDescent="0.35">
      <c r="A82" s="113" t="s">
        <v>153</v>
      </c>
      <c r="B82" s="113" t="s">
        <v>152</v>
      </c>
      <c r="C82" s="132" t="s">
        <v>538</v>
      </c>
      <c r="D82" s="75" t="s">
        <v>156</v>
      </c>
      <c r="E82" s="133" t="s">
        <v>155</v>
      </c>
      <c r="F82" s="134" t="s">
        <v>12</v>
      </c>
      <c r="G82" s="75" t="s">
        <v>13</v>
      </c>
      <c r="H82" s="86" t="s">
        <v>19</v>
      </c>
      <c r="I82" s="75"/>
      <c r="J82" s="75"/>
      <c r="K82" s="75"/>
      <c r="L82" s="75"/>
      <c r="M82" s="75"/>
      <c r="N82" s="135"/>
      <c r="O82" s="136"/>
      <c r="P82" s="137"/>
      <c r="Q82" s="136"/>
      <c r="R82" s="136"/>
      <c r="S82" s="136"/>
      <c r="T82" s="75"/>
      <c r="W82" s="1"/>
    </row>
    <row r="83" spans="1:23" ht="49.5" outlineLevel="1" x14ac:dyDescent="0.35">
      <c r="A83" s="113" t="s">
        <v>153</v>
      </c>
      <c r="B83" s="113" t="s">
        <v>152</v>
      </c>
      <c r="C83" s="132" t="s">
        <v>538</v>
      </c>
      <c r="D83" s="77" t="s">
        <v>157</v>
      </c>
      <c r="E83" s="143" t="s">
        <v>155</v>
      </c>
      <c r="F83" s="112" t="s">
        <v>12</v>
      </c>
      <c r="G83" s="77" t="s">
        <v>13</v>
      </c>
      <c r="H83" s="102" t="s">
        <v>73</v>
      </c>
      <c r="I83" s="77"/>
      <c r="J83" s="77"/>
      <c r="K83" s="77"/>
      <c r="L83" s="77"/>
      <c r="M83" s="77"/>
      <c r="N83" s="144"/>
      <c r="O83" s="137"/>
      <c r="P83" s="137"/>
      <c r="Q83" s="137"/>
      <c r="R83" s="137"/>
      <c r="S83" s="137"/>
      <c r="T83" s="75"/>
      <c r="W83" s="1"/>
    </row>
    <row r="84" spans="1:23" ht="49.5" outlineLevel="1" x14ac:dyDescent="0.35">
      <c r="A84" s="113" t="s">
        <v>153</v>
      </c>
      <c r="B84" s="113" t="s">
        <v>152</v>
      </c>
      <c r="C84" s="132" t="s">
        <v>538</v>
      </c>
      <c r="D84" s="75" t="s">
        <v>157</v>
      </c>
      <c r="E84" s="133" t="s">
        <v>158</v>
      </c>
      <c r="F84" s="134" t="s">
        <v>12</v>
      </c>
      <c r="G84" s="75" t="s">
        <v>13</v>
      </c>
      <c r="H84" s="86" t="s">
        <v>73</v>
      </c>
      <c r="I84" s="75"/>
      <c r="J84" s="75"/>
      <c r="K84" s="75"/>
      <c r="L84" s="75"/>
      <c r="M84" s="75"/>
      <c r="N84" s="135"/>
      <c r="O84" s="136"/>
      <c r="P84" s="137"/>
      <c r="Q84" s="136"/>
      <c r="R84" s="136"/>
      <c r="S84" s="136"/>
      <c r="T84" s="75"/>
      <c r="W84" s="1"/>
    </row>
    <row r="85" spans="1:23" x14ac:dyDescent="0.35">
      <c r="A85" s="51" t="s">
        <v>550</v>
      </c>
      <c r="B85" s="51" t="s">
        <v>159</v>
      </c>
      <c r="C85" s="132"/>
      <c r="D85" s="83"/>
      <c r="E85" s="138"/>
      <c r="F85" s="139"/>
      <c r="G85" s="83"/>
      <c r="H85" s="140"/>
      <c r="I85" s="83"/>
      <c r="J85" s="83"/>
      <c r="K85" s="83"/>
      <c r="L85" s="83"/>
      <c r="M85" s="141"/>
      <c r="N85" s="141"/>
      <c r="O85" s="141"/>
      <c r="P85" s="141"/>
      <c r="Q85" s="141"/>
      <c r="R85" s="141"/>
      <c r="S85" s="141"/>
      <c r="T85" s="75"/>
      <c r="W85" s="1"/>
    </row>
    <row r="86" spans="1:23" ht="49.5" outlineLevel="1" x14ac:dyDescent="0.35">
      <c r="A86" s="113" t="s">
        <v>160</v>
      </c>
      <c r="B86" s="113" t="s">
        <v>160</v>
      </c>
      <c r="C86" s="132" t="s">
        <v>539</v>
      </c>
      <c r="D86" s="75" t="s">
        <v>161</v>
      </c>
      <c r="E86" s="133" t="s">
        <v>10</v>
      </c>
      <c r="F86" s="134" t="s">
        <v>12</v>
      </c>
      <c r="G86" s="75" t="s">
        <v>13</v>
      </c>
      <c r="H86" s="86" t="s">
        <v>43</v>
      </c>
      <c r="I86" s="75"/>
      <c r="J86" s="75"/>
      <c r="K86" s="75"/>
      <c r="L86" s="75"/>
      <c r="M86" s="75"/>
      <c r="N86" s="135"/>
      <c r="O86" s="136"/>
      <c r="P86" s="137"/>
      <c r="Q86" s="136"/>
      <c r="R86" s="136"/>
      <c r="S86" s="136"/>
      <c r="T86" s="75"/>
      <c r="W86" s="1"/>
    </row>
    <row r="87" spans="1:23" ht="49.5" outlineLevel="1" x14ac:dyDescent="0.35">
      <c r="A87" s="113" t="s">
        <v>160</v>
      </c>
      <c r="B87" s="113" t="s">
        <v>160</v>
      </c>
      <c r="C87" s="132" t="s">
        <v>539</v>
      </c>
      <c r="D87" s="75" t="s">
        <v>162</v>
      </c>
      <c r="E87" s="133" t="s">
        <v>163</v>
      </c>
      <c r="F87" s="134" t="s">
        <v>12</v>
      </c>
      <c r="G87" s="75" t="s">
        <v>13</v>
      </c>
      <c r="H87" s="86" t="s">
        <v>141</v>
      </c>
      <c r="I87" s="75"/>
      <c r="J87" s="75"/>
      <c r="K87" s="75"/>
      <c r="L87" s="75"/>
      <c r="M87" s="75"/>
      <c r="N87" s="135"/>
      <c r="O87" s="136"/>
      <c r="P87" s="137"/>
      <c r="Q87" s="136"/>
      <c r="R87" s="136"/>
      <c r="S87" s="136"/>
      <c r="T87" s="75"/>
      <c r="W87" s="1"/>
    </row>
    <row r="88" spans="1:23" x14ac:dyDescent="0.35">
      <c r="A88" s="51" t="s">
        <v>551</v>
      </c>
      <c r="B88" s="51" t="s">
        <v>164</v>
      </c>
      <c r="C88" s="132"/>
      <c r="D88" s="83"/>
      <c r="E88" s="138"/>
      <c r="F88" s="139"/>
      <c r="G88" s="83"/>
      <c r="H88" s="140"/>
      <c r="I88" s="83"/>
      <c r="J88" s="83"/>
      <c r="K88" s="83"/>
      <c r="L88" s="83"/>
      <c r="M88" s="141"/>
      <c r="N88" s="141"/>
      <c r="O88" s="141"/>
      <c r="P88" s="141"/>
      <c r="Q88" s="141"/>
      <c r="R88" s="141"/>
      <c r="S88" s="141"/>
      <c r="T88" s="75"/>
      <c r="W88" s="1"/>
    </row>
    <row r="90" spans="1:23" x14ac:dyDescent="0.35">
      <c r="A90" s="1" t="s">
        <v>347</v>
      </c>
      <c r="M90" s="150">
        <f>SUM(M13,M21,M29,M35,M47,M50,M57,M63,M69,M80,M85,M88,)</f>
        <v>0</v>
      </c>
      <c r="N90" s="150"/>
      <c r="O90" s="150">
        <f t="shared" ref="O90:R90" si="0">SUM(O13,O21,O29,O35,O47,O50,O57,O63,O69,O80,O85,O88,)</f>
        <v>0</v>
      </c>
      <c r="P90" s="150">
        <f t="shared" si="0"/>
        <v>0</v>
      </c>
      <c r="Q90" s="150">
        <f t="shared" si="0"/>
        <v>0</v>
      </c>
      <c r="R90" s="150">
        <f t="shared" si="0"/>
        <v>0</v>
      </c>
      <c r="S90" s="150">
        <f>SUM(S13,S21,S29,S35,S47,S50,S57,S63,S69,S80,S85,S88,)</f>
        <v>0</v>
      </c>
    </row>
    <row r="92" spans="1:23" x14ac:dyDescent="0.35">
      <c r="S92" s="150">
        <f>S90-S88-S85-S80</f>
        <v>0</v>
      </c>
    </row>
  </sheetData>
  <autoFilter ref="A5:X88"/>
  <sortState ref="A44:S52">
    <sortCondition descending="1" ref="S44"/>
  </sortState>
  <mergeCells count="11">
    <mergeCell ref="C4:C5"/>
    <mergeCell ref="A4:A5"/>
    <mergeCell ref="B4:B5"/>
    <mergeCell ref="T4:T5"/>
    <mergeCell ref="I4:M4"/>
    <mergeCell ref="D4:D5"/>
    <mergeCell ref="E4:E5"/>
    <mergeCell ref="F4:F5"/>
    <mergeCell ref="G4:G5"/>
    <mergeCell ref="O4:S4"/>
    <mergeCell ref="N4:N5"/>
  </mergeCells>
  <phoneticPr fontId="7" type="noConversion"/>
  <dataValidations count="6">
    <dataValidation type="list" allowBlank="1" showInputMessage="1" showErrorMessage="1" errorTitle="出错啦~" error="仅可从下拉菜单中选择配置，详细配置参考Sheet3&lt;服务器参考配置&gt;" prompt="仅可从下拉菜单中选择配置，详细配置参考Sheet3&lt;服务器参考配置&gt;" sqref="H64:H67 H86:H87 H81:H84 H73:H79 H61:H62 H58:H59 H54:H56 H33:H34 H24:H29 H9 H15:H22 H6 H36:H38 H48:H49 H70:H71 H40:H46">
      <formula1>Server参考配置</formula1>
    </dataValidation>
    <dataValidation type="list" allowBlank="1" showInputMessage="1" showErrorMessage="1" errorTitle="出错啦~" error="此列只能选择Server" sqref="F64:F67 F86:F87 F81:F84 F73:F79 F61:F62 F58:F59 F54:F56 F33:F34 F24:F29 F9 F15:F22 F6 F36:F38 F48:F49 F70:F71 F40:F46">
      <formula1>"Server"</formula1>
    </dataValidation>
    <dataValidation type="list" allowBlank="1" showInputMessage="1" showErrorMessage="1" errorTitle="输入错误啦 &gt;_&lt;" error="只能选择“Replacement”或“New addition”哦" sqref="G64:G67 G86:G87 G81:G84 G73:G79 G61:G62 G58:G59 G54:G56 G33:G34 G24:G29 G9 G15:G22 G6 G36:G38 G48:G49 G70:G71 G40:G46">
      <formula1>"Replacement,New addition"</formula1>
    </dataValidation>
    <dataValidation type="whole" allowBlank="1" showInputMessage="1" showErrorMessage="1" errorTitle="输入错误啦 &gt;_&lt;" error="数量只能填写阿拉伯数字，其他说明请写入备注" sqref="I48:N49 I86:N87 I81:N84 I73:N79 I61:N62 I54:L56 I33:N34 I24:N29 O23:S23 M10:N13 M7:N8 I20:L22 M20:M23 I15:N19 M30:N32 N20:N22 I6:N6 I9:N9 I36:N38 M52:N56 I70:N71 I58:N59 I40:N46 I64:N67">
      <formula1>0</formula1>
      <formula2>1000000</formula2>
    </dataValidation>
    <dataValidation allowBlank="1" showInputMessage="1" showErrorMessage="1" errorTitle="输入错误啦 &gt;_&lt;" error="数量只能填写阿拉伯数字，其他说明请写入备注" sqref="O48:S49 O86:S87 O81:S84 O73:S79 O61:S62 O58:S59 O52:S56 O24:S34 P5:S5 O6:S13 O15:S22 O4:O5 O36:S38 O70:S71 O40:S46 O64:S67"/>
    <dataValidation type="list" allowBlank="1" showInputMessage="1" showErrorMessage="1" sqref="D45:D46">
      <formula1>小部门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2" sqref="E12"/>
    </sheetView>
  </sheetViews>
  <sheetFormatPr defaultRowHeight="16.5" outlineLevelRow="2" outlineLevelCol="1" x14ac:dyDescent="0.35"/>
  <cols>
    <col min="1" max="1" width="15.25" style="1" customWidth="1"/>
    <col min="2" max="2" width="24.375" style="1" hidden="1" customWidth="1"/>
    <col min="3" max="3" width="9.125" style="1" bestFit="1" customWidth="1"/>
    <col min="4" max="4" width="25.125" style="1" customWidth="1"/>
    <col min="5" max="5" width="31.125" style="1" customWidth="1"/>
    <col min="6" max="6" width="9" style="1"/>
    <col min="7" max="7" width="13.75" style="1" customWidth="1"/>
    <col min="8" max="8" width="18.625" style="1" customWidth="1"/>
    <col min="9" max="13" width="9.125" style="1" customWidth="1" outlineLevel="1"/>
    <col min="14" max="14" width="9" style="1" customWidth="1" outlineLevel="1"/>
    <col min="15" max="16" width="9.75" style="1" customWidth="1"/>
    <col min="17" max="17" width="9.125" style="1" customWidth="1"/>
    <col min="18" max="18" width="9.75" style="1" customWidth="1"/>
    <col min="19" max="19" width="10.875" style="1" bestFit="1" customWidth="1"/>
    <col min="20" max="20" width="34.875" style="89" customWidth="1"/>
    <col min="21" max="16384" width="9" style="1"/>
  </cols>
  <sheetData>
    <row r="1" spans="1:20" ht="18" x14ac:dyDescent="0.35">
      <c r="A1" s="63" t="s">
        <v>407</v>
      </c>
    </row>
    <row r="2" spans="1:20" ht="18" x14ac:dyDescent="0.35">
      <c r="A2" s="64" t="s">
        <v>415</v>
      </c>
    </row>
    <row r="3" spans="1:20" x14ac:dyDescent="0.35">
      <c r="A3" s="238" t="s">
        <v>492</v>
      </c>
      <c r="B3" s="223" t="s">
        <v>339</v>
      </c>
      <c r="C3" s="221" t="s">
        <v>341</v>
      </c>
      <c r="D3" s="223" t="s">
        <v>371</v>
      </c>
      <c r="E3" s="223" t="s">
        <v>409</v>
      </c>
      <c r="F3" s="223" t="s">
        <v>411</v>
      </c>
      <c r="G3" s="223" t="s">
        <v>412</v>
      </c>
      <c r="H3" s="223" t="s">
        <v>413</v>
      </c>
      <c r="I3" s="232" t="s">
        <v>410</v>
      </c>
      <c r="J3" s="233"/>
      <c r="K3" s="233"/>
      <c r="L3" s="233"/>
      <c r="M3" s="233"/>
      <c r="N3" s="234"/>
      <c r="O3" s="235" t="s">
        <v>414</v>
      </c>
      <c r="P3" s="236"/>
      <c r="Q3" s="236"/>
      <c r="R3" s="236"/>
      <c r="S3" s="237"/>
      <c r="T3" s="230" t="s">
        <v>408</v>
      </c>
    </row>
    <row r="4" spans="1:20" x14ac:dyDescent="0.35">
      <c r="A4" s="239"/>
      <c r="B4" s="224"/>
      <c r="C4" s="222"/>
      <c r="D4" s="224"/>
      <c r="E4" s="224"/>
      <c r="F4" s="224"/>
      <c r="G4" s="224"/>
      <c r="H4" s="224"/>
      <c r="I4" s="122" t="s">
        <v>372</v>
      </c>
      <c r="J4" s="122" t="s">
        <v>373</v>
      </c>
      <c r="K4" s="122" t="s">
        <v>374</v>
      </c>
      <c r="L4" s="122" t="s">
        <v>375</v>
      </c>
      <c r="M4" s="123" t="s">
        <v>376</v>
      </c>
      <c r="N4" s="122" t="s">
        <v>377</v>
      </c>
      <c r="O4" s="124" t="s">
        <v>372</v>
      </c>
      <c r="P4" s="124" t="s">
        <v>373</v>
      </c>
      <c r="Q4" s="124" t="s">
        <v>374</v>
      </c>
      <c r="R4" s="124" t="s">
        <v>375</v>
      </c>
      <c r="S4" s="124" t="s">
        <v>376</v>
      </c>
      <c r="T4" s="231"/>
    </row>
    <row r="5" spans="1:20" ht="33" outlineLevel="1" x14ac:dyDescent="0.35">
      <c r="A5" s="74" t="s">
        <v>16</v>
      </c>
      <c r="B5" s="77" t="s">
        <v>8</v>
      </c>
      <c r="C5" s="75" t="s">
        <v>307</v>
      </c>
      <c r="D5" s="77" t="s">
        <v>378</v>
      </c>
      <c r="E5" s="77" t="s">
        <v>379</v>
      </c>
      <c r="F5" s="76" t="s">
        <v>380</v>
      </c>
      <c r="G5" s="77" t="s">
        <v>13</v>
      </c>
      <c r="H5" s="77" t="s">
        <v>381</v>
      </c>
      <c r="I5" s="69"/>
      <c r="J5" s="69"/>
      <c r="K5" s="69"/>
      <c r="L5" s="69"/>
      <c r="M5" s="95"/>
      <c r="N5" s="69" t="s">
        <v>382</v>
      </c>
      <c r="O5" s="78"/>
      <c r="P5" s="78"/>
      <c r="Q5" s="78"/>
      <c r="R5" s="78"/>
      <c r="S5" s="78"/>
      <c r="T5" s="79" t="s">
        <v>383</v>
      </c>
    </row>
    <row r="6" spans="1:20" ht="33" outlineLevel="1" x14ac:dyDescent="0.35">
      <c r="A6" s="74" t="s">
        <v>16</v>
      </c>
      <c r="B6" s="75" t="s">
        <v>8</v>
      </c>
      <c r="C6" s="75" t="s">
        <v>307</v>
      </c>
      <c r="D6" s="75" t="s">
        <v>384</v>
      </c>
      <c r="E6" s="75" t="s">
        <v>385</v>
      </c>
      <c r="F6" s="77" t="s">
        <v>380</v>
      </c>
      <c r="G6" s="75" t="s">
        <v>13</v>
      </c>
      <c r="H6" s="75" t="s">
        <v>386</v>
      </c>
      <c r="I6" s="65"/>
      <c r="J6" s="65"/>
      <c r="K6" s="65"/>
      <c r="L6" s="65"/>
      <c r="M6" s="95"/>
      <c r="N6" s="65" t="s">
        <v>382</v>
      </c>
      <c r="O6" s="96"/>
      <c r="P6" s="96"/>
      <c r="Q6" s="96"/>
      <c r="R6" s="96"/>
      <c r="S6" s="96"/>
      <c r="T6" s="79" t="s">
        <v>387</v>
      </c>
    </row>
    <row r="7" spans="1:20" outlineLevel="1" x14ac:dyDescent="0.35">
      <c r="A7" s="74" t="s">
        <v>16</v>
      </c>
      <c r="B7" s="77" t="s">
        <v>8</v>
      </c>
      <c r="C7" s="75" t="s">
        <v>307</v>
      </c>
      <c r="D7" s="77" t="s">
        <v>384</v>
      </c>
      <c r="E7" s="77" t="s">
        <v>388</v>
      </c>
      <c r="F7" s="77" t="s">
        <v>380</v>
      </c>
      <c r="G7" s="77" t="s">
        <v>13</v>
      </c>
      <c r="H7" s="77" t="s">
        <v>389</v>
      </c>
      <c r="I7" s="69"/>
      <c r="J7" s="69"/>
      <c r="K7" s="69"/>
      <c r="L7" s="69"/>
      <c r="M7" s="95"/>
      <c r="N7" s="69" t="s">
        <v>382</v>
      </c>
      <c r="O7" s="78"/>
      <c r="P7" s="78"/>
      <c r="Q7" s="78"/>
      <c r="R7" s="78"/>
      <c r="S7" s="78"/>
      <c r="T7" s="79"/>
    </row>
    <row r="8" spans="1:20" outlineLevel="1" x14ac:dyDescent="0.35">
      <c r="A8" s="74" t="s">
        <v>16</v>
      </c>
      <c r="B8" s="77" t="s">
        <v>8</v>
      </c>
      <c r="C8" s="75" t="s">
        <v>307</v>
      </c>
      <c r="D8" s="77" t="s">
        <v>384</v>
      </c>
      <c r="E8" s="77" t="s">
        <v>390</v>
      </c>
      <c r="F8" s="77" t="s">
        <v>380</v>
      </c>
      <c r="G8" s="77" t="s">
        <v>13</v>
      </c>
      <c r="H8" s="77" t="s">
        <v>391</v>
      </c>
      <c r="I8" s="69"/>
      <c r="J8" s="69"/>
      <c r="K8" s="69"/>
      <c r="L8" s="69"/>
      <c r="M8" s="95"/>
      <c r="N8" s="69" t="s">
        <v>392</v>
      </c>
      <c r="O8" s="78"/>
      <c r="P8" s="78"/>
      <c r="Q8" s="78"/>
      <c r="R8" s="78"/>
      <c r="S8" s="78"/>
      <c r="T8" s="79"/>
    </row>
    <row r="9" spans="1:20" outlineLevel="1" x14ac:dyDescent="0.35">
      <c r="A9" s="74" t="s">
        <v>16</v>
      </c>
      <c r="B9" s="77" t="s">
        <v>8</v>
      </c>
      <c r="C9" s="75" t="s">
        <v>307</v>
      </c>
      <c r="D9" s="77" t="s">
        <v>384</v>
      </c>
      <c r="E9" s="77" t="s">
        <v>390</v>
      </c>
      <c r="F9" s="76" t="s">
        <v>380</v>
      </c>
      <c r="G9" s="77" t="s">
        <v>13</v>
      </c>
      <c r="H9" s="77" t="s">
        <v>393</v>
      </c>
      <c r="I9" s="69"/>
      <c r="J9" s="69"/>
      <c r="K9" s="69"/>
      <c r="L9" s="69"/>
      <c r="M9" s="95"/>
      <c r="N9" s="69" t="s">
        <v>392</v>
      </c>
      <c r="O9" s="78"/>
      <c r="P9" s="78"/>
      <c r="Q9" s="78"/>
      <c r="R9" s="78"/>
      <c r="S9" s="78"/>
      <c r="T9" s="79"/>
    </row>
    <row r="10" spans="1:20" ht="33" outlineLevel="1" x14ac:dyDescent="0.35">
      <c r="A10" s="74" t="s">
        <v>16</v>
      </c>
      <c r="B10" s="77" t="s">
        <v>8</v>
      </c>
      <c r="C10" s="75" t="s">
        <v>307</v>
      </c>
      <c r="D10" s="77" t="s">
        <v>394</v>
      </c>
      <c r="E10" s="77" t="s">
        <v>395</v>
      </c>
      <c r="F10" s="76" t="s">
        <v>380</v>
      </c>
      <c r="G10" s="77" t="s">
        <v>13</v>
      </c>
      <c r="H10" s="77" t="s">
        <v>395</v>
      </c>
      <c r="I10" s="69"/>
      <c r="J10" s="69"/>
      <c r="K10" s="69"/>
      <c r="L10" s="69"/>
      <c r="M10" s="95"/>
      <c r="N10" s="69" t="s">
        <v>382</v>
      </c>
      <c r="O10" s="78"/>
      <c r="P10" s="78"/>
      <c r="Q10" s="78"/>
      <c r="R10" s="78"/>
      <c r="S10" s="78"/>
      <c r="T10" s="79"/>
    </row>
    <row r="11" spans="1:20" ht="33" outlineLevel="1" x14ac:dyDescent="0.35">
      <c r="A11" s="74" t="s">
        <v>16</v>
      </c>
      <c r="B11" s="77" t="s">
        <v>8</v>
      </c>
      <c r="C11" s="75" t="s">
        <v>307</v>
      </c>
      <c r="D11" s="77" t="s">
        <v>396</v>
      </c>
      <c r="E11" s="77" t="s">
        <v>397</v>
      </c>
      <c r="F11" s="77" t="s">
        <v>380</v>
      </c>
      <c r="G11" s="77" t="s">
        <v>13</v>
      </c>
      <c r="H11" s="77" t="s">
        <v>398</v>
      </c>
      <c r="I11" s="69"/>
      <c r="J11" s="69"/>
      <c r="K11" s="69"/>
      <c r="L11" s="69"/>
      <c r="M11" s="95"/>
      <c r="N11" s="69" t="s">
        <v>399</v>
      </c>
      <c r="O11" s="78"/>
      <c r="P11" s="78"/>
      <c r="Q11" s="78"/>
      <c r="R11" s="78"/>
      <c r="S11" s="78"/>
      <c r="T11" s="79"/>
    </row>
    <row r="12" spans="1:20" x14ac:dyDescent="0.35">
      <c r="A12" s="51" t="s">
        <v>541</v>
      </c>
      <c r="B12" s="73" t="s">
        <v>44</v>
      </c>
      <c r="C12" s="73"/>
      <c r="D12" s="69"/>
      <c r="E12" s="69"/>
      <c r="F12" s="69"/>
      <c r="G12" s="69"/>
      <c r="H12" s="69"/>
      <c r="I12" s="70"/>
      <c r="J12" s="70"/>
      <c r="K12" s="70"/>
      <c r="L12" s="70"/>
      <c r="M12" s="71"/>
      <c r="N12" s="70"/>
      <c r="O12" s="72"/>
      <c r="P12" s="72"/>
      <c r="Q12" s="72"/>
      <c r="R12" s="72"/>
      <c r="S12" s="91"/>
      <c r="T12" s="88"/>
    </row>
    <row r="13" spans="1:20" ht="66" outlineLevel="2" x14ac:dyDescent="0.35">
      <c r="A13" s="69" t="s">
        <v>71</v>
      </c>
      <c r="B13" s="69" t="s">
        <v>70</v>
      </c>
      <c r="C13" s="65" t="s">
        <v>315</v>
      </c>
      <c r="D13" s="69" t="s">
        <v>552</v>
      </c>
      <c r="E13" s="69" t="s">
        <v>553</v>
      </c>
      <c r="F13" s="69" t="s">
        <v>380</v>
      </c>
      <c r="G13" s="69" t="s">
        <v>79</v>
      </c>
      <c r="H13" s="69" t="s">
        <v>554</v>
      </c>
      <c r="I13" s="70"/>
      <c r="J13" s="70"/>
      <c r="K13" s="70"/>
      <c r="L13" s="70"/>
      <c r="M13" s="71"/>
      <c r="N13" s="70" t="s">
        <v>382</v>
      </c>
      <c r="O13" s="72"/>
      <c r="P13" s="72"/>
      <c r="Q13" s="72"/>
      <c r="R13" s="72"/>
      <c r="S13" s="72"/>
      <c r="T13" s="88" t="s">
        <v>555</v>
      </c>
    </row>
    <row r="14" spans="1:20" ht="33" outlineLevel="2" x14ac:dyDescent="0.35">
      <c r="A14" s="69" t="s">
        <v>71</v>
      </c>
      <c r="B14" s="69" t="s">
        <v>70</v>
      </c>
      <c r="C14" s="65" t="s">
        <v>315</v>
      </c>
      <c r="D14" s="69" t="s">
        <v>556</v>
      </c>
      <c r="E14" s="69" t="s">
        <v>557</v>
      </c>
      <c r="F14" s="69" t="s">
        <v>380</v>
      </c>
      <c r="G14" s="69" t="s">
        <v>79</v>
      </c>
      <c r="H14" s="69" t="s">
        <v>558</v>
      </c>
      <c r="I14" s="70"/>
      <c r="J14" s="70"/>
      <c r="K14" s="70"/>
      <c r="L14" s="70"/>
      <c r="M14" s="71"/>
      <c r="N14" s="70" t="s">
        <v>392</v>
      </c>
      <c r="O14" s="72"/>
      <c r="P14" s="72"/>
      <c r="Q14" s="72"/>
      <c r="R14" s="72"/>
      <c r="S14" s="72"/>
      <c r="T14" s="88" t="s">
        <v>559</v>
      </c>
    </row>
    <row r="15" spans="1:20" ht="49.5" outlineLevel="2" x14ac:dyDescent="0.35">
      <c r="A15" s="113" t="s">
        <v>71</v>
      </c>
      <c r="B15" s="167" t="s">
        <v>70</v>
      </c>
      <c r="C15" s="167" t="s">
        <v>315</v>
      </c>
      <c r="D15" s="69" t="s">
        <v>560</v>
      </c>
      <c r="E15" s="69" t="s">
        <v>561</v>
      </c>
      <c r="F15" s="69" t="s">
        <v>380</v>
      </c>
      <c r="G15" s="69" t="s">
        <v>13</v>
      </c>
      <c r="H15" s="69" t="s">
        <v>562</v>
      </c>
      <c r="I15" s="70"/>
      <c r="J15" s="70"/>
      <c r="K15" s="70"/>
      <c r="L15" s="70"/>
      <c r="M15" s="71"/>
      <c r="N15" s="70" t="s">
        <v>382</v>
      </c>
      <c r="O15" s="72"/>
      <c r="P15" s="72"/>
      <c r="Q15" s="72"/>
      <c r="R15" s="72"/>
      <c r="S15" s="72"/>
      <c r="T15" s="88" t="s">
        <v>563</v>
      </c>
    </row>
    <row r="16" spans="1:20" ht="49.5" outlineLevel="2" x14ac:dyDescent="0.35">
      <c r="A16" s="77" t="s">
        <v>71</v>
      </c>
      <c r="B16" s="77" t="s">
        <v>70</v>
      </c>
      <c r="C16" s="65" t="s">
        <v>315</v>
      </c>
      <c r="D16" s="77" t="s">
        <v>564</v>
      </c>
      <c r="E16" s="65" t="s">
        <v>565</v>
      </c>
      <c r="F16" s="77" t="s">
        <v>380</v>
      </c>
      <c r="G16" s="77" t="s">
        <v>13</v>
      </c>
      <c r="H16" s="77" t="s">
        <v>566</v>
      </c>
      <c r="I16" s="70"/>
      <c r="J16" s="70"/>
      <c r="K16" s="70"/>
      <c r="L16" s="70"/>
      <c r="M16" s="67"/>
      <c r="N16" s="70" t="s">
        <v>392</v>
      </c>
      <c r="O16" s="72"/>
      <c r="P16" s="72"/>
      <c r="Q16" s="72"/>
      <c r="R16" s="72"/>
      <c r="S16" s="72"/>
      <c r="T16" s="88"/>
    </row>
    <row r="17" spans="1:20" ht="49.5" outlineLevel="2" x14ac:dyDescent="0.35">
      <c r="A17" s="77" t="s">
        <v>71</v>
      </c>
      <c r="B17" s="77" t="s">
        <v>70</v>
      </c>
      <c r="C17" s="65" t="s">
        <v>315</v>
      </c>
      <c r="D17" s="77" t="s">
        <v>567</v>
      </c>
      <c r="E17" s="65" t="s">
        <v>568</v>
      </c>
      <c r="F17" s="77" t="s">
        <v>380</v>
      </c>
      <c r="G17" s="77" t="s">
        <v>13</v>
      </c>
      <c r="H17" s="77" t="s">
        <v>569</v>
      </c>
      <c r="I17" s="70"/>
      <c r="J17" s="70"/>
      <c r="K17" s="70"/>
      <c r="L17" s="70"/>
      <c r="M17" s="67"/>
      <c r="N17" s="70" t="s">
        <v>382</v>
      </c>
      <c r="O17" s="72"/>
      <c r="P17" s="72"/>
      <c r="Q17" s="72"/>
      <c r="R17" s="72"/>
      <c r="S17" s="72"/>
      <c r="T17" s="88" t="s">
        <v>570</v>
      </c>
    </row>
    <row r="18" spans="1:20" ht="66" outlineLevel="2" x14ac:dyDescent="0.35">
      <c r="A18" s="75" t="s">
        <v>71</v>
      </c>
      <c r="B18" s="75" t="s">
        <v>70</v>
      </c>
      <c r="C18" s="65" t="s">
        <v>315</v>
      </c>
      <c r="D18" s="75" t="s">
        <v>571</v>
      </c>
      <c r="E18" s="65" t="s">
        <v>572</v>
      </c>
      <c r="F18" s="75" t="s">
        <v>405</v>
      </c>
      <c r="G18" s="75" t="s">
        <v>13</v>
      </c>
      <c r="H18" s="75" t="s">
        <v>573</v>
      </c>
      <c r="I18" s="66"/>
      <c r="J18" s="66"/>
      <c r="K18" s="66"/>
      <c r="L18" s="66"/>
      <c r="M18" s="67"/>
      <c r="N18" s="66" t="s">
        <v>382</v>
      </c>
      <c r="O18" s="72"/>
      <c r="P18" s="72"/>
      <c r="Q18" s="72"/>
      <c r="R18" s="72"/>
      <c r="S18" s="72"/>
      <c r="T18" s="88" t="s">
        <v>574</v>
      </c>
    </row>
    <row r="19" spans="1:20" ht="49.5" outlineLevel="2" x14ac:dyDescent="0.35">
      <c r="A19" s="75" t="s">
        <v>71</v>
      </c>
      <c r="B19" s="75" t="s">
        <v>70</v>
      </c>
      <c r="C19" s="65" t="s">
        <v>315</v>
      </c>
      <c r="D19" s="75" t="s">
        <v>575</v>
      </c>
      <c r="E19" s="65" t="s">
        <v>576</v>
      </c>
      <c r="F19" s="75" t="s">
        <v>405</v>
      </c>
      <c r="G19" s="75" t="s">
        <v>13</v>
      </c>
      <c r="H19" s="75" t="s">
        <v>573</v>
      </c>
      <c r="I19" s="66"/>
      <c r="J19" s="81"/>
      <c r="K19" s="66"/>
      <c r="L19" s="66"/>
      <c r="M19" s="67"/>
      <c r="N19" s="66" t="s">
        <v>382</v>
      </c>
      <c r="O19" s="72"/>
      <c r="P19" s="82"/>
      <c r="Q19" s="72"/>
      <c r="R19" s="72"/>
      <c r="S19" s="72"/>
      <c r="T19" s="88"/>
    </row>
    <row r="20" spans="1:20" ht="49.5" outlineLevel="2" x14ac:dyDescent="0.35">
      <c r="A20" s="75" t="s">
        <v>71</v>
      </c>
      <c r="B20" s="75" t="s">
        <v>70</v>
      </c>
      <c r="C20" s="65" t="s">
        <v>315</v>
      </c>
      <c r="D20" s="75" t="s">
        <v>577</v>
      </c>
      <c r="E20" s="65" t="s">
        <v>578</v>
      </c>
      <c r="F20" s="75" t="s">
        <v>405</v>
      </c>
      <c r="G20" s="75" t="s">
        <v>13</v>
      </c>
      <c r="H20" s="75" t="s">
        <v>573</v>
      </c>
      <c r="I20" s="66"/>
      <c r="J20" s="66"/>
      <c r="K20" s="66"/>
      <c r="L20" s="66"/>
      <c r="M20" s="67"/>
      <c r="N20" s="70" t="s">
        <v>382</v>
      </c>
      <c r="O20" s="72"/>
      <c r="P20" s="72"/>
      <c r="Q20" s="72"/>
      <c r="R20" s="72"/>
      <c r="S20" s="72"/>
      <c r="T20" s="88" t="s">
        <v>574</v>
      </c>
    </row>
    <row r="21" spans="1:20" x14ac:dyDescent="0.35">
      <c r="A21" s="51" t="s">
        <v>344</v>
      </c>
      <c r="B21" s="83" t="s">
        <v>86</v>
      </c>
      <c r="C21" s="83"/>
      <c r="D21" s="75"/>
      <c r="E21" s="65"/>
      <c r="F21" s="75"/>
      <c r="G21" s="75"/>
      <c r="H21" s="84"/>
      <c r="I21" s="66"/>
      <c r="J21" s="66"/>
      <c r="K21" s="66"/>
      <c r="L21" s="66"/>
      <c r="M21" s="67"/>
      <c r="N21" s="66"/>
      <c r="O21" s="72"/>
      <c r="P21" s="72"/>
      <c r="Q21" s="72"/>
      <c r="R21" s="72"/>
      <c r="S21" s="91"/>
      <c r="T21" s="88"/>
    </row>
    <row r="22" spans="1:20" ht="82.5" outlineLevel="1" x14ac:dyDescent="0.35">
      <c r="A22" s="75" t="s">
        <v>107</v>
      </c>
      <c r="B22" s="75" t="s">
        <v>106</v>
      </c>
      <c r="C22" s="65" t="s">
        <v>315</v>
      </c>
      <c r="D22" s="75" t="s">
        <v>579</v>
      </c>
      <c r="E22" s="65" t="s">
        <v>580</v>
      </c>
      <c r="F22" s="75" t="s">
        <v>380</v>
      </c>
      <c r="G22" s="75" t="s">
        <v>13</v>
      </c>
      <c r="H22" s="75" t="s">
        <v>581</v>
      </c>
      <c r="I22" s="66"/>
      <c r="J22" s="66"/>
      <c r="K22" s="66"/>
      <c r="L22" s="66"/>
      <c r="M22" s="67"/>
      <c r="N22" s="66" t="s">
        <v>581</v>
      </c>
      <c r="O22" s="72"/>
      <c r="P22" s="72"/>
      <c r="Q22" s="72"/>
      <c r="R22" s="72"/>
      <c r="S22" s="72"/>
      <c r="T22" s="88"/>
    </row>
    <row r="23" spans="1:20" ht="82.5" outlineLevel="1" x14ac:dyDescent="0.35">
      <c r="A23" s="75" t="s">
        <v>107</v>
      </c>
      <c r="B23" s="75" t="s">
        <v>106</v>
      </c>
      <c r="C23" s="65" t="s">
        <v>315</v>
      </c>
      <c r="D23" s="75" t="s">
        <v>582</v>
      </c>
      <c r="E23" s="65" t="s">
        <v>583</v>
      </c>
      <c r="F23" s="75" t="s">
        <v>380</v>
      </c>
      <c r="G23" s="75" t="s">
        <v>13</v>
      </c>
      <c r="H23" s="75" t="s">
        <v>584</v>
      </c>
      <c r="I23" s="66"/>
      <c r="J23" s="66"/>
      <c r="K23" s="66"/>
      <c r="L23" s="66"/>
      <c r="M23" s="67"/>
      <c r="N23" s="66" t="s">
        <v>382</v>
      </c>
      <c r="O23" s="72"/>
      <c r="P23" s="72"/>
      <c r="Q23" s="72"/>
      <c r="R23" s="72"/>
      <c r="S23" s="72"/>
      <c r="T23" s="88"/>
    </row>
    <row r="24" spans="1:20" x14ac:dyDescent="0.35">
      <c r="A24" s="51" t="s">
        <v>585</v>
      </c>
      <c r="B24" s="83" t="s">
        <v>115</v>
      </c>
      <c r="C24" s="83"/>
      <c r="D24" s="75"/>
      <c r="E24" s="65"/>
      <c r="F24" s="75"/>
      <c r="G24" s="75"/>
      <c r="H24" s="84"/>
      <c r="I24" s="66"/>
      <c r="J24" s="66"/>
      <c r="K24" s="66"/>
      <c r="L24" s="66"/>
      <c r="M24" s="67"/>
      <c r="N24" s="66"/>
      <c r="O24" s="72"/>
      <c r="P24" s="72"/>
      <c r="Q24" s="72"/>
      <c r="R24" s="72"/>
      <c r="S24" s="91"/>
      <c r="T24" s="88"/>
    </row>
    <row r="25" spans="1:20" outlineLevel="1" x14ac:dyDescent="0.35">
      <c r="A25" s="85" t="s">
        <v>46</v>
      </c>
      <c r="B25" s="75" t="s">
        <v>45</v>
      </c>
      <c r="C25" s="65" t="s">
        <v>321</v>
      </c>
      <c r="D25" s="85" t="s">
        <v>400</v>
      </c>
      <c r="E25" s="65" t="s">
        <v>401</v>
      </c>
      <c r="F25" s="75" t="s">
        <v>405</v>
      </c>
      <c r="G25" s="86" t="s">
        <v>13</v>
      </c>
      <c r="H25" s="85"/>
      <c r="I25" s="87"/>
      <c r="J25" s="87"/>
      <c r="K25" s="87"/>
      <c r="L25" s="87"/>
      <c r="M25" s="67"/>
      <c r="N25" s="87" t="s">
        <v>402</v>
      </c>
      <c r="O25" s="72"/>
      <c r="P25" s="72"/>
      <c r="Q25" s="72"/>
      <c r="R25" s="72"/>
      <c r="S25" s="68"/>
      <c r="T25" s="88"/>
    </row>
    <row r="26" spans="1:20" outlineLevel="1" x14ac:dyDescent="0.35">
      <c r="A26" s="65" t="s">
        <v>46</v>
      </c>
      <c r="B26" s="75" t="s">
        <v>45</v>
      </c>
      <c r="C26" s="65" t="s">
        <v>321</v>
      </c>
      <c r="D26" s="85" t="s">
        <v>400</v>
      </c>
      <c r="E26" s="65" t="s">
        <v>403</v>
      </c>
      <c r="F26" s="75" t="s">
        <v>405</v>
      </c>
      <c r="G26" s="86" t="s">
        <v>13</v>
      </c>
      <c r="H26" s="85"/>
      <c r="I26" s="87"/>
      <c r="J26" s="87"/>
      <c r="K26" s="87"/>
      <c r="L26" s="87"/>
      <c r="M26" s="67"/>
      <c r="N26" s="87" t="s">
        <v>402</v>
      </c>
      <c r="O26" s="72"/>
      <c r="P26" s="72"/>
      <c r="Q26" s="72"/>
      <c r="R26" s="72"/>
      <c r="S26" s="68"/>
      <c r="T26" s="88"/>
    </row>
    <row r="27" spans="1:20" outlineLevel="1" x14ac:dyDescent="0.35">
      <c r="A27" s="113" t="s">
        <v>46</v>
      </c>
      <c r="B27" s="75" t="s">
        <v>45</v>
      </c>
      <c r="C27" s="75" t="s">
        <v>321</v>
      </c>
      <c r="D27" s="85" t="s">
        <v>51</v>
      </c>
      <c r="E27" s="65" t="s">
        <v>404</v>
      </c>
      <c r="F27" s="75" t="s">
        <v>405</v>
      </c>
      <c r="G27" s="86" t="s">
        <v>13</v>
      </c>
      <c r="H27" s="85"/>
      <c r="I27" s="87"/>
      <c r="J27" s="87"/>
      <c r="K27" s="87"/>
      <c r="L27" s="87"/>
      <c r="M27" s="67"/>
      <c r="N27" s="87" t="s">
        <v>402</v>
      </c>
      <c r="O27" s="72"/>
      <c r="P27" s="72"/>
      <c r="Q27" s="72"/>
      <c r="R27" s="72"/>
      <c r="S27" s="68"/>
      <c r="T27" s="88"/>
    </row>
    <row r="28" spans="1:20" x14ac:dyDescent="0.35">
      <c r="A28" s="51" t="s">
        <v>343</v>
      </c>
      <c r="B28" s="80" t="s">
        <v>69</v>
      </c>
      <c r="C28" s="80"/>
      <c r="D28" s="77"/>
      <c r="E28" s="77"/>
      <c r="F28" s="76"/>
      <c r="G28" s="77"/>
      <c r="H28" s="77"/>
      <c r="I28" s="69"/>
      <c r="J28" s="69"/>
      <c r="K28" s="69"/>
      <c r="L28" s="69"/>
      <c r="M28" s="67"/>
      <c r="N28" s="69"/>
      <c r="O28" s="78"/>
      <c r="P28" s="78"/>
      <c r="Q28" s="78"/>
      <c r="R28" s="78"/>
      <c r="S28" s="92"/>
      <c r="T28" s="88"/>
    </row>
    <row r="29" spans="1:20" ht="33" outlineLevel="1" x14ac:dyDescent="0.35">
      <c r="A29" s="74" t="s">
        <v>416</v>
      </c>
      <c r="B29" s="77" t="s">
        <v>117</v>
      </c>
      <c r="C29" s="65" t="s">
        <v>318</v>
      </c>
      <c r="D29" s="77" t="s">
        <v>126</v>
      </c>
      <c r="E29" s="77" t="s">
        <v>127</v>
      </c>
      <c r="F29" s="76" t="s">
        <v>405</v>
      </c>
      <c r="G29" s="77" t="s">
        <v>13</v>
      </c>
      <c r="H29" s="77" t="s">
        <v>406</v>
      </c>
      <c r="I29" s="69"/>
      <c r="J29" s="69"/>
      <c r="K29" s="69"/>
      <c r="L29" s="69"/>
      <c r="M29" s="67"/>
      <c r="N29" s="69" t="s">
        <v>382</v>
      </c>
      <c r="O29" s="78"/>
      <c r="P29" s="78"/>
      <c r="Q29" s="78"/>
      <c r="R29" s="78"/>
      <c r="S29" s="78"/>
      <c r="T29" s="88"/>
    </row>
    <row r="30" spans="1:20" x14ac:dyDescent="0.35">
      <c r="A30" s="94" t="s">
        <v>586</v>
      </c>
      <c r="B30" s="83" t="s">
        <v>128</v>
      </c>
      <c r="C30" s="83"/>
      <c r="D30" s="65"/>
      <c r="E30" s="65"/>
      <c r="F30" s="65"/>
      <c r="G30" s="88"/>
      <c r="H30" s="65"/>
      <c r="I30" s="66"/>
      <c r="J30" s="66"/>
      <c r="K30" s="66"/>
      <c r="L30" s="66"/>
      <c r="M30" s="67"/>
      <c r="N30" s="66"/>
      <c r="O30" s="72"/>
      <c r="P30" s="72"/>
      <c r="Q30" s="72"/>
      <c r="R30" s="72"/>
      <c r="S30" s="91"/>
      <c r="T30" s="88"/>
    </row>
    <row r="32" spans="1:20" x14ac:dyDescent="0.35">
      <c r="A32" s="1" t="s">
        <v>347</v>
      </c>
      <c r="S32" s="93">
        <f>SUM(S12,S21,S24,S28,S30)</f>
        <v>0</v>
      </c>
    </row>
  </sheetData>
  <autoFilter ref="A4:T30"/>
  <mergeCells count="11">
    <mergeCell ref="T3:T4"/>
    <mergeCell ref="I3:N3"/>
    <mergeCell ref="O3:S3"/>
    <mergeCell ref="A3:A4"/>
    <mergeCell ref="C3:C4"/>
    <mergeCell ref="D3:D4"/>
    <mergeCell ref="E3:E4"/>
    <mergeCell ref="F3:F4"/>
    <mergeCell ref="G3:G4"/>
    <mergeCell ref="H3:H4"/>
    <mergeCell ref="B3:B4"/>
  </mergeCells>
  <phoneticPr fontId="7" type="noConversion"/>
  <conditionalFormatting sqref="G26:G27">
    <cfRule type="containsText" dxfId="7" priority="2" stopIfTrue="1" operator="containsText" text="低配">
      <formula>NOT(ISERROR(SEARCH("低配",G26)))</formula>
    </cfRule>
  </conditionalFormatting>
  <conditionalFormatting sqref="G26:G27">
    <cfRule type="containsText" dxfId="6" priority="1" stopIfTrue="1" operator="containsText" text="低配">
      <formula>NOT(ISERROR(SEARCH("低配",G26)))</formula>
    </cfRule>
  </conditionalFormatting>
  <conditionalFormatting sqref="G26:G27">
    <cfRule type="iconSet" priority="3">
      <iconSet>
        <cfvo type="percent" val="0"/>
        <cfvo type="percent" val="33"/>
        <cfvo type="percent" val="67"/>
      </iconSet>
    </cfRule>
    <cfRule type="containsText" dxfId="5" priority="4" stopIfTrue="1" operator="containsText" text="存储">
      <formula>NOT(ISERROR(SEARCH("存储",G26)))</formula>
    </cfRule>
    <cfRule type="containsText" dxfId="4" priority="5" stopIfTrue="1" operator="containsText" text="存储">
      <formula>NOT(ISERROR(SEARCH("存储",G26)))</formula>
    </cfRule>
    <cfRule type="containsText" dxfId="3" priority="6" stopIfTrue="1" operator="containsText" text="高配">
      <formula>NOT(ISERROR(SEARCH("高配",G26)))</formula>
    </cfRule>
    <cfRule type="containsText" dxfId="2" priority="7" stopIfTrue="1" operator="containsText" text="高配">
      <formula>NOT(ISERROR(SEARCH("高配",G26)))</formula>
    </cfRule>
    <cfRule type="containsText" dxfId="1" priority="8" stopIfTrue="1" operator="containsText" text="低配">
      <formula>NOT(ISERROR(SEARCH("低配",G26)))</formula>
    </cfRule>
    <cfRule type="containsText" dxfId="0" priority="9" stopIfTrue="1" operator="containsText" text="低配">
      <formula>NOT(ISERROR(SEARCH("低配",G26)))</formula>
    </cfRule>
  </conditionalFormatting>
  <dataValidations count="3">
    <dataValidation type="list" allowBlank="1" showInputMessage="1" showErrorMessage="1" errorTitle="出错啦~" error="只能选择“Replacement”或“New addition”，其他信息请写入备注。" sqref="G22:G23 G16:G20 G25:G26 G13:G14">
      <formula1>"Replacement,New addition"</formula1>
    </dataValidation>
    <dataValidation type="list" allowBlank="1" showInputMessage="1" showErrorMessage="1" errorTitle="出错啦~" error="只可选择&quot;Net work,Storage,Software,Other Tech&quot;" sqref="F22:F23 F13:F14 F25:F26">
      <formula1>"Net work,Storage,Software,Other Tech"</formula1>
    </dataValidation>
    <dataValidation type="list" allowBlank="1" showInputMessage="1" showErrorMessage="1" errorTitle="出错啦~" error="只可选择&quot;Net work,Storage,Software,Other Tech&quot;" sqref="F7 F10:F11 F5">
      <formula1>"Software,Service,Other Tech"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6"/>
  <sheetViews>
    <sheetView workbookViewId="0">
      <pane xSplit="4" ySplit="4" topLeftCell="E65" activePane="bottomRight" state="frozen"/>
      <selection pane="topRight" activeCell="E1" sqref="E1"/>
      <selection pane="bottomLeft" activeCell="A5" sqref="A5"/>
      <selection pane="bottomRight" activeCell="E34" sqref="E34"/>
    </sheetView>
  </sheetViews>
  <sheetFormatPr defaultRowHeight="16.5" outlineLevelRow="1" outlineLevelCol="1" x14ac:dyDescent="0.35"/>
  <cols>
    <col min="1" max="1" width="9" style="1"/>
    <col min="2" max="2" width="12.375" style="1" hidden="1" customWidth="1"/>
    <col min="3" max="3" width="9.125" style="1" bestFit="1" customWidth="1"/>
    <col min="4" max="4" width="27.875" style="1" customWidth="1"/>
    <col min="5" max="5" width="48" style="1" customWidth="1"/>
    <col min="6" max="6" width="9.875" style="111" customWidth="1"/>
    <col min="7" max="7" width="13" style="1" customWidth="1"/>
    <col min="8" max="8" width="15.625" style="1" customWidth="1"/>
    <col min="9" max="13" width="9.125" style="1" customWidth="1" outlineLevel="1"/>
    <col min="14" max="14" width="9" style="1" customWidth="1" outlineLevel="1"/>
    <col min="15" max="18" width="10.875" style="1" customWidth="1"/>
    <col min="19" max="19" width="11.125" style="1" bestFit="1" customWidth="1"/>
    <col min="20" max="20" width="26.25" style="1" customWidth="1"/>
    <col min="21" max="16384" width="9" style="1"/>
  </cols>
  <sheetData>
    <row r="3" spans="1:20" ht="16.5" customHeight="1" x14ac:dyDescent="0.35">
      <c r="A3" s="223" t="s">
        <v>346</v>
      </c>
      <c r="B3" s="223" t="s">
        <v>339</v>
      </c>
      <c r="C3" s="221" t="s">
        <v>341</v>
      </c>
      <c r="D3" s="223" t="s">
        <v>371</v>
      </c>
      <c r="E3" s="223" t="s">
        <v>409</v>
      </c>
      <c r="F3" s="243" t="s">
        <v>411</v>
      </c>
      <c r="G3" s="223" t="s">
        <v>412</v>
      </c>
      <c r="H3" s="223" t="s">
        <v>413</v>
      </c>
      <c r="I3" s="232" t="s">
        <v>410</v>
      </c>
      <c r="J3" s="233"/>
      <c r="K3" s="233"/>
      <c r="L3" s="233"/>
      <c r="M3" s="233"/>
      <c r="N3" s="234"/>
      <c r="O3" s="235" t="s">
        <v>414</v>
      </c>
      <c r="P3" s="236"/>
      <c r="Q3" s="236"/>
      <c r="R3" s="236"/>
      <c r="S3" s="237"/>
      <c r="T3" s="230" t="s">
        <v>487</v>
      </c>
    </row>
    <row r="4" spans="1:20" x14ac:dyDescent="0.35">
      <c r="A4" s="224"/>
      <c r="B4" s="224"/>
      <c r="C4" s="222"/>
      <c r="D4" s="224"/>
      <c r="E4" s="224"/>
      <c r="F4" s="244"/>
      <c r="G4" s="224"/>
      <c r="H4" s="224"/>
      <c r="I4" s="122" t="s">
        <v>372</v>
      </c>
      <c r="J4" s="122" t="s">
        <v>373</v>
      </c>
      <c r="K4" s="122" t="s">
        <v>374</v>
      </c>
      <c r="L4" s="122" t="s">
        <v>375</v>
      </c>
      <c r="M4" s="123" t="s">
        <v>376</v>
      </c>
      <c r="N4" s="122" t="s">
        <v>377</v>
      </c>
      <c r="O4" s="124" t="s">
        <v>372</v>
      </c>
      <c r="P4" s="124" t="s">
        <v>373</v>
      </c>
      <c r="Q4" s="124" t="s">
        <v>374</v>
      </c>
      <c r="R4" s="124" t="s">
        <v>375</v>
      </c>
      <c r="S4" s="124" t="s">
        <v>376</v>
      </c>
      <c r="T4" s="231"/>
    </row>
    <row r="5" spans="1:20" outlineLevel="1" x14ac:dyDescent="0.35">
      <c r="A5" s="168" t="s">
        <v>46</v>
      </c>
      <c r="B5" s="169" t="s">
        <v>45</v>
      </c>
      <c r="C5" s="169" t="str">
        <f>VLOOKUP(A5,[4]部门!F:H,3,0)</f>
        <v>王海涛</v>
      </c>
      <c r="D5" s="169" t="s">
        <v>443</v>
      </c>
      <c r="E5" s="169" t="s">
        <v>587</v>
      </c>
      <c r="F5" s="170" t="s">
        <v>588</v>
      </c>
      <c r="G5" s="169" t="s">
        <v>13</v>
      </c>
      <c r="H5" s="169"/>
      <c r="I5" s="171"/>
      <c r="J5" s="171"/>
      <c r="K5" s="171"/>
      <c r="L5" s="171"/>
      <c r="M5" s="172"/>
      <c r="N5" s="69" t="s">
        <v>402</v>
      </c>
      <c r="O5" s="78"/>
      <c r="P5" s="78"/>
      <c r="Q5" s="78"/>
      <c r="R5" s="78"/>
      <c r="S5" s="78"/>
      <c r="T5" s="79"/>
    </row>
    <row r="6" spans="1:20" ht="49.5" outlineLevel="1" x14ac:dyDescent="0.35">
      <c r="A6" s="168" t="s">
        <v>46</v>
      </c>
      <c r="B6" s="169" t="s">
        <v>45</v>
      </c>
      <c r="C6" s="169" t="str">
        <f>VLOOKUP(A6,[4]部门!F:H,3,0)</f>
        <v>王海涛</v>
      </c>
      <c r="D6" s="169" t="s">
        <v>420</v>
      </c>
      <c r="E6" s="169" t="s">
        <v>421</v>
      </c>
      <c r="F6" s="169" t="s">
        <v>589</v>
      </c>
      <c r="G6" s="169" t="s">
        <v>13</v>
      </c>
      <c r="H6" s="169"/>
      <c r="I6" s="171"/>
      <c r="J6" s="171"/>
      <c r="K6" s="171"/>
      <c r="L6" s="171"/>
      <c r="M6" s="172"/>
      <c r="N6" s="65" t="s">
        <v>402</v>
      </c>
      <c r="O6" s="96"/>
      <c r="P6" s="96"/>
      <c r="Q6" s="96"/>
      <c r="R6" s="96"/>
      <c r="S6" s="96"/>
      <c r="T6" s="79"/>
    </row>
    <row r="7" spans="1:20" ht="148.5" outlineLevel="1" x14ac:dyDescent="0.35">
      <c r="A7" s="168" t="s">
        <v>46</v>
      </c>
      <c r="B7" s="169" t="s">
        <v>45</v>
      </c>
      <c r="C7" s="169" t="str">
        <f>VLOOKUP(A7,[4]部门!F:H,3,0)</f>
        <v>王海涛</v>
      </c>
      <c r="D7" s="169" t="s">
        <v>426</v>
      </c>
      <c r="E7" s="169" t="s">
        <v>427</v>
      </c>
      <c r="F7" s="169" t="s">
        <v>589</v>
      </c>
      <c r="G7" s="169" t="s">
        <v>13</v>
      </c>
      <c r="H7" s="169"/>
      <c r="I7" s="171"/>
      <c r="J7" s="171"/>
      <c r="K7" s="171"/>
      <c r="L7" s="171"/>
      <c r="M7" s="172"/>
      <c r="N7" s="69" t="s">
        <v>402</v>
      </c>
      <c r="O7" s="78"/>
      <c r="P7" s="78"/>
      <c r="Q7" s="78"/>
      <c r="R7" s="78"/>
      <c r="S7" s="78"/>
      <c r="T7" s="79"/>
    </row>
    <row r="8" spans="1:20" ht="99" outlineLevel="1" x14ac:dyDescent="0.35">
      <c r="A8" s="168" t="s">
        <v>46</v>
      </c>
      <c r="B8" s="169" t="s">
        <v>45</v>
      </c>
      <c r="C8" s="169" t="str">
        <f>VLOOKUP(A8,[4]部门!F:H,3,0)</f>
        <v>王海涛</v>
      </c>
      <c r="D8" s="169" t="s">
        <v>424</v>
      </c>
      <c r="E8" s="169" t="s">
        <v>425</v>
      </c>
      <c r="F8" s="169" t="s">
        <v>589</v>
      </c>
      <c r="G8" s="169" t="s">
        <v>13</v>
      </c>
      <c r="H8" s="169"/>
      <c r="I8" s="171"/>
      <c r="J8" s="171"/>
      <c r="K8" s="171"/>
      <c r="L8" s="171"/>
      <c r="M8" s="172"/>
      <c r="N8" s="69" t="s">
        <v>402</v>
      </c>
      <c r="O8" s="78"/>
      <c r="P8" s="78"/>
      <c r="Q8" s="78"/>
      <c r="R8" s="78"/>
      <c r="S8" s="78"/>
      <c r="T8" s="79"/>
    </row>
    <row r="9" spans="1:20" ht="66" outlineLevel="1" x14ac:dyDescent="0.35">
      <c r="A9" s="74" t="s">
        <v>46</v>
      </c>
      <c r="B9" s="77" t="s">
        <v>45</v>
      </c>
      <c r="C9" s="75" t="str">
        <f>VLOOKUP(A9,[4]部门!F:H,3,0)</f>
        <v>王海涛</v>
      </c>
      <c r="D9" s="77" t="s">
        <v>426</v>
      </c>
      <c r="E9" s="77" t="s">
        <v>431</v>
      </c>
      <c r="F9" s="77" t="s">
        <v>589</v>
      </c>
      <c r="G9" s="77" t="s">
        <v>13</v>
      </c>
      <c r="H9" s="77"/>
      <c r="I9" s="69"/>
      <c r="J9" s="69"/>
      <c r="K9" s="69"/>
      <c r="L9" s="69"/>
      <c r="M9" s="95"/>
      <c r="N9" s="69" t="s">
        <v>402</v>
      </c>
      <c r="O9" s="78"/>
      <c r="P9" s="78"/>
      <c r="Q9" s="78"/>
      <c r="R9" s="78"/>
      <c r="S9" s="78"/>
      <c r="T9" s="79"/>
    </row>
    <row r="10" spans="1:20" s="175" customFormat="1" outlineLevel="1" x14ac:dyDescent="0.35">
      <c r="A10" s="168" t="s">
        <v>46</v>
      </c>
      <c r="B10" s="169" t="s">
        <v>45</v>
      </c>
      <c r="C10" s="169" t="str">
        <f>VLOOKUP(A10,[4]部门!F:H,3,0)</f>
        <v>王海涛</v>
      </c>
      <c r="D10" s="169" t="s">
        <v>428</v>
      </c>
      <c r="E10" s="169" t="s">
        <v>429</v>
      </c>
      <c r="F10" s="170" t="s">
        <v>588</v>
      </c>
      <c r="G10" s="169" t="s">
        <v>13</v>
      </c>
      <c r="H10" s="169"/>
      <c r="I10" s="171"/>
      <c r="J10" s="171"/>
      <c r="K10" s="171"/>
      <c r="L10" s="171"/>
      <c r="M10" s="172"/>
      <c r="N10" s="171" t="s">
        <v>402</v>
      </c>
      <c r="O10" s="173"/>
      <c r="P10" s="173"/>
      <c r="Q10" s="173"/>
      <c r="R10" s="173"/>
      <c r="S10" s="173"/>
      <c r="T10" s="174"/>
    </row>
    <row r="11" spans="1:20" outlineLevel="1" x14ac:dyDescent="0.35">
      <c r="A11" s="74" t="s">
        <v>46</v>
      </c>
      <c r="B11" s="77" t="s">
        <v>45</v>
      </c>
      <c r="C11" s="75" t="str">
        <f>VLOOKUP(A11,[4]部门!F:H,3,0)</f>
        <v>王海涛</v>
      </c>
      <c r="D11" s="77" t="s">
        <v>441</v>
      </c>
      <c r="E11" s="77" t="s">
        <v>442</v>
      </c>
      <c r="F11" s="76" t="s">
        <v>589</v>
      </c>
      <c r="G11" s="77" t="s">
        <v>13</v>
      </c>
      <c r="H11" s="77"/>
      <c r="I11" s="69"/>
      <c r="J11" s="69"/>
      <c r="K11" s="69"/>
      <c r="L11" s="69"/>
      <c r="M11" s="95"/>
      <c r="N11" s="69" t="s">
        <v>402</v>
      </c>
      <c r="O11" s="78"/>
      <c r="P11" s="78"/>
      <c r="Q11" s="78"/>
      <c r="R11" s="78"/>
      <c r="S11" s="78"/>
      <c r="T11" s="79"/>
    </row>
    <row r="12" spans="1:20" outlineLevel="1" x14ac:dyDescent="0.35">
      <c r="A12" s="74" t="s">
        <v>46</v>
      </c>
      <c r="B12" s="77" t="s">
        <v>45</v>
      </c>
      <c r="C12" s="75" t="str">
        <f>VLOOKUP(A12,[4]部门!F:H,3,0)</f>
        <v>王海涛</v>
      </c>
      <c r="D12" s="77" t="s">
        <v>57</v>
      </c>
      <c r="E12" s="77" t="s">
        <v>423</v>
      </c>
      <c r="F12" s="76" t="s">
        <v>588</v>
      </c>
      <c r="G12" s="77" t="s">
        <v>13</v>
      </c>
      <c r="H12" s="77"/>
      <c r="I12" s="69"/>
      <c r="J12" s="69"/>
      <c r="K12" s="69"/>
      <c r="L12" s="69"/>
      <c r="M12" s="95"/>
      <c r="N12" s="69" t="s">
        <v>402</v>
      </c>
      <c r="O12" s="98"/>
      <c r="P12" s="78"/>
      <c r="Q12" s="78"/>
      <c r="R12" s="78"/>
      <c r="S12" s="78"/>
      <c r="T12" s="79"/>
    </row>
    <row r="13" spans="1:20" outlineLevel="1" x14ac:dyDescent="0.35">
      <c r="A13" s="74" t="s">
        <v>46</v>
      </c>
      <c r="B13" s="77" t="s">
        <v>45</v>
      </c>
      <c r="C13" s="75" t="str">
        <f>VLOOKUP(A13,[4]部门!F:H,3,0)</f>
        <v>王海涛</v>
      </c>
      <c r="D13" s="77" t="s">
        <v>57</v>
      </c>
      <c r="E13" s="77" t="s">
        <v>422</v>
      </c>
      <c r="F13" s="76" t="s">
        <v>588</v>
      </c>
      <c r="G13" s="77" t="s">
        <v>13</v>
      </c>
      <c r="H13" s="77"/>
      <c r="I13" s="69"/>
      <c r="J13" s="69"/>
      <c r="K13" s="69"/>
      <c r="L13" s="69"/>
      <c r="M13" s="95"/>
      <c r="N13" s="69" t="s">
        <v>402</v>
      </c>
      <c r="O13" s="78"/>
      <c r="P13" s="78"/>
      <c r="Q13" s="78"/>
      <c r="R13" s="78"/>
      <c r="S13" s="78"/>
      <c r="T13" s="79"/>
    </row>
    <row r="14" spans="1:20" outlineLevel="1" x14ac:dyDescent="0.35">
      <c r="A14" s="74" t="s">
        <v>46</v>
      </c>
      <c r="B14" s="77" t="s">
        <v>45</v>
      </c>
      <c r="C14" s="75" t="str">
        <f>VLOOKUP(A14,[4]部门!F:H,3,0)</f>
        <v>王海涛</v>
      </c>
      <c r="D14" s="77" t="s">
        <v>436</v>
      </c>
      <c r="E14" s="77" t="s">
        <v>437</v>
      </c>
      <c r="F14" s="76" t="s">
        <v>589</v>
      </c>
      <c r="G14" s="77" t="s">
        <v>13</v>
      </c>
      <c r="H14" s="77"/>
      <c r="I14" s="69"/>
      <c r="J14" s="69"/>
      <c r="K14" s="69"/>
      <c r="L14" s="69"/>
      <c r="M14" s="95"/>
      <c r="N14" s="69" t="s">
        <v>402</v>
      </c>
      <c r="O14" s="78"/>
      <c r="P14" s="78"/>
      <c r="Q14" s="78"/>
      <c r="R14" s="78"/>
      <c r="S14" s="78"/>
      <c r="T14" s="79"/>
    </row>
    <row r="15" spans="1:20" ht="33" outlineLevel="1" x14ac:dyDescent="0.35">
      <c r="A15" s="74" t="s">
        <v>590</v>
      </c>
      <c r="B15" s="77" t="s">
        <v>45</v>
      </c>
      <c r="C15" s="75" t="str">
        <f>VLOOKUP(A15,[4]部门!F:H,3,0)</f>
        <v>王海涛</v>
      </c>
      <c r="D15" s="77" t="s">
        <v>591</v>
      </c>
      <c r="E15" s="77" t="s">
        <v>592</v>
      </c>
      <c r="F15" s="76" t="s">
        <v>588</v>
      </c>
      <c r="G15" s="77" t="s">
        <v>13</v>
      </c>
      <c r="H15" s="77"/>
      <c r="I15" s="69"/>
      <c r="J15" s="69"/>
      <c r="K15" s="69"/>
      <c r="L15" s="69"/>
      <c r="M15" s="95"/>
      <c r="N15" s="69" t="s">
        <v>402</v>
      </c>
      <c r="O15" s="78"/>
      <c r="P15" s="78"/>
      <c r="Q15" s="78"/>
      <c r="R15" s="78"/>
      <c r="S15" s="78"/>
      <c r="T15" s="79"/>
    </row>
    <row r="16" spans="1:20" outlineLevel="1" x14ac:dyDescent="0.35">
      <c r="A16" s="74" t="s">
        <v>46</v>
      </c>
      <c r="B16" s="77" t="s">
        <v>45</v>
      </c>
      <c r="C16" s="75" t="str">
        <f>VLOOKUP(A16,[4]部门!F:H,3,0)</f>
        <v>王海涛</v>
      </c>
      <c r="D16" s="77" t="s">
        <v>438</v>
      </c>
      <c r="E16" s="77" t="s">
        <v>439</v>
      </c>
      <c r="F16" s="76" t="s">
        <v>593</v>
      </c>
      <c r="G16" s="77" t="s">
        <v>13</v>
      </c>
      <c r="H16" s="77"/>
      <c r="I16" s="69"/>
      <c r="J16" s="69"/>
      <c r="K16" s="69"/>
      <c r="L16" s="69"/>
      <c r="M16" s="95"/>
      <c r="N16" s="69" t="s">
        <v>402</v>
      </c>
      <c r="O16" s="78"/>
      <c r="P16" s="78"/>
      <c r="Q16" s="78"/>
      <c r="R16" s="78"/>
      <c r="S16" s="78"/>
      <c r="T16" s="79"/>
    </row>
    <row r="17" spans="1:20" outlineLevel="1" x14ac:dyDescent="0.35">
      <c r="A17" s="74" t="s">
        <v>46</v>
      </c>
      <c r="B17" s="77" t="s">
        <v>45</v>
      </c>
      <c r="C17" s="75" t="str">
        <f>VLOOKUP(A17,[4]部门!F:H,3,0)</f>
        <v>王海涛</v>
      </c>
      <c r="D17" s="77" t="s">
        <v>428</v>
      </c>
      <c r="E17" s="77" t="s">
        <v>430</v>
      </c>
      <c r="F17" s="76" t="s">
        <v>588</v>
      </c>
      <c r="G17" s="77" t="s">
        <v>13</v>
      </c>
      <c r="H17" s="77"/>
      <c r="I17" s="69"/>
      <c r="J17" s="69"/>
      <c r="K17" s="69"/>
      <c r="L17" s="69"/>
      <c r="M17" s="95"/>
      <c r="N17" s="69" t="s">
        <v>402</v>
      </c>
      <c r="O17" s="98"/>
      <c r="P17" s="78"/>
      <c r="Q17" s="78"/>
      <c r="R17" s="78"/>
      <c r="S17" s="78"/>
      <c r="T17" s="79"/>
    </row>
    <row r="18" spans="1:20" outlineLevel="1" x14ac:dyDescent="0.35">
      <c r="A18" s="168" t="s">
        <v>46</v>
      </c>
      <c r="B18" s="169" t="s">
        <v>45</v>
      </c>
      <c r="C18" s="169" t="str">
        <f>VLOOKUP(A18,[4]部门!F:H,3,0)</f>
        <v>王海涛</v>
      </c>
      <c r="D18" s="169" t="s">
        <v>433</v>
      </c>
      <c r="E18" s="169" t="s">
        <v>434</v>
      </c>
      <c r="F18" s="170" t="s">
        <v>593</v>
      </c>
      <c r="G18" s="169" t="s">
        <v>13</v>
      </c>
      <c r="H18" s="169"/>
      <c r="I18" s="171"/>
      <c r="J18" s="171"/>
      <c r="K18" s="171"/>
      <c r="L18" s="171"/>
      <c r="M18" s="172"/>
      <c r="N18" s="69" t="s">
        <v>402</v>
      </c>
      <c r="O18" s="78"/>
      <c r="P18" s="78"/>
      <c r="Q18" s="78"/>
      <c r="R18" s="78"/>
      <c r="S18" s="78"/>
      <c r="T18" s="79"/>
    </row>
    <row r="19" spans="1:20" outlineLevel="1" x14ac:dyDescent="0.35">
      <c r="A19" s="74" t="s">
        <v>46</v>
      </c>
      <c r="B19" s="77" t="s">
        <v>45</v>
      </c>
      <c r="C19" s="75" t="str">
        <f>VLOOKUP(A19,[4]部门!F:H,3,0)</f>
        <v>王海涛</v>
      </c>
      <c r="D19" s="77" t="s">
        <v>55</v>
      </c>
      <c r="E19" s="77" t="s">
        <v>435</v>
      </c>
      <c r="F19" s="76" t="s">
        <v>589</v>
      </c>
      <c r="G19" s="77" t="s">
        <v>13</v>
      </c>
      <c r="H19" s="77"/>
      <c r="I19" s="69"/>
      <c r="J19" s="69"/>
      <c r="K19" s="69"/>
      <c r="L19" s="69"/>
      <c r="M19" s="95"/>
      <c r="N19" s="69" t="s">
        <v>402</v>
      </c>
      <c r="O19" s="78"/>
      <c r="P19" s="78"/>
      <c r="Q19" s="78"/>
      <c r="R19" s="78"/>
      <c r="S19" s="78"/>
      <c r="T19" s="79"/>
    </row>
    <row r="20" spans="1:20" outlineLevel="1" x14ac:dyDescent="0.35">
      <c r="A20" s="74" t="s">
        <v>46</v>
      </c>
      <c r="B20" s="77" t="s">
        <v>45</v>
      </c>
      <c r="C20" s="75" t="str">
        <f>VLOOKUP(A20,[4]部门!F:H,3,0)</f>
        <v>王海涛</v>
      </c>
      <c r="D20" s="77" t="s">
        <v>438</v>
      </c>
      <c r="E20" s="77" t="s">
        <v>440</v>
      </c>
      <c r="F20" s="76" t="s">
        <v>589</v>
      </c>
      <c r="G20" s="77" t="s">
        <v>13</v>
      </c>
      <c r="H20" s="77"/>
      <c r="I20" s="69"/>
      <c r="J20" s="69"/>
      <c r="K20" s="69"/>
      <c r="L20" s="69"/>
      <c r="M20" s="95"/>
      <c r="N20" s="69" t="s">
        <v>402</v>
      </c>
      <c r="O20" s="78"/>
      <c r="P20" s="78"/>
      <c r="Q20" s="78"/>
      <c r="R20" s="78"/>
      <c r="S20" s="78"/>
      <c r="T20" s="79"/>
    </row>
    <row r="21" spans="1:20" x14ac:dyDescent="0.35">
      <c r="A21" s="182" t="s">
        <v>343</v>
      </c>
      <c r="B21" s="183"/>
      <c r="C21" s="184"/>
      <c r="D21" s="80"/>
      <c r="E21" s="80"/>
      <c r="F21" s="114"/>
      <c r="G21" s="80"/>
      <c r="H21" s="80"/>
      <c r="I21" s="108"/>
      <c r="J21" s="108"/>
      <c r="K21" s="108"/>
      <c r="L21" s="108"/>
      <c r="M21" s="115"/>
      <c r="N21" s="108"/>
      <c r="O21" s="92"/>
      <c r="P21" s="92"/>
      <c r="Q21" s="92"/>
      <c r="R21" s="92"/>
      <c r="S21" s="92"/>
      <c r="T21" s="79"/>
    </row>
    <row r="22" spans="1:20" ht="33" outlineLevel="1" x14ac:dyDescent="0.35">
      <c r="A22" s="65" t="s">
        <v>16</v>
      </c>
      <c r="B22" s="65" t="s">
        <v>8</v>
      </c>
      <c r="C22" s="75" t="s">
        <v>307</v>
      </c>
      <c r="D22" s="65" t="s">
        <v>482</v>
      </c>
      <c r="E22" s="65" t="s">
        <v>594</v>
      </c>
      <c r="F22" s="65" t="s">
        <v>480</v>
      </c>
      <c r="G22" s="65" t="s">
        <v>13</v>
      </c>
      <c r="H22" s="65" t="s">
        <v>482</v>
      </c>
      <c r="I22" s="66"/>
      <c r="J22" s="66"/>
      <c r="K22" s="66"/>
      <c r="L22" s="66"/>
      <c r="M22" s="95"/>
      <c r="N22" s="107" t="s">
        <v>458</v>
      </c>
      <c r="O22" s="68"/>
      <c r="P22" s="68"/>
      <c r="Q22" s="68"/>
      <c r="R22" s="68"/>
      <c r="S22" s="72"/>
      <c r="T22" s="79"/>
    </row>
    <row r="23" spans="1:20" ht="33" outlineLevel="1" x14ac:dyDescent="0.35">
      <c r="A23" s="90" t="s">
        <v>16</v>
      </c>
      <c r="B23" s="69" t="s">
        <v>8</v>
      </c>
      <c r="C23" s="75" t="s">
        <v>307</v>
      </c>
      <c r="D23" s="90" t="s">
        <v>482</v>
      </c>
      <c r="E23" s="90" t="s">
        <v>595</v>
      </c>
      <c r="F23" s="69" t="s">
        <v>480</v>
      </c>
      <c r="G23" s="90" t="s">
        <v>13</v>
      </c>
      <c r="H23" s="90" t="s">
        <v>482</v>
      </c>
      <c r="I23" s="70"/>
      <c r="J23" s="70"/>
      <c r="K23" s="70"/>
      <c r="L23" s="70"/>
      <c r="M23" s="97"/>
      <c r="N23" s="106" t="s">
        <v>458</v>
      </c>
      <c r="O23" s="90"/>
      <c r="P23" s="90"/>
      <c r="Q23" s="90"/>
      <c r="R23" s="90"/>
      <c r="S23" s="78"/>
      <c r="T23" s="79"/>
    </row>
    <row r="24" spans="1:20" ht="33" outlineLevel="1" x14ac:dyDescent="0.35">
      <c r="A24" s="69" t="s">
        <v>16</v>
      </c>
      <c r="B24" s="69" t="s">
        <v>8</v>
      </c>
      <c r="C24" s="75" t="s">
        <v>307</v>
      </c>
      <c r="D24" s="69" t="s">
        <v>596</v>
      </c>
      <c r="E24" s="69" t="s">
        <v>596</v>
      </c>
      <c r="F24" s="76" t="s">
        <v>444</v>
      </c>
      <c r="G24" s="69" t="s">
        <v>13</v>
      </c>
      <c r="H24" s="69"/>
      <c r="I24" s="69"/>
      <c r="J24" s="69"/>
      <c r="K24" s="69"/>
      <c r="L24" s="69"/>
      <c r="M24" s="97"/>
      <c r="N24" s="69" t="s">
        <v>597</v>
      </c>
      <c r="O24" s="78"/>
      <c r="P24" s="78"/>
      <c r="Q24" s="78"/>
      <c r="R24" s="78"/>
      <c r="S24" s="78"/>
      <c r="T24" s="79" t="s">
        <v>598</v>
      </c>
    </row>
    <row r="25" spans="1:20" ht="33" outlineLevel="1" x14ac:dyDescent="0.35">
      <c r="A25" s="69" t="s">
        <v>16</v>
      </c>
      <c r="B25" s="69" t="s">
        <v>8</v>
      </c>
      <c r="C25" s="75" t="s">
        <v>307</v>
      </c>
      <c r="D25" s="69" t="s">
        <v>450</v>
      </c>
      <c r="E25" s="69" t="s">
        <v>457</v>
      </c>
      <c r="F25" s="76" t="s">
        <v>480</v>
      </c>
      <c r="G25" s="69" t="s">
        <v>13</v>
      </c>
      <c r="H25" s="69" t="s">
        <v>452</v>
      </c>
      <c r="I25" s="69"/>
      <c r="J25" s="69"/>
      <c r="K25" s="69"/>
      <c r="L25" s="69"/>
      <c r="M25" s="97"/>
      <c r="N25" s="69" t="s">
        <v>458</v>
      </c>
      <c r="O25" s="78"/>
      <c r="P25" s="78"/>
      <c r="Q25" s="78"/>
      <c r="R25" s="78"/>
      <c r="S25" s="78"/>
      <c r="T25" s="79"/>
    </row>
    <row r="26" spans="1:20" ht="33" outlineLevel="1" x14ac:dyDescent="0.35">
      <c r="A26" s="69" t="s">
        <v>16</v>
      </c>
      <c r="B26" s="69" t="s">
        <v>8</v>
      </c>
      <c r="C26" s="75" t="s">
        <v>307</v>
      </c>
      <c r="D26" s="69" t="s">
        <v>448</v>
      </c>
      <c r="E26" s="69" t="s">
        <v>448</v>
      </c>
      <c r="F26" s="76" t="s">
        <v>444</v>
      </c>
      <c r="G26" s="69" t="s">
        <v>13</v>
      </c>
      <c r="H26" s="69" t="s">
        <v>449</v>
      </c>
      <c r="I26" s="69"/>
      <c r="J26" s="69"/>
      <c r="K26" s="69"/>
      <c r="L26" s="69"/>
      <c r="M26" s="97"/>
      <c r="N26" s="69" t="s">
        <v>402</v>
      </c>
      <c r="O26" s="78"/>
      <c r="P26" s="78"/>
      <c r="Q26" s="78"/>
      <c r="R26" s="78"/>
      <c r="S26" s="78"/>
      <c r="T26" s="79"/>
    </row>
    <row r="27" spans="1:20" ht="33" outlineLevel="1" x14ac:dyDescent="0.35">
      <c r="A27" s="69" t="s">
        <v>16</v>
      </c>
      <c r="B27" s="69" t="s">
        <v>8</v>
      </c>
      <c r="C27" s="75" t="s">
        <v>307</v>
      </c>
      <c r="D27" s="69" t="s">
        <v>465</v>
      </c>
      <c r="E27" s="69" t="s">
        <v>466</v>
      </c>
      <c r="F27" s="69" t="s">
        <v>432</v>
      </c>
      <c r="G27" s="69" t="s">
        <v>13</v>
      </c>
      <c r="H27" s="69" t="s">
        <v>452</v>
      </c>
      <c r="I27" s="69"/>
      <c r="J27" s="69"/>
      <c r="K27" s="69"/>
      <c r="L27" s="69"/>
      <c r="M27" s="97"/>
      <c r="N27" s="69" t="s">
        <v>392</v>
      </c>
      <c r="O27" s="78"/>
      <c r="P27" s="78"/>
      <c r="Q27" s="78"/>
      <c r="R27" s="78"/>
      <c r="S27" s="78"/>
      <c r="T27" s="62" t="s">
        <v>599</v>
      </c>
    </row>
    <row r="28" spans="1:20" ht="33" outlineLevel="1" x14ac:dyDescent="0.35">
      <c r="A28" s="69" t="s">
        <v>16</v>
      </c>
      <c r="B28" s="69" t="s">
        <v>8</v>
      </c>
      <c r="C28" s="75" t="s">
        <v>307</v>
      </c>
      <c r="D28" s="69" t="s">
        <v>482</v>
      </c>
      <c r="E28" s="69" t="s">
        <v>483</v>
      </c>
      <c r="F28" s="69" t="s">
        <v>480</v>
      </c>
      <c r="G28" s="69" t="s">
        <v>13</v>
      </c>
      <c r="H28" s="69" t="s">
        <v>484</v>
      </c>
      <c r="I28" s="69"/>
      <c r="J28" s="69"/>
      <c r="K28" s="69"/>
      <c r="L28" s="69"/>
      <c r="M28" s="97"/>
      <c r="N28" s="69" t="s">
        <v>458</v>
      </c>
      <c r="O28" s="78"/>
      <c r="P28" s="78"/>
      <c r="Q28" s="78"/>
      <c r="R28" s="78"/>
      <c r="S28" s="78"/>
      <c r="T28" s="62"/>
    </row>
    <row r="29" spans="1:20" ht="33" outlineLevel="1" x14ac:dyDescent="0.35">
      <c r="A29" s="65" t="s">
        <v>16</v>
      </c>
      <c r="B29" s="65" t="s">
        <v>8</v>
      </c>
      <c r="C29" s="75" t="s">
        <v>307</v>
      </c>
      <c r="D29" s="65" t="s">
        <v>459</v>
      </c>
      <c r="E29" s="65" t="s">
        <v>460</v>
      </c>
      <c r="F29" s="65" t="s">
        <v>480</v>
      </c>
      <c r="G29" s="65" t="s">
        <v>13</v>
      </c>
      <c r="H29" s="65" t="s">
        <v>452</v>
      </c>
      <c r="I29" s="66"/>
      <c r="J29" s="66"/>
      <c r="K29" s="66"/>
      <c r="L29" s="66"/>
      <c r="M29" s="95"/>
      <c r="N29" s="107" t="s">
        <v>458</v>
      </c>
      <c r="O29" s="68"/>
      <c r="P29" s="68"/>
      <c r="Q29" s="68"/>
      <c r="R29" s="68"/>
      <c r="S29" s="72"/>
      <c r="T29" s="79"/>
    </row>
    <row r="30" spans="1:20" ht="33" outlineLevel="1" x14ac:dyDescent="0.35">
      <c r="A30" s="69" t="s">
        <v>16</v>
      </c>
      <c r="B30" s="69" t="s">
        <v>8</v>
      </c>
      <c r="C30" s="75" t="s">
        <v>307</v>
      </c>
      <c r="D30" s="103" t="s">
        <v>600</v>
      </c>
      <c r="E30" s="103" t="s">
        <v>601</v>
      </c>
      <c r="F30" s="118" t="s">
        <v>480</v>
      </c>
      <c r="G30" s="103" t="s">
        <v>13</v>
      </c>
      <c r="H30" s="103" t="s">
        <v>602</v>
      </c>
      <c r="I30" s="103"/>
      <c r="J30" s="103"/>
      <c r="K30" s="103"/>
      <c r="L30" s="103"/>
      <c r="M30" s="104"/>
      <c r="N30" s="103" t="s">
        <v>458</v>
      </c>
      <c r="O30" s="105"/>
      <c r="P30" s="78"/>
      <c r="Q30" s="78"/>
      <c r="R30" s="78"/>
      <c r="S30" s="78"/>
      <c r="T30" s="79"/>
    </row>
    <row r="31" spans="1:20" ht="33" outlineLevel="1" x14ac:dyDescent="0.35">
      <c r="A31" s="69" t="s">
        <v>16</v>
      </c>
      <c r="B31" s="69" t="s">
        <v>8</v>
      </c>
      <c r="C31" s="75" t="s">
        <v>307</v>
      </c>
      <c r="D31" s="69" t="s">
        <v>488</v>
      </c>
      <c r="E31" s="69" t="s">
        <v>489</v>
      </c>
      <c r="F31" s="76" t="s">
        <v>432</v>
      </c>
      <c r="G31" s="69" t="s">
        <v>13</v>
      </c>
      <c r="H31" s="69"/>
      <c r="I31" s="69"/>
      <c r="J31" s="69"/>
      <c r="K31" s="69"/>
      <c r="L31" s="69"/>
      <c r="M31" s="104"/>
      <c r="N31" s="69" t="s">
        <v>458</v>
      </c>
      <c r="O31" s="78"/>
      <c r="P31" s="78"/>
      <c r="Q31" s="78"/>
      <c r="R31" s="78"/>
      <c r="S31" s="78"/>
      <c r="T31" s="79"/>
    </row>
    <row r="32" spans="1:20" ht="33" outlineLevel="1" x14ac:dyDescent="0.35">
      <c r="A32" s="69" t="s">
        <v>16</v>
      </c>
      <c r="B32" s="69" t="s">
        <v>8</v>
      </c>
      <c r="C32" s="75" t="s">
        <v>307</v>
      </c>
      <c r="D32" s="69" t="s">
        <v>450</v>
      </c>
      <c r="E32" s="69" t="s">
        <v>454</v>
      </c>
      <c r="F32" s="69" t="s">
        <v>480</v>
      </c>
      <c r="G32" s="69" t="s">
        <v>13</v>
      </c>
      <c r="H32" s="69" t="s">
        <v>452</v>
      </c>
      <c r="I32" s="69"/>
      <c r="J32" s="69"/>
      <c r="K32" s="69"/>
      <c r="L32" s="69"/>
      <c r="M32" s="104"/>
      <c r="N32" s="69"/>
      <c r="O32" s="78"/>
      <c r="P32" s="78"/>
      <c r="Q32" s="78"/>
      <c r="R32" s="78"/>
      <c r="S32" s="78"/>
      <c r="T32" s="62"/>
    </row>
    <row r="33" spans="1:20" ht="33" outlineLevel="1" x14ac:dyDescent="0.35">
      <c r="A33" s="69" t="s">
        <v>16</v>
      </c>
      <c r="B33" s="69" t="s">
        <v>8</v>
      </c>
      <c r="C33" s="75" t="s">
        <v>307</v>
      </c>
      <c r="D33" s="117" t="s">
        <v>450</v>
      </c>
      <c r="E33" s="117" t="s">
        <v>451</v>
      </c>
      <c r="F33" s="119" t="s">
        <v>480</v>
      </c>
      <c r="G33" s="117" t="s">
        <v>13</v>
      </c>
      <c r="H33" s="117" t="s">
        <v>452</v>
      </c>
      <c r="I33" s="117"/>
      <c r="J33" s="117"/>
      <c r="K33" s="117"/>
      <c r="L33" s="117"/>
      <c r="M33" s="120"/>
      <c r="N33" s="117"/>
      <c r="O33" s="121"/>
      <c r="P33" s="78"/>
      <c r="Q33" s="78"/>
      <c r="R33" s="78"/>
      <c r="S33" s="78"/>
      <c r="T33" s="62"/>
    </row>
    <row r="34" spans="1:20" ht="33" outlineLevel="1" x14ac:dyDescent="0.35">
      <c r="A34" s="69" t="s">
        <v>16</v>
      </c>
      <c r="B34" s="69" t="s">
        <v>8</v>
      </c>
      <c r="C34" s="75" t="s">
        <v>307</v>
      </c>
      <c r="D34" s="77" t="s">
        <v>450</v>
      </c>
      <c r="E34" s="77" t="s">
        <v>453</v>
      </c>
      <c r="F34" s="76" t="s">
        <v>480</v>
      </c>
      <c r="G34" s="102" t="s">
        <v>13</v>
      </c>
      <c r="H34" s="102" t="s">
        <v>452</v>
      </c>
      <c r="I34" s="69"/>
      <c r="J34" s="69"/>
      <c r="K34" s="69"/>
      <c r="L34" s="69"/>
      <c r="M34" s="97"/>
      <c r="N34" s="69"/>
      <c r="O34" s="78"/>
      <c r="P34" s="78"/>
      <c r="Q34" s="78"/>
      <c r="R34" s="78"/>
      <c r="S34" s="78"/>
      <c r="T34" s="62"/>
    </row>
    <row r="35" spans="1:20" ht="33" outlineLevel="1" x14ac:dyDescent="0.35">
      <c r="A35" s="69" t="s">
        <v>16</v>
      </c>
      <c r="B35" s="69" t="s">
        <v>8</v>
      </c>
      <c r="C35" s="75" t="s">
        <v>307</v>
      </c>
      <c r="D35" s="69" t="s">
        <v>445</v>
      </c>
      <c r="E35" s="69" t="s">
        <v>446</v>
      </c>
      <c r="F35" s="69" t="s">
        <v>432</v>
      </c>
      <c r="G35" s="69" t="s">
        <v>13</v>
      </c>
      <c r="H35" s="69" t="s">
        <v>471</v>
      </c>
      <c r="I35" s="69"/>
      <c r="J35" s="69"/>
      <c r="K35" s="69"/>
      <c r="L35" s="69"/>
      <c r="M35" s="95"/>
      <c r="N35" s="69" t="s">
        <v>470</v>
      </c>
      <c r="O35" s="78"/>
      <c r="P35" s="78"/>
      <c r="Q35" s="78"/>
      <c r="R35" s="78"/>
      <c r="S35" s="78"/>
      <c r="T35" s="62" t="s">
        <v>603</v>
      </c>
    </row>
    <row r="36" spans="1:20" ht="33" outlineLevel="1" x14ac:dyDescent="0.35">
      <c r="A36" s="90" t="s">
        <v>16</v>
      </c>
      <c r="B36" s="69" t="s">
        <v>8</v>
      </c>
      <c r="C36" s="75" t="s">
        <v>307</v>
      </c>
      <c r="D36" s="90" t="s">
        <v>472</v>
      </c>
      <c r="E36" s="90" t="s">
        <v>473</v>
      </c>
      <c r="F36" s="69" t="s">
        <v>432</v>
      </c>
      <c r="G36" s="90" t="s">
        <v>79</v>
      </c>
      <c r="H36" s="90" t="s">
        <v>476</v>
      </c>
      <c r="I36" s="70"/>
      <c r="J36" s="70"/>
      <c r="K36" s="70"/>
      <c r="L36" s="70"/>
      <c r="M36" s="97"/>
      <c r="N36" s="106" t="s">
        <v>475</v>
      </c>
      <c r="O36" s="90"/>
      <c r="P36" s="90"/>
      <c r="Q36" s="90"/>
      <c r="R36" s="90"/>
      <c r="S36" s="78"/>
      <c r="T36" s="79" t="s">
        <v>604</v>
      </c>
    </row>
    <row r="37" spans="1:20" ht="33" outlineLevel="1" x14ac:dyDescent="0.35">
      <c r="A37" s="69" t="s">
        <v>16</v>
      </c>
      <c r="B37" s="69" t="s">
        <v>8</v>
      </c>
      <c r="C37" s="75" t="s">
        <v>307</v>
      </c>
      <c r="D37" s="69" t="s">
        <v>481</v>
      </c>
      <c r="E37" s="69" t="s">
        <v>481</v>
      </c>
      <c r="F37" s="69" t="s">
        <v>480</v>
      </c>
      <c r="G37" s="69" t="s">
        <v>13</v>
      </c>
      <c r="H37" s="69"/>
      <c r="I37" s="69"/>
      <c r="J37" s="69"/>
      <c r="K37" s="69"/>
      <c r="L37" s="69"/>
      <c r="M37" s="97"/>
      <c r="N37" s="69" t="s">
        <v>458</v>
      </c>
      <c r="O37" s="78"/>
      <c r="P37" s="78"/>
      <c r="Q37" s="78"/>
      <c r="R37" s="78"/>
      <c r="S37" s="78"/>
      <c r="T37" s="62"/>
    </row>
    <row r="38" spans="1:20" ht="33" outlineLevel="1" x14ac:dyDescent="0.35">
      <c r="A38" s="69" t="s">
        <v>16</v>
      </c>
      <c r="B38" s="65" t="s">
        <v>8</v>
      </c>
      <c r="C38" s="75" t="s">
        <v>307</v>
      </c>
      <c r="D38" s="65" t="s">
        <v>450</v>
      </c>
      <c r="E38" s="65" t="s">
        <v>455</v>
      </c>
      <c r="F38" s="65" t="s">
        <v>480</v>
      </c>
      <c r="G38" s="65" t="s">
        <v>13</v>
      </c>
      <c r="H38" s="65" t="s">
        <v>452</v>
      </c>
      <c r="I38" s="65"/>
      <c r="J38" s="65"/>
      <c r="K38" s="65"/>
      <c r="L38" s="65"/>
      <c r="M38" s="95"/>
      <c r="N38" s="65"/>
      <c r="O38" s="96"/>
      <c r="P38" s="96"/>
      <c r="Q38" s="96"/>
      <c r="R38" s="96"/>
      <c r="S38" s="96"/>
      <c r="T38" s="79"/>
    </row>
    <row r="39" spans="1:20" ht="33" outlineLevel="1" x14ac:dyDescent="0.35">
      <c r="A39" s="116" t="s">
        <v>16</v>
      </c>
      <c r="B39" s="69" t="s">
        <v>8</v>
      </c>
      <c r="C39" s="75" t="s">
        <v>307</v>
      </c>
      <c r="D39" s="69" t="s">
        <v>450</v>
      </c>
      <c r="E39" s="69" t="s">
        <v>456</v>
      </c>
      <c r="F39" s="69" t="s">
        <v>480</v>
      </c>
      <c r="G39" s="69" t="s">
        <v>13</v>
      </c>
      <c r="H39" s="69" t="s">
        <v>452</v>
      </c>
      <c r="I39" s="69"/>
      <c r="J39" s="69"/>
      <c r="K39" s="69"/>
      <c r="L39" s="69"/>
      <c r="M39" s="97"/>
      <c r="N39" s="69"/>
      <c r="O39" s="78"/>
      <c r="P39" s="78"/>
      <c r="Q39" s="78"/>
      <c r="R39" s="78"/>
      <c r="S39" s="78"/>
      <c r="T39" s="79"/>
    </row>
    <row r="40" spans="1:20" ht="33" outlineLevel="1" x14ac:dyDescent="0.35">
      <c r="A40" s="77" t="s">
        <v>16</v>
      </c>
      <c r="B40" s="77" t="s">
        <v>8</v>
      </c>
      <c r="C40" s="75" t="s">
        <v>307</v>
      </c>
      <c r="D40" s="101" t="s">
        <v>472</v>
      </c>
      <c r="E40" s="69" t="s">
        <v>473</v>
      </c>
      <c r="F40" s="77" t="s">
        <v>432</v>
      </c>
      <c r="G40" s="77" t="s">
        <v>79</v>
      </c>
      <c r="H40" s="101" t="s">
        <v>474</v>
      </c>
      <c r="I40" s="76"/>
      <c r="J40" s="76"/>
      <c r="K40" s="76"/>
      <c r="L40" s="76"/>
      <c r="M40" s="95"/>
      <c r="N40" s="69" t="s">
        <v>475</v>
      </c>
      <c r="O40" s="100"/>
      <c r="P40" s="100"/>
      <c r="Q40" s="100"/>
      <c r="R40" s="100"/>
      <c r="S40" s="78"/>
      <c r="T40" s="79" t="s">
        <v>605</v>
      </c>
    </row>
    <row r="41" spans="1:20" ht="33" outlineLevel="1" x14ac:dyDescent="0.35">
      <c r="A41" s="77" t="s">
        <v>16</v>
      </c>
      <c r="B41" s="77" t="s">
        <v>8</v>
      </c>
      <c r="C41" s="75" t="s">
        <v>307</v>
      </c>
      <c r="D41" s="77" t="s">
        <v>461</v>
      </c>
      <c r="E41" s="77" t="s">
        <v>462</v>
      </c>
      <c r="F41" s="77" t="s">
        <v>480</v>
      </c>
      <c r="G41" s="77" t="s">
        <v>13</v>
      </c>
      <c r="H41" s="77" t="s">
        <v>463</v>
      </c>
      <c r="I41" s="69"/>
      <c r="J41" s="69"/>
      <c r="K41" s="69"/>
      <c r="L41" s="69"/>
      <c r="M41" s="95"/>
      <c r="N41" s="69" t="s">
        <v>464</v>
      </c>
      <c r="O41" s="78"/>
      <c r="P41" s="78"/>
      <c r="Q41" s="78"/>
      <c r="R41" s="78"/>
      <c r="S41" s="78"/>
      <c r="T41" s="79" t="s">
        <v>606</v>
      </c>
    </row>
    <row r="42" spans="1:20" ht="33" outlineLevel="1" x14ac:dyDescent="0.35">
      <c r="A42" s="77" t="s">
        <v>16</v>
      </c>
      <c r="B42" s="77" t="s">
        <v>8</v>
      </c>
      <c r="C42" s="75" t="s">
        <v>307</v>
      </c>
      <c r="D42" s="77" t="s">
        <v>21</v>
      </c>
      <c r="E42" s="77" t="s">
        <v>607</v>
      </c>
      <c r="F42" s="77" t="s">
        <v>480</v>
      </c>
      <c r="G42" s="77" t="s">
        <v>79</v>
      </c>
      <c r="H42" s="77" t="s">
        <v>608</v>
      </c>
      <c r="I42" s="69"/>
      <c r="J42" s="69"/>
      <c r="K42" s="69"/>
      <c r="L42" s="69"/>
      <c r="M42" s="95"/>
      <c r="N42" s="69" t="s">
        <v>470</v>
      </c>
      <c r="O42" s="78"/>
      <c r="P42" s="78"/>
      <c r="Q42" s="78"/>
      <c r="R42" s="78"/>
      <c r="S42" s="78"/>
      <c r="T42" s="79" t="s">
        <v>609</v>
      </c>
    </row>
    <row r="43" spans="1:20" ht="33" outlineLevel="1" x14ac:dyDescent="0.35">
      <c r="A43" s="77" t="s">
        <v>16</v>
      </c>
      <c r="B43" s="77" t="s">
        <v>8</v>
      </c>
      <c r="C43" s="75" t="s">
        <v>307</v>
      </c>
      <c r="D43" s="77" t="s">
        <v>445</v>
      </c>
      <c r="E43" s="77" t="s">
        <v>446</v>
      </c>
      <c r="F43" s="77" t="s">
        <v>444</v>
      </c>
      <c r="G43" s="77" t="s">
        <v>13</v>
      </c>
      <c r="H43" s="76" t="s">
        <v>447</v>
      </c>
      <c r="I43" s="76"/>
      <c r="J43" s="76"/>
      <c r="K43" s="69"/>
      <c r="L43" s="76"/>
      <c r="M43" s="95"/>
      <c r="N43" s="69" t="s">
        <v>382</v>
      </c>
      <c r="O43" s="100"/>
      <c r="P43" s="100"/>
      <c r="Q43" s="100"/>
      <c r="R43" s="100"/>
      <c r="S43" s="78"/>
      <c r="T43" s="79" t="s">
        <v>610</v>
      </c>
    </row>
    <row r="44" spans="1:20" ht="33" outlineLevel="1" x14ac:dyDescent="0.35">
      <c r="A44" s="77" t="s">
        <v>16</v>
      </c>
      <c r="B44" s="77" t="s">
        <v>8</v>
      </c>
      <c r="C44" s="75" t="s">
        <v>307</v>
      </c>
      <c r="D44" s="77" t="s">
        <v>490</v>
      </c>
      <c r="E44" s="77" t="s">
        <v>491</v>
      </c>
      <c r="F44" s="76" t="s">
        <v>432</v>
      </c>
      <c r="G44" s="77" t="s">
        <v>13</v>
      </c>
      <c r="H44" s="77"/>
      <c r="I44" s="69"/>
      <c r="J44" s="69"/>
      <c r="K44" s="69"/>
      <c r="L44" s="69"/>
      <c r="M44" s="95"/>
      <c r="N44" s="69" t="s">
        <v>458</v>
      </c>
      <c r="O44" s="78"/>
      <c r="P44" s="78"/>
      <c r="Q44" s="78"/>
      <c r="R44" s="78"/>
      <c r="S44" s="78"/>
      <c r="T44" s="79"/>
    </row>
    <row r="45" spans="1:20" ht="33" outlineLevel="1" x14ac:dyDescent="0.35">
      <c r="A45" s="77" t="s">
        <v>16</v>
      </c>
      <c r="B45" s="77" t="s">
        <v>8</v>
      </c>
      <c r="C45" s="75" t="s">
        <v>307</v>
      </c>
      <c r="D45" s="77" t="s">
        <v>467</v>
      </c>
      <c r="E45" s="77" t="s">
        <v>468</v>
      </c>
      <c r="F45" s="76" t="s">
        <v>432</v>
      </c>
      <c r="G45" s="77" t="s">
        <v>13</v>
      </c>
      <c r="H45" s="77" t="s">
        <v>469</v>
      </c>
      <c r="I45" s="69"/>
      <c r="J45" s="69"/>
      <c r="K45" s="69"/>
      <c r="L45" s="69"/>
      <c r="M45" s="95"/>
      <c r="N45" s="69" t="s">
        <v>470</v>
      </c>
      <c r="O45" s="78"/>
      <c r="P45" s="78"/>
      <c r="Q45" s="78"/>
      <c r="R45" s="78"/>
      <c r="S45" s="78"/>
      <c r="T45" s="79"/>
    </row>
    <row r="46" spans="1:20" ht="33" outlineLevel="1" x14ac:dyDescent="0.35">
      <c r="A46" s="77" t="s">
        <v>16</v>
      </c>
      <c r="B46" s="77" t="s">
        <v>8</v>
      </c>
      <c r="C46" s="75" t="s">
        <v>307</v>
      </c>
      <c r="D46" s="77" t="s">
        <v>477</v>
      </c>
      <c r="E46" s="77" t="s">
        <v>478</v>
      </c>
      <c r="F46" s="99" t="s">
        <v>432</v>
      </c>
      <c r="G46" s="77" t="s">
        <v>13</v>
      </c>
      <c r="H46" s="77" t="s">
        <v>479</v>
      </c>
      <c r="I46" s="69"/>
      <c r="J46" s="69"/>
      <c r="K46" s="69"/>
      <c r="L46" s="69"/>
      <c r="M46" s="95"/>
      <c r="N46" s="69"/>
      <c r="O46" s="78"/>
      <c r="P46" s="78"/>
      <c r="Q46" s="78"/>
      <c r="R46" s="78"/>
      <c r="S46" s="78"/>
      <c r="T46" s="79"/>
    </row>
    <row r="47" spans="1:20" s="2" customFormat="1" ht="33" customHeight="1" x14ac:dyDescent="0.35">
      <c r="A47" s="240" t="s">
        <v>611</v>
      </c>
      <c r="B47" s="241"/>
      <c r="C47" s="242"/>
      <c r="D47" s="80"/>
      <c r="E47" s="80"/>
      <c r="F47" s="177"/>
      <c r="G47" s="80"/>
      <c r="H47" s="80"/>
      <c r="I47" s="108"/>
      <c r="J47" s="108"/>
      <c r="K47" s="108"/>
      <c r="L47" s="108"/>
      <c r="M47" s="115"/>
      <c r="N47" s="108"/>
      <c r="O47" s="92"/>
      <c r="P47" s="92"/>
      <c r="Q47" s="92"/>
      <c r="R47" s="92"/>
      <c r="S47" s="92"/>
      <c r="T47" s="176"/>
    </row>
    <row r="48" spans="1:20" ht="49.5" outlineLevel="1" x14ac:dyDescent="0.35">
      <c r="A48" s="77" t="s">
        <v>71</v>
      </c>
      <c r="B48" s="77" t="s">
        <v>70</v>
      </c>
      <c r="C48" s="75" t="s">
        <v>315</v>
      </c>
      <c r="D48" s="77" t="s">
        <v>612</v>
      </c>
      <c r="E48" s="77" t="s">
        <v>613</v>
      </c>
      <c r="F48" s="99" t="s">
        <v>432</v>
      </c>
      <c r="G48" s="77" t="s">
        <v>13</v>
      </c>
      <c r="H48" s="77" t="s">
        <v>614</v>
      </c>
      <c r="I48" s="69"/>
      <c r="J48" s="69"/>
      <c r="K48" s="69"/>
      <c r="L48" s="69"/>
      <c r="M48" s="95"/>
      <c r="N48" s="69" t="s">
        <v>615</v>
      </c>
      <c r="O48" s="78"/>
      <c r="P48" s="78"/>
      <c r="Q48" s="78"/>
      <c r="R48" s="78"/>
      <c r="S48" s="78"/>
      <c r="T48" s="79"/>
    </row>
    <row r="49" spans="1:20" ht="33" outlineLevel="1" x14ac:dyDescent="0.35">
      <c r="A49" s="77" t="s">
        <v>71</v>
      </c>
      <c r="B49" s="77" t="s">
        <v>70</v>
      </c>
      <c r="C49" s="75" t="s">
        <v>315</v>
      </c>
      <c r="D49" s="77" t="s">
        <v>616</v>
      </c>
      <c r="E49" s="77" t="s">
        <v>617</v>
      </c>
      <c r="F49" s="99" t="s">
        <v>432</v>
      </c>
      <c r="G49" s="77" t="s">
        <v>13</v>
      </c>
      <c r="H49" s="77" t="s">
        <v>618</v>
      </c>
      <c r="I49" s="69"/>
      <c r="J49" s="69"/>
      <c r="K49" s="69"/>
      <c r="L49" s="69"/>
      <c r="M49" s="95"/>
      <c r="N49" s="69" t="s">
        <v>615</v>
      </c>
      <c r="O49" s="78"/>
      <c r="P49" s="78"/>
      <c r="Q49" s="78"/>
      <c r="R49" s="78"/>
      <c r="S49" s="78"/>
      <c r="T49" s="79"/>
    </row>
    <row r="50" spans="1:20" ht="33" outlineLevel="1" x14ac:dyDescent="0.35">
      <c r="A50" s="77" t="s">
        <v>71</v>
      </c>
      <c r="B50" s="77" t="s">
        <v>70</v>
      </c>
      <c r="C50" s="75" t="s">
        <v>315</v>
      </c>
      <c r="D50" s="77" t="s">
        <v>619</v>
      </c>
      <c r="E50" s="77" t="s">
        <v>620</v>
      </c>
      <c r="F50" s="99" t="s">
        <v>432</v>
      </c>
      <c r="G50" s="77" t="s">
        <v>13</v>
      </c>
      <c r="H50" s="77" t="s">
        <v>621</v>
      </c>
      <c r="I50" s="69"/>
      <c r="J50" s="69"/>
      <c r="K50" s="69"/>
      <c r="L50" s="69"/>
      <c r="M50" s="95"/>
      <c r="N50" s="69" t="s">
        <v>615</v>
      </c>
      <c r="O50" s="78"/>
      <c r="P50" s="78"/>
      <c r="Q50" s="78"/>
      <c r="R50" s="78"/>
      <c r="S50" s="78"/>
      <c r="T50" s="79"/>
    </row>
    <row r="51" spans="1:20" ht="33" outlineLevel="1" x14ac:dyDescent="0.35">
      <c r="A51" s="77" t="s">
        <v>71</v>
      </c>
      <c r="B51" s="77" t="s">
        <v>70</v>
      </c>
      <c r="C51" s="75" t="s">
        <v>315</v>
      </c>
      <c r="D51" s="77" t="s">
        <v>622</v>
      </c>
      <c r="E51" s="77" t="s">
        <v>623</v>
      </c>
      <c r="F51" s="76" t="s">
        <v>432</v>
      </c>
      <c r="G51" s="77" t="s">
        <v>13</v>
      </c>
      <c r="H51" s="77" t="s">
        <v>624</v>
      </c>
      <c r="I51" s="69"/>
      <c r="J51" s="69"/>
      <c r="K51" s="69"/>
      <c r="L51" s="69"/>
      <c r="M51" s="95"/>
      <c r="N51" s="69" t="s">
        <v>615</v>
      </c>
      <c r="O51" s="78"/>
      <c r="P51" s="78"/>
      <c r="Q51" s="78"/>
      <c r="R51" s="78"/>
      <c r="S51" s="78"/>
      <c r="T51" s="79" t="s">
        <v>625</v>
      </c>
    </row>
    <row r="52" spans="1:20" ht="49.5" outlineLevel="1" x14ac:dyDescent="0.35">
      <c r="A52" s="77" t="s">
        <v>71</v>
      </c>
      <c r="B52" s="77" t="s">
        <v>70</v>
      </c>
      <c r="C52" s="75" t="s">
        <v>315</v>
      </c>
      <c r="D52" s="77" t="s">
        <v>626</v>
      </c>
      <c r="E52" s="77" t="s">
        <v>627</v>
      </c>
      <c r="F52" s="76" t="s">
        <v>480</v>
      </c>
      <c r="G52" s="77" t="s">
        <v>13</v>
      </c>
      <c r="H52" s="77" t="s">
        <v>628</v>
      </c>
      <c r="I52" s="69"/>
      <c r="J52" s="69"/>
      <c r="K52" s="69"/>
      <c r="L52" s="69"/>
      <c r="M52" s="95"/>
      <c r="N52" s="69" t="s">
        <v>615</v>
      </c>
      <c r="O52" s="78"/>
      <c r="P52" s="78"/>
      <c r="Q52" s="78"/>
      <c r="R52" s="78"/>
      <c r="S52" s="78"/>
      <c r="T52" s="79"/>
    </row>
    <row r="53" spans="1:20" ht="66" outlineLevel="1" x14ac:dyDescent="0.35">
      <c r="A53" s="77" t="s">
        <v>71</v>
      </c>
      <c r="B53" s="77" t="s">
        <v>70</v>
      </c>
      <c r="C53" s="75" t="s">
        <v>315</v>
      </c>
      <c r="D53" s="77" t="s">
        <v>629</v>
      </c>
      <c r="E53" s="77" t="s">
        <v>630</v>
      </c>
      <c r="F53" s="76" t="s">
        <v>480</v>
      </c>
      <c r="G53" s="77" t="s">
        <v>13</v>
      </c>
      <c r="H53" s="77" t="s">
        <v>631</v>
      </c>
      <c r="I53" s="69"/>
      <c r="J53" s="69"/>
      <c r="K53" s="69"/>
      <c r="L53" s="69"/>
      <c r="M53" s="95"/>
      <c r="N53" s="69" t="s">
        <v>615</v>
      </c>
      <c r="O53" s="78"/>
      <c r="P53" s="78"/>
      <c r="Q53" s="78"/>
      <c r="R53" s="78"/>
      <c r="S53" s="78"/>
      <c r="T53" s="79" t="s">
        <v>632</v>
      </c>
    </row>
    <row r="54" spans="1:20" ht="33" outlineLevel="1" x14ac:dyDescent="0.35">
      <c r="A54" s="77" t="s">
        <v>71</v>
      </c>
      <c r="B54" s="77" t="s">
        <v>70</v>
      </c>
      <c r="C54" s="75" t="s">
        <v>315</v>
      </c>
      <c r="D54" s="77" t="s">
        <v>633</v>
      </c>
      <c r="E54" s="77" t="s">
        <v>634</v>
      </c>
      <c r="F54" s="77" t="s">
        <v>480</v>
      </c>
      <c r="G54" s="77" t="s">
        <v>13</v>
      </c>
      <c r="H54" s="77" t="s">
        <v>635</v>
      </c>
      <c r="I54" s="69"/>
      <c r="J54" s="69"/>
      <c r="K54" s="69"/>
      <c r="L54" s="69"/>
      <c r="M54" s="95"/>
      <c r="N54" s="69" t="s">
        <v>615</v>
      </c>
      <c r="O54" s="78"/>
      <c r="P54" s="78"/>
      <c r="Q54" s="78"/>
      <c r="R54" s="78"/>
      <c r="S54" s="78"/>
      <c r="T54" s="79"/>
    </row>
    <row r="55" spans="1:20" ht="33" outlineLevel="1" x14ac:dyDescent="0.35">
      <c r="A55" s="77" t="s">
        <v>71</v>
      </c>
      <c r="B55" s="77" t="s">
        <v>70</v>
      </c>
      <c r="C55" s="75" t="s">
        <v>315</v>
      </c>
      <c r="D55" s="77" t="s">
        <v>636</v>
      </c>
      <c r="E55" s="77" t="s">
        <v>637</v>
      </c>
      <c r="F55" s="76" t="s">
        <v>480</v>
      </c>
      <c r="G55" s="77" t="s">
        <v>13</v>
      </c>
      <c r="H55" s="77" t="s">
        <v>638</v>
      </c>
      <c r="I55" s="69"/>
      <c r="J55" s="69"/>
      <c r="K55" s="69"/>
      <c r="L55" s="69"/>
      <c r="M55" s="95"/>
      <c r="N55" s="69" t="s">
        <v>615</v>
      </c>
      <c r="O55" s="78"/>
      <c r="P55" s="78"/>
      <c r="Q55" s="78"/>
      <c r="R55" s="78"/>
      <c r="S55" s="78"/>
      <c r="T55" s="79"/>
    </row>
    <row r="56" spans="1:20" ht="33" outlineLevel="1" x14ac:dyDescent="0.35">
      <c r="A56" s="77" t="s">
        <v>71</v>
      </c>
      <c r="B56" s="77" t="s">
        <v>70</v>
      </c>
      <c r="C56" s="75" t="s">
        <v>315</v>
      </c>
      <c r="D56" s="77" t="s">
        <v>639</v>
      </c>
      <c r="E56" s="77" t="s">
        <v>640</v>
      </c>
      <c r="F56" s="76" t="s">
        <v>480</v>
      </c>
      <c r="G56" s="77" t="s">
        <v>13</v>
      </c>
      <c r="H56" s="77" t="s">
        <v>641</v>
      </c>
      <c r="I56" s="69"/>
      <c r="J56" s="69"/>
      <c r="K56" s="69"/>
      <c r="L56" s="69"/>
      <c r="M56" s="95"/>
      <c r="N56" s="69" t="s">
        <v>615</v>
      </c>
      <c r="O56" s="78"/>
      <c r="P56" s="78"/>
      <c r="Q56" s="78"/>
      <c r="R56" s="78"/>
      <c r="S56" s="78"/>
      <c r="T56" s="79"/>
    </row>
    <row r="57" spans="1:20" ht="33" outlineLevel="1" x14ac:dyDescent="0.35">
      <c r="A57" s="77" t="s">
        <v>71</v>
      </c>
      <c r="B57" s="77" t="s">
        <v>70</v>
      </c>
      <c r="C57" s="75" t="s">
        <v>315</v>
      </c>
      <c r="D57" s="77" t="s">
        <v>642</v>
      </c>
      <c r="E57" s="77" t="s">
        <v>643</v>
      </c>
      <c r="F57" s="76" t="s">
        <v>480</v>
      </c>
      <c r="G57" s="77" t="s">
        <v>13</v>
      </c>
      <c r="H57" s="77" t="s">
        <v>628</v>
      </c>
      <c r="I57" s="69"/>
      <c r="J57" s="69"/>
      <c r="K57" s="69"/>
      <c r="L57" s="69"/>
      <c r="M57" s="95"/>
      <c r="N57" s="69" t="s">
        <v>615</v>
      </c>
      <c r="O57" s="78"/>
      <c r="P57" s="78"/>
      <c r="Q57" s="78"/>
      <c r="R57" s="78"/>
      <c r="S57" s="78"/>
      <c r="T57" s="79" t="s">
        <v>644</v>
      </c>
    </row>
    <row r="58" spans="1:20" ht="33" outlineLevel="1" x14ac:dyDescent="0.35">
      <c r="A58" s="116" t="s">
        <v>71</v>
      </c>
      <c r="B58" s="77" t="s">
        <v>70</v>
      </c>
      <c r="C58" s="75" t="s">
        <v>315</v>
      </c>
      <c r="D58" s="77" t="s">
        <v>645</v>
      </c>
      <c r="E58" s="77" t="s">
        <v>646</v>
      </c>
      <c r="F58" s="76" t="s">
        <v>480</v>
      </c>
      <c r="G58" s="77" t="s">
        <v>13</v>
      </c>
      <c r="H58" s="77" t="s">
        <v>628</v>
      </c>
      <c r="I58" s="69"/>
      <c r="J58" s="69"/>
      <c r="K58" s="69"/>
      <c r="L58" s="69"/>
      <c r="M58" s="95"/>
      <c r="N58" s="69" t="s">
        <v>615</v>
      </c>
      <c r="O58" s="78"/>
      <c r="P58" s="78"/>
      <c r="Q58" s="78"/>
      <c r="R58" s="78"/>
      <c r="S58" s="78"/>
      <c r="T58" s="79" t="s">
        <v>647</v>
      </c>
    </row>
    <row r="59" spans="1:20" ht="33" outlineLevel="1" x14ac:dyDescent="0.35">
      <c r="A59" s="110" t="s">
        <v>71</v>
      </c>
      <c r="B59" s="110" t="s">
        <v>70</v>
      </c>
      <c r="C59" s="110" t="s">
        <v>315</v>
      </c>
      <c r="D59" s="110" t="s">
        <v>648</v>
      </c>
      <c r="E59" s="65" t="s">
        <v>649</v>
      </c>
      <c r="F59" s="65" t="s">
        <v>480</v>
      </c>
      <c r="G59" s="65" t="s">
        <v>13</v>
      </c>
      <c r="H59" s="65" t="s">
        <v>650</v>
      </c>
      <c r="I59" s="65"/>
      <c r="J59" s="65"/>
      <c r="K59" s="65"/>
      <c r="L59" s="65"/>
      <c r="M59" s="95"/>
      <c r="N59" s="65" t="s">
        <v>615</v>
      </c>
      <c r="O59" s="96"/>
      <c r="P59" s="96"/>
      <c r="Q59" s="96"/>
      <c r="R59" s="96"/>
      <c r="S59" s="96"/>
      <c r="T59" s="79"/>
    </row>
    <row r="60" spans="1:20" ht="33" outlineLevel="1" x14ac:dyDescent="0.35">
      <c r="A60" s="113" t="s">
        <v>71</v>
      </c>
      <c r="B60" s="65" t="s">
        <v>70</v>
      </c>
      <c r="C60" s="65" t="s">
        <v>315</v>
      </c>
      <c r="D60" s="65" t="s">
        <v>651</v>
      </c>
      <c r="E60" s="65" t="s">
        <v>652</v>
      </c>
      <c r="F60" s="65" t="s">
        <v>480</v>
      </c>
      <c r="G60" s="65" t="s">
        <v>13</v>
      </c>
      <c r="H60" s="65" t="s">
        <v>628</v>
      </c>
      <c r="I60" s="65"/>
      <c r="J60" s="65"/>
      <c r="K60" s="65"/>
      <c r="L60" s="65"/>
      <c r="M60" s="95"/>
      <c r="N60" s="65" t="s">
        <v>615</v>
      </c>
      <c r="O60" s="96"/>
      <c r="P60" s="96"/>
      <c r="Q60" s="96"/>
      <c r="R60" s="96"/>
      <c r="S60" s="96"/>
      <c r="T60" s="79" t="s">
        <v>653</v>
      </c>
    </row>
    <row r="61" spans="1:20" ht="33" outlineLevel="1" x14ac:dyDescent="0.35">
      <c r="A61" s="69" t="s">
        <v>71</v>
      </c>
      <c r="B61" s="69" t="s">
        <v>70</v>
      </c>
      <c r="C61" s="75" t="s">
        <v>315</v>
      </c>
      <c r="D61" s="69" t="s">
        <v>654</v>
      </c>
      <c r="E61" s="69" t="s">
        <v>655</v>
      </c>
      <c r="F61" s="69" t="s">
        <v>480</v>
      </c>
      <c r="G61" s="69" t="s">
        <v>13</v>
      </c>
      <c r="H61" s="69" t="s">
        <v>628</v>
      </c>
      <c r="I61" s="69"/>
      <c r="J61" s="69"/>
      <c r="K61" s="69"/>
      <c r="L61" s="69"/>
      <c r="M61" s="97"/>
      <c r="N61" s="69" t="s">
        <v>615</v>
      </c>
      <c r="O61" s="78"/>
      <c r="P61" s="78"/>
      <c r="Q61" s="78"/>
      <c r="R61" s="78"/>
      <c r="S61" s="78"/>
      <c r="T61" s="79"/>
    </row>
    <row r="62" spans="1:20" ht="33" outlineLevel="1" x14ac:dyDescent="0.35">
      <c r="A62" s="65" t="s">
        <v>71</v>
      </c>
      <c r="B62" s="65" t="s">
        <v>70</v>
      </c>
      <c r="C62" s="75" t="s">
        <v>315</v>
      </c>
      <c r="D62" s="65" t="s">
        <v>656</v>
      </c>
      <c r="E62" s="65" t="s">
        <v>657</v>
      </c>
      <c r="F62" s="109" t="s">
        <v>432</v>
      </c>
      <c r="G62" s="65" t="s">
        <v>13</v>
      </c>
      <c r="H62" s="65" t="s">
        <v>658</v>
      </c>
      <c r="I62" s="65"/>
      <c r="J62" s="65"/>
      <c r="K62" s="65"/>
      <c r="L62" s="65"/>
      <c r="M62" s="95"/>
      <c r="N62" s="65" t="s">
        <v>615</v>
      </c>
      <c r="O62" s="96"/>
      <c r="P62" s="96"/>
      <c r="Q62" s="96"/>
      <c r="R62" s="96"/>
      <c r="S62" s="96"/>
      <c r="T62" s="79" t="s">
        <v>659</v>
      </c>
    </row>
    <row r="63" spans="1:20" ht="49.5" outlineLevel="1" x14ac:dyDescent="0.35">
      <c r="A63" s="65" t="s">
        <v>71</v>
      </c>
      <c r="B63" s="65"/>
      <c r="C63" s="75" t="s">
        <v>315</v>
      </c>
      <c r="D63" s="65" t="s">
        <v>660</v>
      </c>
      <c r="E63" s="65" t="s">
        <v>661</v>
      </c>
      <c r="F63" s="65"/>
      <c r="G63" s="65"/>
      <c r="H63" s="65"/>
      <c r="I63" s="65"/>
      <c r="J63" s="65"/>
      <c r="K63" s="65"/>
      <c r="L63" s="65"/>
      <c r="M63" s="95"/>
      <c r="N63" s="65" t="s">
        <v>615</v>
      </c>
      <c r="O63" s="96"/>
      <c r="P63" s="96"/>
      <c r="Q63" s="96"/>
      <c r="R63" s="96"/>
      <c r="S63" s="96"/>
      <c r="T63" s="79" t="s">
        <v>662</v>
      </c>
    </row>
    <row r="64" spans="1:20" ht="33" outlineLevel="1" x14ac:dyDescent="0.35">
      <c r="A64" s="69" t="s">
        <v>71</v>
      </c>
      <c r="B64" s="69" t="s">
        <v>70</v>
      </c>
      <c r="C64" s="69" t="s">
        <v>315</v>
      </c>
      <c r="D64" s="69" t="s">
        <v>663</v>
      </c>
      <c r="E64" s="69" t="s">
        <v>664</v>
      </c>
      <c r="F64" s="69" t="s">
        <v>480</v>
      </c>
      <c r="G64" s="69" t="s">
        <v>13</v>
      </c>
      <c r="H64" s="69" t="s">
        <v>631</v>
      </c>
      <c r="I64" s="69"/>
      <c r="J64" s="69"/>
      <c r="K64" s="69"/>
      <c r="L64" s="69"/>
      <c r="M64" s="97"/>
      <c r="N64" s="69" t="s">
        <v>615</v>
      </c>
      <c r="O64" s="78"/>
      <c r="P64" s="78"/>
      <c r="Q64" s="78"/>
      <c r="R64" s="78"/>
      <c r="S64" s="78"/>
      <c r="T64" s="79" t="s">
        <v>665</v>
      </c>
    </row>
    <row r="65" spans="1:20" outlineLevel="1" x14ac:dyDescent="0.35">
      <c r="A65" s="113" t="s">
        <v>71</v>
      </c>
      <c r="B65" s="113" t="s">
        <v>70</v>
      </c>
      <c r="C65" s="113" t="s">
        <v>315</v>
      </c>
      <c r="D65" s="113" t="s">
        <v>666</v>
      </c>
      <c r="E65" s="113" t="s">
        <v>667</v>
      </c>
      <c r="F65" s="178" t="s">
        <v>480</v>
      </c>
      <c r="G65" s="113" t="s">
        <v>13</v>
      </c>
      <c r="H65" s="113" t="s">
        <v>631</v>
      </c>
      <c r="I65" s="113"/>
      <c r="J65" s="113"/>
      <c r="K65" s="113"/>
      <c r="L65" s="113"/>
      <c r="M65" s="113"/>
      <c r="N65" s="113" t="s">
        <v>615</v>
      </c>
      <c r="O65" s="113"/>
      <c r="P65" s="113"/>
      <c r="Q65" s="113"/>
      <c r="R65" s="113"/>
      <c r="S65" s="179"/>
      <c r="T65" s="113" t="s">
        <v>668</v>
      </c>
    </row>
    <row r="66" spans="1:20" outlineLevel="1" x14ac:dyDescent="0.35">
      <c r="A66" s="113" t="s">
        <v>71</v>
      </c>
      <c r="B66" s="113" t="s">
        <v>70</v>
      </c>
      <c r="C66" s="113" t="s">
        <v>315</v>
      </c>
      <c r="D66" s="113" t="s">
        <v>669</v>
      </c>
      <c r="E66" s="113" t="s">
        <v>670</v>
      </c>
      <c r="F66" s="178" t="s">
        <v>480</v>
      </c>
      <c r="G66" s="113" t="s">
        <v>13</v>
      </c>
      <c r="H66" s="113" t="s">
        <v>671</v>
      </c>
      <c r="I66" s="113"/>
      <c r="J66" s="113"/>
      <c r="K66" s="113"/>
      <c r="L66" s="113"/>
      <c r="M66" s="113"/>
      <c r="N66" s="113" t="s">
        <v>615</v>
      </c>
      <c r="O66" s="113"/>
      <c r="P66" s="113"/>
      <c r="Q66" s="113"/>
      <c r="R66" s="113"/>
      <c r="S66" s="113"/>
      <c r="T66" s="113"/>
    </row>
    <row r="67" spans="1:20" s="2" customFormat="1" x14ac:dyDescent="0.35">
      <c r="A67" s="51" t="s">
        <v>672</v>
      </c>
      <c r="B67" s="51"/>
      <c r="C67" s="51"/>
      <c r="D67" s="51"/>
      <c r="E67" s="51"/>
      <c r="F67" s="18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181"/>
      <c r="T67" s="51"/>
    </row>
    <row r="68" spans="1:20" outlineLevel="1" x14ac:dyDescent="0.35">
      <c r="A68" s="113" t="s">
        <v>107</v>
      </c>
      <c r="B68" s="113" t="s">
        <v>106</v>
      </c>
      <c r="C68" s="113" t="s">
        <v>315</v>
      </c>
      <c r="D68" s="113" t="s">
        <v>673</v>
      </c>
      <c r="E68" s="113" t="s">
        <v>674</v>
      </c>
      <c r="F68" s="178" t="s">
        <v>480</v>
      </c>
      <c r="G68" s="113" t="s">
        <v>13</v>
      </c>
      <c r="H68" s="113" t="s">
        <v>635</v>
      </c>
      <c r="I68" s="113"/>
      <c r="J68" s="113"/>
      <c r="K68" s="113"/>
      <c r="L68" s="113"/>
      <c r="M68" s="113"/>
      <c r="N68" s="113" t="s">
        <v>615</v>
      </c>
      <c r="O68" s="113"/>
      <c r="P68" s="113"/>
      <c r="Q68" s="113"/>
      <c r="R68" s="113"/>
      <c r="S68" s="113"/>
      <c r="T68" s="113"/>
    </row>
    <row r="69" spans="1:20" outlineLevel="1" x14ac:dyDescent="0.35">
      <c r="A69" s="113" t="s">
        <v>107</v>
      </c>
      <c r="B69" s="113"/>
      <c r="C69" s="113" t="s">
        <v>315</v>
      </c>
      <c r="D69" s="113" t="s">
        <v>675</v>
      </c>
      <c r="E69" s="113"/>
      <c r="F69" s="178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</row>
    <row r="70" spans="1:20" s="2" customFormat="1" x14ac:dyDescent="0.35">
      <c r="A70" s="51" t="s">
        <v>585</v>
      </c>
      <c r="B70" s="51" t="s">
        <v>115</v>
      </c>
      <c r="C70" s="51"/>
      <c r="D70" s="51"/>
      <c r="E70" s="51"/>
      <c r="F70" s="180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181"/>
      <c r="T70" s="51"/>
    </row>
    <row r="71" spans="1:20" outlineLevel="1" x14ac:dyDescent="0.35">
      <c r="A71" s="65" t="s">
        <v>99</v>
      </c>
      <c r="B71" s="65" t="s">
        <v>102</v>
      </c>
      <c r="C71" s="65" t="s">
        <v>298</v>
      </c>
      <c r="D71" s="65" t="s">
        <v>448</v>
      </c>
      <c r="E71" s="65" t="s">
        <v>448</v>
      </c>
      <c r="F71" s="65" t="s">
        <v>480</v>
      </c>
      <c r="G71" s="65" t="s">
        <v>13</v>
      </c>
      <c r="H71" s="65" t="s">
        <v>485</v>
      </c>
      <c r="I71" s="66"/>
      <c r="J71" s="66"/>
      <c r="K71" s="66"/>
      <c r="L71" s="66"/>
      <c r="M71" s="67"/>
      <c r="N71" s="66"/>
      <c r="O71" s="68"/>
      <c r="P71" s="68"/>
      <c r="Q71" s="68"/>
      <c r="R71" s="68"/>
      <c r="S71" s="68"/>
      <c r="T71" s="88"/>
    </row>
    <row r="72" spans="1:20" outlineLevel="1" x14ac:dyDescent="0.35">
      <c r="A72" s="65" t="s">
        <v>9</v>
      </c>
      <c r="B72" s="65"/>
      <c r="C72" s="65" t="s">
        <v>298</v>
      </c>
      <c r="D72" s="65" t="s">
        <v>477</v>
      </c>
      <c r="E72" s="65" t="s">
        <v>511</v>
      </c>
      <c r="F72" s="65" t="s">
        <v>444</v>
      </c>
      <c r="G72" s="65" t="s">
        <v>13</v>
      </c>
      <c r="H72" s="65"/>
      <c r="I72" s="66"/>
      <c r="J72" s="66"/>
      <c r="K72" s="66"/>
      <c r="L72" s="66"/>
      <c r="M72" s="67"/>
      <c r="N72" s="66" t="s">
        <v>470</v>
      </c>
      <c r="O72" s="68"/>
      <c r="P72" s="68"/>
      <c r="Q72" s="68"/>
      <c r="R72" s="68"/>
      <c r="S72" s="68"/>
      <c r="T72" s="88"/>
    </row>
    <row r="73" spans="1:20" outlineLevel="1" x14ac:dyDescent="0.35">
      <c r="A73" s="65" t="s">
        <v>9</v>
      </c>
      <c r="B73" s="65" t="s">
        <v>102</v>
      </c>
      <c r="C73" s="65" t="s">
        <v>298</v>
      </c>
      <c r="D73" s="65" t="s">
        <v>512</v>
      </c>
      <c r="E73" s="65" t="s">
        <v>513</v>
      </c>
      <c r="F73" s="65" t="s">
        <v>444</v>
      </c>
      <c r="G73" s="65" t="s">
        <v>13</v>
      </c>
      <c r="H73" s="65" t="s">
        <v>486</v>
      </c>
      <c r="I73" s="66"/>
      <c r="J73" s="66"/>
      <c r="K73" s="66"/>
      <c r="L73" s="66"/>
      <c r="M73" s="67"/>
      <c r="N73" s="66" t="s">
        <v>470</v>
      </c>
      <c r="O73" s="68"/>
      <c r="P73" s="68"/>
      <c r="Q73" s="68"/>
      <c r="R73" s="68"/>
      <c r="S73" s="68"/>
      <c r="T73" s="88"/>
    </row>
    <row r="74" spans="1:20" s="2" customFormat="1" x14ac:dyDescent="0.35">
      <c r="A74" s="51" t="s">
        <v>676</v>
      </c>
      <c r="B74" s="51" t="s">
        <v>105</v>
      </c>
      <c r="C74" s="51"/>
      <c r="D74" s="51"/>
      <c r="E74" s="51"/>
      <c r="F74" s="180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181"/>
      <c r="T74" s="51"/>
    </row>
    <row r="76" spans="1:20" x14ac:dyDescent="0.35">
      <c r="A76" s="185" t="s">
        <v>677</v>
      </c>
      <c r="S76" s="93">
        <f>SUM(S21,S47,S67,S70,S74)</f>
        <v>0</v>
      </c>
    </row>
  </sheetData>
  <autoFilter ref="A4:T64"/>
  <sortState ref="A45:S69">
    <sortCondition descending="1" ref="S44"/>
  </sortState>
  <mergeCells count="12">
    <mergeCell ref="A47:C47"/>
    <mergeCell ref="A3:A4"/>
    <mergeCell ref="D3:D4"/>
    <mergeCell ref="E3:E4"/>
    <mergeCell ref="F3:F4"/>
    <mergeCell ref="B3:B4"/>
    <mergeCell ref="G3:G4"/>
    <mergeCell ref="T3:T4"/>
    <mergeCell ref="C3:C4"/>
    <mergeCell ref="I3:N3"/>
    <mergeCell ref="O3:S3"/>
    <mergeCell ref="H3:H4"/>
  </mergeCells>
  <phoneticPr fontId="7" type="noConversion"/>
  <dataValidations count="4">
    <dataValidation type="list" allowBlank="1" showInputMessage="1" showErrorMessage="1" errorTitle="出错啦~" error="只能选择“Replacement”或“New addition”，其他信息请写入备注。" sqref="G71:G73 G22:G30 G19 G33:G45 G61:G63 G48:G57 G59">
      <formula1>"Replacement,New addition"</formula1>
    </dataValidation>
    <dataValidation type="list" allowBlank="1" showInputMessage="1" showErrorMessage="1" errorTitle="出错啦~" error="只可选择&quot;Net work,Storage,Software,Other Tech&quot;" sqref="F71:F73">
      <formula1>"Net work,Storage,Software,Other Tech"</formula1>
    </dataValidation>
    <dataValidation type="list" allowBlank="1" showInputMessage="1" showErrorMessage="1" sqref="B31:B32 B22:B29 B46 B48:B57">
      <formula1>财务口径部门</formula1>
    </dataValidation>
    <dataValidation type="list" allowBlank="1" showInputMessage="1" showErrorMessage="1" errorTitle="出错啦~" error="只可选择&quot;Net work,Storage,Software,Other Tech&quot;" sqref="F61:F63 F19:F30 F7 F9 F5 F33:F59">
      <formula1>"Software,Service,Other Tech"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9"/>
  <sheetViews>
    <sheetView workbookViewId="0">
      <selection activeCell="C4" sqref="C4"/>
    </sheetView>
  </sheetViews>
  <sheetFormatPr defaultRowHeight="14.25" x14ac:dyDescent="0.15"/>
  <cols>
    <col min="1" max="1" width="17.625" style="3" bestFit="1" customWidth="1"/>
    <col min="2" max="2" width="11.625" style="3" bestFit="1" customWidth="1"/>
    <col min="3" max="3" width="37.25" style="152" customWidth="1"/>
    <col min="4" max="256" width="9" style="3"/>
    <col min="257" max="257" width="24.125" style="3" customWidth="1"/>
    <col min="258" max="258" width="11.625" style="3" bestFit="1" customWidth="1"/>
    <col min="259" max="259" width="20.75" style="3" customWidth="1"/>
    <col min="260" max="512" width="9" style="3"/>
    <col min="513" max="513" width="24.125" style="3" customWidth="1"/>
    <col min="514" max="514" width="11.625" style="3" bestFit="1" customWidth="1"/>
    <col min="515" max="515" width="20.75" style="3" customWidth="1"/>
    <col min="516" max="768" width="9" style="3"/>
    <col min="769" max="769" width="24.125" style="3" customWidth="1"/>
    <col min="770" max="770" width="11.625" style="3" bestFit="1" customWidth="1"/>
    <col min="771" max="771" width="20.75" style="3" customWidth="1"/>
    <col min="772" max="1024" width="9" style="3"/>
    <col min="1025" max="1025" width="24.125" style="3" customWidth="1"/>
    <col min="1026" max="1026" width="11.625" style="3" bestFit="1" customWidth="1"/>
    <col min="1027" max="1027" width="20.75" style="3" customWidth="1"/>
    <col min="1028" max="1280" width="9" style="3"/>
    <col min="1281" max="1281" width="24.125" style="3" customWidth="1"/>
    <col min="1282" max="1282" width="11.625" style="3" bestFit="1" customWidth="1"/>
    <col min="1283" max="1283" width="20.75" style="3" customWidth="1"/>
    <col min="1284" max="1536" width="9" style="3"/>
    <col min="1537" max="1537" width="24.125" style="3" customWidth="1"/>
    <col min="1538" max="1538" width="11.625" style="3" bestFit="1" customWidth="1"/>
    <col min="1539" max="1539" width="20.75" style="3" customWidth="1"/>
    <col min="1540" max="1792" width="9" style="3"/>
    <col min="1793" max="1793" width="24.125" style="3" customWidth="1"/>
    <col min="1794" max="1794" width="11.625" style="3" bestFit="1" customWidth="1"/>
    <col min="1795" max="1795" width="20.75" style="3" customWidth="1"/>
    <col min="1796" max="2048" width="9" style="3"/>
    <col min="2049" max="2049" width="24.125" style="3" customWidth="1"/>
    <col min="2050" max="2050" width="11.625" style="3" bestFit="1" customWidth="1"/>
    <col min="2051" max="2051" width="20.75" style="3" customWidth="1"/>
    <col min="2052" max="2304" width="9" style="3"/>
    <col min="2305" max="2305" width="24.125" style="3" customWidth="1"/>
    <col min="2306" max="2306" width="11.625" style="3" bestFit="1" customWidth="1"/>
    <col min="2307" max="2307" width="20.75" style="3" customWidth="1"/>
    <col min="2308" max="2560" width="9" style="3"/>
    <col min="2561" max="2561" width="24.125" style="3" customWidth="1"/>
    <col min="2562" max="2562" width="11.625" style="3" bestFit="1" customWidth="1"/>
    <col min="2563" max="2563" width="20.75" style="3" customWidth="1"/>
    <col min="2564" max="2816" width="9" style="3"/>
    <col min="2817" max="2817" width="24.125" style="3" customWidth="1"/>
    <col min="2818" max="2818" width="11.625" style="3" bestFit="1" customWidth="1"/>
    <col min="2819" max="2819" width="20.75" style="3" customWidth="1"/>
    <col min="2820" max="3072" width="9" style="3"/>
    <col min="3073" max="3073" width="24.125" style="3" customWidth="1"/>
    <col min="3074" max="3074" width="11.625" style="3" bestFit="1" customWidth="1"/>
    <col min="3075" max="3075" width="20.75" style="3" customWidth="1"/>
    <col min="3076" max="3328" width="9" style="3"/>
    <col min="3329" max="3329" width="24.125" style="3" customWidth="1"/>
    <col min="3330" max="3330" width="11.625" style="3" bestFit="1" customWidth="1"/>
    <col min="3331" max="3331" width="20.75" style="3" customWidth="1"/>
    <col min="3332" max="3584" width="9" style="3"/>
    <col min="3585" max="3585" width="24.125" style="3" customWidth="1"/>
    <col min="3586" max="3586" width="11.625" style="3" bestFit="1" customWidth="1"/>
    <col min="3587" max="3587" width="20.75" style="3" customWidth="1"/>
    <col min="3588" max="3840" width="9" style="3"/>
    <col min="3841" max="3841" width="24.125" style="3" customWidth="1"/>
    <col min="3842" max="3842" width="11.625" style="3" bestFit="1" customWidth="1"/>
    <col min="3843" max="3843" width="20.75" style="3" customWidth="1"/>
    <col min="3844" max="4096" width="9" style="3"/>
    <col min="4097" max="4097" width="24.125" style="3" customWidth="1"/>
    <col min="4098" max="4098" width="11.625" style="3" bestFit="1" customWidth="1"/>
    <col min="4099" max="4099" width="20.75" style="3" customWidth="1"/>
    <col min="4100" max="4352" width="9" style="3"/>
    <col min="4353" max="4353" width="24.125" style="3" customWidth="1"/>
    <col min="4354" max="4354" width="11.625" style="3" bestFit="1" customWidth="1"/>
    <col min="4355" max="4355" width="20.75" style="3" customWidth="1"/>
    <col min="4356" max="4608" width="9" style="3"/>
    <col min="4609" max="4609" width="24.125" style="3" customWidth="1"/>
    <col min="4610" max="4610" width="11.625" style="3" bestFit="1" customWidth="1"/>
    <col min="4611" max="4611" width="20.75" style="3" customWidth="1"/>
    <col min="4612" max="4864" width="9" style="3"/>
    <col min="4865" max="4865" width="24.125" style="3" customWidth="1"/>
    <col min="4866" max="4866" width="11.625" style="3" bestFit="1" customWidth="1"/>
    <col min="4867" max="4867" width="20.75" style="3" customWidth="1"/>
    <col min="4868" max="5120" width="9" style="3"/>
    <col min="5121" max="5121" width="24.125" style="3" customWidth="1"/>
    <col min="5122" max="5122" width="11.625" style="3" bestFit="1" customWidth="1"/>
    <col min="5123" max="5123" width="20.75" style="3" customWidth="1"/>
    <col min="5124" max="5376" width="9" style="3"/>
    <col min="5377" max="5377" width="24.125" style="3" customWidth="1"/>
    <col min="5378" max="5378" width="11.625" style="3" bestFit="1" customWidth="1"/>
    <col min="5379" max="5379" width="20.75" style="3" customWidth="1"/>
    <col min="5380" max="5632" width="9" style="3"/>
    <col min="5633" max="5633" width="24.125" style="3" customWidth="1"/>
    <col min="5634" max="5634" width="11.625" style="3" bestFit="1" customWidth="1"/>
    <col min="5635" max="5635" width="20.75" style="3" customWidth="1"/>
    <col min="5636" max="5888" width="9" style="3"/>
    <col min="5889" max="5889" width="24.125" style="3" customWidth="1"/>
    <col min="5890" max="5890" width="11.625" style="3" bestFit="1" customWidth="1"/>
    <col min="5891" max="5891" width="20.75" style="3" customWidth="1"/>
    <col min="5892" max="6144" width="9" style="3"/>
    <col min="6145" max="6145" width="24.125" style="3" customWidth="1"/>
    <col min="6146" max="6146" width="11.625" style="3" bestFit="1" customWidth="1"/>
    <col min="6147" max="6147" width="20.75" style="3" customWidth="1"/>
    <col min="6148" max="6400" width="9" style="3"/>
    <col min="6401" max="6401" width="24.125" style="3" customWidth="1"/>
    <col min="6402" max="6402" width="11.625" style="3" bestFit="1" customWidth="1"/>
    <col min="6403" max="6403" width="20.75" style="3" customWidth="1"/>
    <col min="6404" max="6656" width="9" style="3"/>
    <col min="6657" max="6657" width="24.125" style="3" customWidth="1"/>
    <col min="6658" max="6658" width="11.625" style="3" bestFit="1" customWidth="1"/>
    <col min="6659" max="6659" width="20.75" style="3" customWidth="1"/>
    <col min="6660" max="6912" width="9" style="3"/>
    <col min="6913" max="6913" width="24.125" style="3" customWidth="1"/>
    <col min="6914" max="6914" width="11.625" style="3" bestFit="1" customWidth="1"/>
    <col min="6915" max="6915" width="20.75" style="3" customWidth="1"/>
    <col min="6916" max="7168" width="9" style="3"/>
    <col min="7169" max="7169" width="24.125" style="3" customWidth="1"/>
    <col min="7170" max="7170" width="11.625" style="3" bestFit="1" customWidth="1"/>
    <col min="7171" max="7171" width="20.75" style="3" customWidth="1"/>
    <col min="7172" max="7424" width="9" style="3"/>
    <col min="7425" max="7425" width="24.125" style="3" customWidth="1"/>
    <col min="7426" max="7426" width="11.625" style="3" bestFit="1" customWidth="1"/>
    <col min="7427" max="7427" width="20.75" style="3" customWidth="1"/>
    <col min="7428" max="7680" width="9" style="3"/>
    <col min="7681" max="7681" width="24.125" style="3" customWidth="1"/>
    <col min="7682" max="7682" width="11.625" style="3" bestFit="1" customWidth="1"/>
    <col min="7683" max="7683" width="20.75" style="3" customWidth="1"/>
    <col min="7684" max="7936" width="9" style="3"/>
    <col min="7937" max="7937" width="24.125" style="3" customWidth="1"/>
    <col min="7938" max="7938" width="11.625" style="3" bestFit="1" customWidth="1"/>
    <col min="7939" max="7939" width="20.75" style="3" customWidth="1"/>
    <col min="7940" max="8192" width="9" style="3"/>
    <col min="8193" max="8193" width="24.125" style="3" customWidth="1"/>
    <col min="8194" max="8194" width="11.625" style="3" bestFit="1" customWidth="1"/>
    <col min="8195" max="8195" width="20.75" style="3" customWidth="1"/>
    <col min="8196" max="8448" width="9" style="3"/>
    <col min="8449" max="8449" width="24.125" style="3" customWidth="1"/>
    <col min="8450" max="8450" width="11.625" style="3" bestFit="1" customWidth="1"/>
    <col min="8451" max="8451" width="20.75" style="3" customWidth="1"/>
    <col min="8452" max="8704" width="9" style="3"/>
    <col min="8705" max="8705" width="24.125" style="3" customWidth="1"/>
    <col min="8706" max="8706" width="11.625" style="3" bestFit="1" customWidth="1"/>
    <col min="8707" max="8707" width="20.75" style="3" customWidth="1"/>
    <col min="8708" max="8960" width="9" style="3"/>
    <col min="8961" max="8961" width="24.125" style="3" customWidth="1"/>
    <col min="8962" max="8962" width="11.625" style="3" bestFit="1" customWidth="1"/>
    <col min="8963" max="8963" width="20.75" style="3" customWidth="1"/>
    <col min="8964" max="9216" width="9" style="3"/>
    <col min="9217" max="9217" width="24.125" style="3" customWidth="1"/>
    <col min="9218" max="9218" width="11.625" style="3" bestFit="1" customWidth="1"/>
    <col min="9219" max="9219" width="20.75" style="3" customWidth="1"/>
    <col min="9220" max="9472" width="9" style="3"/>
    <col min="9473" max="9473" width="24.125" style="3" customWidth="1"/>
    <col min="9474" max="9474" width="11.625" style="3" bestFit="1" customWidth="1"/>
    <col min="9475" max="9475" width="20.75" style="3" customWidth="1"/>
    <col min="9476" max="9728" width="9" style="3"/>
    <col min="9729" max="9729" width="24.125" style="3" customWidth="1"/>
    <col min="9730" max="9730" width="11.625" style="3" bestFit="1" customWidth="1"/>
    <col min="9731" max="9731" width="20.75" style="3" customWidth="1"/>
    <col min="9732" max="9984" width="9" style="3"/>
    <col min="9985" max="9985" width="24.125" style="3" customWidth="1"/>
    <col min="9986" max="9986" width="11.625" style="3" bestFit="1" customWidth="1"/>
    <col min="9987" max="9987" width="20.75" style="3" customWidth="1"/>
    <col min="9988" max="10240" width="9" style="3"/>
    <col min="10241" max="10241" width="24.125" style="3" customWidth="1"/>
    <col min="10242" max="10242" width="11.625" style="3" bestFit="1" customWidth="1"/>
    <col min="10243" max="10243" width="20.75" style="3" customWidth="1"/>
    <col min="10244" max="10496" width="9" style="3"/>
    <col min="10497" max="10497" width="24.125" style="3" customWidth="1"/>
    <col min="10498" max="10498" width="11.625" style="3" bestFit="1" customWidth="1"/>
    <col min="10499" max="10499" width="20.75" style="3" customWidth="1"/>
    <col min="10500" max="10752" width="9" style="3"/>
    <col min="10753" max="10753" width="24.125" style="3" customWidth="1"/>
    <col min="10754" max="10754" width="11.625" style="3" bestFit="1" customWidth="1"/>
    <col min="10755" max="10755" width="20.75" style="3" customWidth="1"/>
    <col min="10756" max="11008" width="9" style="3"/>
    <col min="11009" max="11009" width="24.125" style="3" customWidth="1"/>
    <col min="11010" max="11010" width="11.625" style="3" bestFit="1" customWidth="1"/>
    <col min="11011" max="11011" width="20.75" style="3" customWidth="1"/>
    <col min="11012" max="11264" width="9" style="3"/>
    <col min="11265" max="11265" width="24.125" style="3" customWidth="1"/>
    <col min="11266" max="11266" width="11.625" style="3" bestFit="1" customWidth="1"/>
    <col min="11267" max="11267" width="20.75" style="3" customWidth="1"/>
    <col min="11268" max="11520" width="9" style="3"/>
    <col min="11521" max="11521" width="24.125" style="3" customWidth="1"/>
    <col min="11522" max="11522" width="11.625" style="3" bestFit="1" customWidth="1"/>
    <col min="11523" max="11523" width="20.75" style="3" customWidth="1"/>
    <col min="11524" max="11776" width="9" style="3"/>
    <col min="11777" max="11777" width="24.125" style="3" customWidth="1"/>
    <col min="11778" max="11778" width="11.625" style="3" bestFit="1" customWidth="1"/>
    <col min="11779" max="11779" width="20.75" style="3" customWidth="1"/>
    <col min="11780" max="12032" width="9" style="3"/>
    <col min="12033" max="12033" width="24.125" style="3" customWidth="1"/>
    <col min="12034" max="12034" width="11.625" style="3" bestFit="1" customWidth="1"/>
    <col min="12035" max="12035" width="20.75" style="3" customWidth="1"/>
    <col min="12036" max="12288" width="9" style="3"/>
    <col min="12289" max="12289" width="24.125" style="3" customWidth="1"/>
    <col min="12290" max="12290" width="11.625" style="3" bestFit="1" customWidth="1"/>
    <col min="12291" max="12291" width="20.75" style="3" customWidth="1"/>
    <col min="12292" max="12544" width="9" style="3"/>
    <col min="12545" max="12545" width="24.125" style="3" customWidth="1"/>
    <col min="12546" max="12546" width="11.625" style="3" bestFit="1" customWidth="1"/>
    <col min="12547" max="12547" width="20.75" style="3" customWidth="1"/>
    <col min="12548" max="12800" width="9" style="3"/>
    <col min="12801" max="12801" width="24.125" style="3" customWidth="1"/>
    <col min="12802" max="12802" width="11.625" style="3" bestFit="1" customWidth="1"/>
    <col min="12803" max="12803" width="20.75" style="3" customWidth="1"/>
    <col min="12804" max="13056" width="9" style="3"/>
    <col min="13057" max="13057" width="24.125" style="3" customWidth="1"/>
    <col min="13058" max="13058" width="11.625" style="3" bestFit="1" customWidth="1"/>
    <col min="13059" max="13059" width="20.75" style="3" customWidth="1"/>
    <col min="13060" max="13312" width="9" style="3"/>
    <col min="13313" max="13313" width="24.125" style="3" customWidth="1"/>
    <col min="13314" max="13314" width="11.625" style="3" bestFit="1" customWidth="1"/>
    <col min="13315" max="13315" width="20.75" style="3" customWidth="1"/>
    <col min="13316" max="13568" width="9" style="3"/>
    <col min="13569" max="13569" width="24.125" style="3" customWidth="1"/>
    <col min="13570" max="13570" width="11.625" style="3" bestFit="1" customWidth="1"/>
    <col min="13571" max="13571" width="20.75" style="3" customWidth="1"/>
    <col min="13572" max="13824" width="9" style="3"/>
    <col min="13825" max="13825" width="24.125" style="3" customWidth="1"/>
    <col min="13826" max="13826" width="11.625" style="3" bestFit="1" customWidth="1"/>
    <col min="13827" max="13827" width="20.75" style="3" customWidth="1"/>
    <col min="13828" max="14080" width="9" style="3"/>
    <col min="14081" max="14081" width="24.125" style="3" customWidth="1"/>
    <col min="14082" max="14082" width="11.625" style="3" bestFit="1" customWidth="1"/>
    <col min="14083" max="14083" width="20.75" style="3" customWidth="1"/>
    <col min="14084" max="14336" width="9" style="3"/>
    <col min="14337" max="14337" width="24.125" style="3" customWidth="1"/>
    <col min="14338" max="14338" width="11.625" style="3" bestFit="1" customWidth="1"/>
    <col min="14339" max="14339" width="20.75" style="3" customWidth="1"/>
    <col min="14340" max="14592" width="9" style="3"/>
    <col min="14593" max="14593" width="24.125" style="3" customWidth="1"/>
    <col min="14594" max="14594" width="11.625" style="3" bestFit="1" customWidth="1"/>
    <col min="14595" max="14595" width="20.75" style="3" customWidth="1"/>
    <col min="14596" max="14848" width="9" style="3"/>
    <col min="14849" max="14849" width="24.125" style="3" customWidth="1"/>
    <col min="14850" max="14850" width="11.625" style="3" bestFit="1" customWidth="1"/>
    <col min="14851" max="14851" width="20.75" style="3" customWidth="1"/>
    <col min="14852" max="15104" width="9" style="3"/>
    <col min="15105" max="15105" width="24.125" style="3" customWidth="1"/>
    <col min="15106" max="15106" width="11.625" style="3" bestFit="1" customWidth="1"/>
    <col min="15107" max="15107" width="20.75" style="3" customWidth="1"/>
    <col min="15108" max="15360" width="9" style="3"/>
    <col min="15361" max="15361" width="24.125" style="3" customWidth="1"/>
    <col min="15362" max="15362" width="11.625" style="3" bestFit="1" customWidth="1"/>
    <col min="15363" max="15363" width="20.75" style="3" customWidth="1"/>
    <col min="15364" max="15616" width="9" style="3"/>
    <col min="15617" max="15617" width="24.125" style="3" customWidth="1"/>
    <col min="15618" max="15618" width="11.625" style="3" bestFit="1" customWidth="1"/>
    <col min="15619" max="15619" width="20.75" style="3" customWidth="1"/>
    <col min="15620" max="15872" width="9" style="3"/>
    <col min="15873" max="15873" width="24.125" style="3" customWidth="1"/>
    <col min="15874" max="15874" width="11.625" style="3" bestFit="1" customWidth="1"/>
    <col min="15875" max="15875" width="20.75" style="3" customWidth="1"/>
    <col min="15876" max="16128" width="9" style="3"/>
    <col min="16129" max="16129" width="24.125" style="3" customWidth="1"/>
    <col min="16130" max="16130" width="11.625" style="3" bestFit="1" customWidth="1"/>
    <col min="16131" max="16131" width="20.75" style="3" customWidth="1"/>
    <col min="16132" max="16384" width="9" style="3"/>
  </cols>
  <sheetData>
    <row r="1" spans="1:9" x14ac:dyDescent="0.15">
      <c r="A1" s="245" t="s">
        <v>497</v>
      </c>
      <c r="B1" s="251" t="s">
        <v>498</v>
      </c>
      <c r="C1" s="245" t="s">
        <v>499</v>
      </c>
      <c r="D1" s="251" t="s">
        <v>500</v>
      </c>
      <c r="E1" s="245" t="s">
        <v>501</v>
      </c>
      <c r="F1" s="245"/>
      <c r="G1" s="245"/>
      <c r="H1" s="245"/>
      <c r="I1" s="245"/>
    </row>
    <row r="2" spans="1:9" x14ac:dyDescent="0.15">
      <c r="A2" s="245"/>
      <c r="B2" s="245"/>
      <c r="C2" s="245"/>
      <c r="D2" s="245"/>
      <c r="E2" s="151" t="s">
        <v>502</v>
      </c>
      <c r="F2" s="151" t="s">
        <v>503</v>
      </c>
      <c r="G2" s="151" t="s">
        <v>504</v>
      </c>
      <c r="H2" s="151" t="s">
        <v>505</v>
      </c>
      <c r="I2" s="151" t="s">
        <v>506</v>
      </c>
    </row>
    <row r="3" spans="1:9" s="189" customFormat="1" ht="49.5" x14ac:dyDescent="0.35">
      <c r="A3" s="186" t="s">
        <v>692</v>
      </c>
      <c r="B3" s="169" t="s">
        <v>47</v>
      </c>
      <c r="C3" s="169" t="s">
        <v>48</v>
      </c>
      <c r="D3" s="187" t="s">
        <v>693</v>
      </c>
      <c r="E3" s="169"/>
      <c r="F3" s="169"/>
      <c r="G3" s="169"/>
      <c r="H3" s="77"/>
      <c r="I3" s="188"/>
    </row>
    <row r="4" spans="1:9" s="189" customFormat="1" ht="66" x14ac:dyDescent="0.35">
      <c r="A4" s="186" t="s">
        <v>692</v>
      </c>
      <c r="B4" s="169" t="s">
        <v>49</v>
      </c>
      <c r="C4" s="169" t="s">
        <v>50</v>
      </c>
      <c r="D4" s="187" t="s">
        <v>693</v>
      </c>
      <c r="E4" s="169"/>
      <c r="F4" s="169"/>
      <c r="G4" s="169"/>
      <c r="H4" s="77"/>
      <c r="I4" s="188"/>
    </row>
    <row r="5" spans="1:9" s="189" customFormat="1" ht="16.5" x14ac:dyDescent="0.35">
      <c r="A5" s="186" t="s">
        <v>692</v>
      </c>
      <c r="B5" s="169" t="s">
        <v>59</v>
      </c>
      <c r="C5" s="169" t="s">
        <v>60</v>
      </c>
      <c r="D5" s="187" t="s">
        <v>693</v>
      </c>
      <c r="E5" s="77"/>
      <c r="F5" s="77"/>
      <c r="G5" s="77"/>
      <c r="H5" s="77"/>
      <c r="I5" s="77"/>
    </row>
    <row r="6" spans="1:9" s="189" customFormat="1" ht="33" x14ac:dyDescent="0.35">
      <c r="A6" s="186" t="s">
        <v>692</v>
      </c>
      <c r="B6" s="169" t="s">
        <v>61</v>
      </c>
      <c r="C6" s="169" t="s">
        <v>62</v>
      </c>
      <c r="D6" s="187" t="s">
        <v>693</v>
      </c>
      <c r="E6" s="77"/>
      <c r="F6" s="77"/>
      <c r="G6" s="77"/>
      <c r="H6" s="77"/>
      <c r="I6" s="77"/>
    </row>
    <row r="7" spans="1:9" s="189" customFormat="1" ht="33" x14ac:dyDescent="0.35">
      <c r="A7" s="186" t="s">
        <v>692</v>
      </c>
      <c r="B7" s="169" t="s">
        <v>63</v>
      </c>
      <c r="C7" s="169" t="s">
        <v>64</v>
      </c>
      <c r="D7" s="187" t="s">
        <v>693</v>
      </c>
      <c r="E7" s="77"/>
      <c r="F7" s="77"/>
      <c r="G7" s="77"/>
      <c r="H7" s="77"/>
      <c r="I7" s="77"/>
    </row>
    <row r="8" spans="1:9" s="189" customFormat="1" ht="33" x14ac:dyDescent="0.35">
      <c r="A8" s="186" t="s">
        <v>692</v>
      </c>
      <c r="B8" s="169" t="s">
        <v>65</v>
      </c>
      <c r="C8" s="169" t="s">
        <v>64</v>
      </c>
      <c r="D8" s="187" t="s">
        <v>693</v>
      </c>
      <c r="E8" s="77"/>
      <c r="F8" s="77"/>
      <c r="G8" s="77"/>
      <c r="H8" s="77"/>
      <c r="I8" s="77"/>
    </row>
    <row r="9" spans="1:9" s="189" customFormat="1" ht="33" x14ac:dyDescent="0.35">
      <c r="A9" s="186" t="s">
        <v>692</v>
      </c>
      <c r="B9" s="169" t="s">
        <v>66</v>
      </c>
      <c r="C9" s="169" t="s">
        <v>67</v>
      </c>
      <c r="D9" s="187" t="s">
        <v>693</v>
      </c>
      <c r="E9" s="77"/>
      <c r="F9" s="77"/>
      <c r="G9" s="77"/>
      <c r="H9" s="77"/>
      <c r="I9" s="77"/>
    </row>
    <row r="10" spans="1:9" s="189" customFormat="1" ht="16.5" x14ac:dyDescent="0.35">
      <c r="A10" s="186" t="s">
        <v>692</v>
      </c>
      <c r="B10" s="169" t="s">
        <v>68</v>
      </c>
      <c r="C10" s="169" t="s">
        <v>694</v>
      </c>
      <c r="D10" s="187" t="s">
        <v>693</v>
      </c>
      <c r="E10" s="77"/>
      <c r="F10" s="77"/>
      <c r="G10" s="77"/>
      <c r="H10" s="77"/>
      <c r="I10" s="77"/>
    </row>
    <row r="11" spans="1:9" s="189" customFormat="1" ht="16.5" x14ac:dyDescent="0.35">
      <c r="A11" s="186" t="s">
        <v>8</v>
      </c>
      <c r="B11" s="186" t="s">
        <v>507</v>
      </c>
      <c r="C11" s="190" t="s">
        <v>508</v>
      </c>
      <c r="D11" s="187" t="s">
        <v>678</v>
      </c>
      <c r="E11" s="191"/>
      <c r="F11" s="191"/>
      <c r="G11" s="191"/>
      <c r="H11" s="191"/>
      <c r="I11" s="191"/>
    </row>
    <row r="12" spans="1:9" s="189" customFormat="1" ht="16.5" x14ac:dyDescent="0.35">
      <c r="A12" s="246" t="s">
        <v>679</v>
      </c>
      <c r="B12" s="187" t="s">
        <v>680</v>
      </c>
      <c r="C12" s="192" t="s">
        <v>681</v>
      </c>
      <c r="D12" s="187" t="s">
        <v>678</v>
      </c>
      <c r="E12" s="191"/>
      <c r="F12" s="191"/>
      <c r="G12" s="191"/>
      <c r="H12" s="191"/>
      <c r="I12" s="191"/>
    </row>
    <row r="13" spans="1:9" s="189" customFormat="1" ht="16.5" x14ac:dyDescent="0.35">
      <c r="A13" s="247"/>
      <c r="B13" s="187" t="s">
        <v>682</v>
      </c>
      <c r="C13" s="192"/>
      <c r="D13" s="187" t="s">
        <v>678</v>
      </c>
      <c r="E13" s="191"/>
      <c r="F13" s="191"/>
      <c r="G13" s="191"/>
      <c r="H13" s="191"/>
      <c r="I13" s="191"/>
    </row>
    <row r="14" spans="1:9" s="189" customFormat="1" ht="16.5" x14ac:dyDescent="0.35">
      <c r="A14" s="247"/>
      <c r="B14" s="187" t="s">
        <v>683</v>
      </c>
      <c r="C14" s="192"/>
      <c r="D14" s="187" t="s">
        <v>678</v>
      </c>
      <c r="E14" s="191"/>
      <c r="F14" s="191"/>
      <c r="G14" s="191"/>
      <c r="H14" s="191"/>
      <c r="I14" s="191"/>
    </row>
    <row r="15" spans="1:9" s="189" customFormat="1" ht="16.5" x14ac:dyDescent="0.35">
      <c r="A15" s="247"/>
      <c r="B15" s="187" t="s">
        <v>684</v>
      </c>
      <c r="C15" s="192"/>
      <c r="D15" s="187" t="s">
        <v>678</v>
      </c>
      <c r="E15" s="191"/>
      <c r="F15" s="191"/>
      <c r="G15" s="191"/>
      <c r="H15" s="191"/>
      <c r="I15" s="191"/>
    </row>
    <row r="16" spans="1:9" s="189" customFormat="1" ht="33" x14ac:dyDescent="0.35">
      <c r="A16" s="247"/>
      <c r="B16" s="187" t="s">
        <v>685</v>
      </c>
      <c r="C16" s="192" t="s">
        <v>686</v>
      </c>
      <c r="D16" s="187" t="s">
        <v>678</v>
      </c>
      <c r="E16" s="191"/>
      <c r="F16" s="191"/>
      <c r="G16" s="191"/>
      <c r="H16" s="191"/>
      <c r="I16" s="191"/>
    </row>
    <row r="17" spans="1:9" s="189" customFormat="1" ht="16.5" x14ac:dyDescent="0.35">
      <c r="A17" s="187" t="s">
        <v>687</v>
      </c>
      <c r="B17" s="187"/>
      <c r="C17" s="192"/>
      <c r="D17" s="187" t="s">
        <v>678</v>
      </c>
      <c r="E17" s="187"/>
      <c r="F17" s="187"/>
      <c r="G17" s="187"/>
      <c r="H17" s="187"/>
      <c r="I17" s="186"/>
    </row>
    <row r="18" spans="1:9" s="189" customFormat="1" ht="16.5" x14ac:dyDescent="0.35">
      <c r="A18" s="193" t="s">
        <v>688</v>
      </c>
      <c r="B18" s="193" t="s">
        <v>689</v>
      </c>
      <c r="C18" s="192" t="s">
        <v>690</v>
      </c>
      <c r="D18" s="193" t="s">
        <v>509</v>
      </c>
      <c r="E18" s="193"/>
      <c r="F18" s="193"/>
      <c r="G18" s="193"/>
      <c r="H18" s="193"/>
      <c r="I18" s="193"/>
    </row>
    <row r="19" spans="1:9" s="196" customFormat="1" ht="16.5" x14ac:dyDescent="0.35">
      <c r="A19" s="248" t="s">
        <v>691</v>
      </c>
      <c r="B19" s="249"/>
      <c r="C19" s="249"/>
      <c r="D19" s="250"/>
      <c r="E19" s="194">
        <f>SUM(E3:E18)</f>
        <v>0</v>
      </c>
      <c r="F19" s="194">
        <f t="shared" ref="F19:I19" si="0">SUM(F3:F18)</f>
        <v>0</v>
      </c>
      <c r="G19" s="194">
        <f t="shared" si="0"/>
        <v>0</v>
      </c>
      <c r="H19" s="194">
        <f t="shared" si="0"/>
        <v>0</v>
      </c>
      <c r="I19" s="195">
        <f t="shared" si="0"/>
        <v>0</v>
      </c>
    </row>
  </sheetData>
  <mergeCells count="7">
    <mergeCell ref="E1:I1"/>
    <mergeCell ref="A12:A16"/>
    <mergeCell ref="A19:D19"/>
    <mergeCell ref="A1:A2"/>
    <mergeCell ref="B1:B2"/>
    <mergeCell ref="C1:C2"/>
    <mergeCell ref="D1:D2"/>
  </mergeCells>
  <phoneticPr fontId="5" type="noConversion"/>
  <dataValidations count="1">
    <dataValidation type="whole" allowBlank="1" showInputMessage="1" showErrorMessage="1" errorTitle="输入错误啦 &gt;_&lt;" error="数量只能填写阿拉伯数字，其他说明请写入备注" sqref="E5:I10 E3:H3">
      <formula1>0</formula1>
      <formula2>1000000</formula2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11" sqref="E11:H11"/>
    </sheetView>
  </sheetViews>
  <sheetFormatPr defaultRowHeight="14.25" x14ac:dyDescent="0.15"/>
  <cols>
    <col min="1" max="1" width="22.625" style="3" bestFit="1" customWidth="1"/>
    <col min="2" max="2" width="11.375" style="3" bestFit="1" customWidth="1"/>
    <col min="3" max="4" width="9" style="3"/>
    <col min="5" max="5" width="20.5" style="3" customWidth="1"/>
    <col min="6" max="9" width="9" style="3"/>
    <col min="10" max="10" width="20" style="3" bestFit="1" customWidth="1"/>
    <col min="11" max="11" width="24.875" style="3" bestFit="1" customWidth="1"/>
    <col min="12" max="16384" width="9" style="3"/>
  </cols>
  <sheetData>
    <row r="1" spans="1:13" x14ac:dyDescent="0.15">
      <c r="A1" s="50" t="s">
        <v>339</v>
      </c>
      <c r="B1" s="50" t="s">
        <v>338</v>
      </c>
      <c r="E1" s="48" t="s">
        <v>265</v>
      </c>
      <c r="F1" s="49" t="s">
        <v>264</v>
      </c>
      <c r="G1" s="48" t="s">
        <v>263</v>
      </c>
      <c r="H1" s="48" t="s">
        <v>337</v>
      </c>
      <c r="I1" s="7"/>
      <c r="J1" s="5" t="s">
        <v>201</v>
      </c>
      <c r="K1" s="5" t="s">
        <v>200</v>
      </c>
      <c r="L1" s="5" t="s">
        <v>199</v>
      </c>
      <c r="M1" s="5" t="s">
        <v>198</v>
      </c>
    </row>
    <row r="2" spans="1:13" ht="15" x14ac:dyDescent="0.2">
      <c r="A2" s="15" t="s">
        <v>129</v>
      </c>
      <c r="B2" s="15" t="s">
        <v>130</v>
      </c>
      <c r="E2" s="39" t="s">
        <v>129</v>
      </c>
      <c r="F2" s="39" t="s">
        <v>130</v>
      </c>
      <c r="G2" s="38" t="s">
        <v>336</v>
      </c>
      <c r="H2" s="12" t="s">
        <v>368</v>
      </c>
      <c r="I2" s="7"/>
      <c r="J2" s="9" t="s">
        <v>335</v>
      </c>
      <c r="K2" s="9" t="s">
        <v>270</v>
      </c>
      <c r="L2" s="9" t="s">
        <v>224</v>
      </c>
      <c r="M2" s="252" t="s">
        <v>334</v>
      </c>
    </row>
    <row r="3" spans="1:13" ht="15" x14ac:dyDescent="0.2">
      <c r="A3" s="15" t="s">
        <v>325</v>
      </c>
      <c r="B3" s="15" t="s">
        <v>148</v>
      </c>
      <c r="E3" s="39" t="s">
        <v>87</v>
      </c>
      <c r="F3" s="39" t="s">
        <v>87</v>
      </c>
      <c r="G3" s="44"/>
      <c r="H3" s="61" t="s">
        <v>366</v>
      </c>
      <c r="I3" s="7"/>
      <c r="J3" s="9" t="s">
        <v>333</v>
      </c>
      <c r="K3" s="9" t="s">
        <v>270</v>
      </c>
      <c r="L3" s="9" t="s">
        <v>224</v>
      </c>
      <c r="M3" s="253"/>
    </row>
    <row r="4" spans="1:13" ht="15" x14ac:dyDescent="0.2">
      <c r="A4" s="20" t="s">
        <v>296</v>
      </c>
      <c r="B4" s="20" t="s">
        <v>295</v>
      </c>
      <c r="E4" s="39" t="s">
        <v>106</v>
      </c>
      <c r="F4" s="45" t="s">
        <v>107</v>
      </c>
      <c r="G4" s="44"/>
      <c r="H4" s="61" t="s">
        <v>367</v>
      </c>
      <c r="I4" s="7"/>
      <c r="J4" s="9" t="s">
        <v>332</v>
      </c>
      <c r="K4" s="9" t="s">
        <v>270</v>
      </c>
      <c r="L4" s="9" t="s">
        <v>224</v>
      </c>
      <c r="M4" s="253"/>
    </row>
    <row r="5" spans="1:13" x14ac:dyDescent="0.15">
      <c r="A5" s="15" t="s">
        <v>87</v>
      </c>
      <c r="B5" s="15" t="s">
        <v>87</v>
      </c>
      <c r="E5" s="39" t="s">
        <v>8</v>
      </c>
      <c r="F5" s="39" t="s">
        <v>17</v>
      </c>
      <c r="G5" s="46" t="s">
        <v>312</v>
      </c>
      <c r="H5" s="43" t="s">
        <v>307</v>
      </c>
      <c r="I5" s="7"/>
      <c r="J5" s="9" t="s">
        <v>331</v>
      </c>
      <c r="K5" s="9" t="s">
        <v>270</v>
      </c>
      <c r="L5" s="9" t="s">
        <v>224</v>
      </c>
      <c r="M5" s="254"/>
    </row>
    <row r="6" spans="1:13" ht="15" x14ac:dyDescent="0.2">
      <c r="A6" s="15" t="s">
        <v>106</v>
      </c>
      <c r="B6" s="16" t="s">
        <v>107</v>
      </c>
      <c r="E6" s="39" t="s">
        <v>8</v>
      </c>
      <c r="F6" s="45" t="s">
        <v>342</v>
      </c>
      <c r="G6" s="44"/>
      <c r="H6" s="39" t="s">
        <v>298</v>
      </c>
      <c r="I6" s="7"/>
      <c r="J6" s="27" t="s">
        <v>330</v>
      </c>
      <c r="K6" s="27" t="s">
        <v>270</v>
      </c>
      <c r="L6" s="27" t="s">
        <v>224</v>
      </c>
      <c r="M6" s="27"/>
    </row>
    <row r="7" spans="1:13" ht="15" x14ac:dyDescent="0.2">
      <c r="A7" s="15" t="s">
        <v>107</v>
      </c>
      <c r="B7" s="16" t="s">
        <v>107</v>
      </c>
      <c r="C7" s="17"/>
      <c r="E7" s="39" t="s">
        <v>99</v>
      </c>
      <c r="F7" s="39" t="s">
        <v>99</v>
      </c>
      <c r="G7" s="44"/>
      <c r="H7" s="43" t="s">
        <v>298</v>
      </c>
      <c r="I7" s="7"/>
      <c r="J7" s="27" t="s">
        <v>329</v>
      </c>
      <c r="K7" s="27" t="s">
        <v>270</v>
      </c>
      <c r="L7" s="27" t="s">
        <v>224</v>
      </c>
      <c r="M7" s="27"/>
    </row>
    <row r="8" spans="1:13" ht="15" x14ac:dyDescent="0.2">
      <c r="A8" s="15" t="s">
        <v>8</v>
      </c>
      <c r="B8" s="16" t="s">
        <v>291</v>
      </c>
      <c r="E8" s="39" t="s">
        <v>117</v>
      </c>
      <c r="F8" s="39" t="s">
        <v>118</v>
      </c>
      <c r="G8" s="46" t="s">
        <v>328</v>
      </c>
      <c r="H8" s="46" t="s">
        <v>298</v>
      </c>
      <c r="I8" s="7"/>
      <c r="J8" s="27" t="s">
        <v>327</v>
      </c>
      <c r="K8" s="27" t="s">
        <v>270</v>
      </c>
      <c r="L8" s="27" t="s">
        <v>224</v>
      </c>
      <c r="M8" s="27"/>
    </row>
    <row r="9" spans="1:13" ht="15" x14ac:dyDescent="0.2">
      <c r="A9" s="15" t="s">
        <v>136</v>
      </c>
      <c r="B9" s="47" t="s">
        <v>326</v>
      </c>
      <c r="E9" s="39" t="s">
        <v>325</v>
      </c>
      <c r="F9" s="39" t="s">
        <v>148</v>
      </c>
      <c r="G9" s="38" t="s">
        <v>324</v>
      </c>
      <c r="H9" s="38" t="s">
        <v>323</v>
      </c>
      <c r="I9" s="7"/>
      <c r="J9" s="27" t="s">
        <v>322</v>
      </c>
      <c r="K9" s="27" t="s">
        <v>270</v>
      </c>
      <c r="L9" s="27" t="s">
        <v>224</v>
      </c>
      <c r="M9" s="27"/>
    </row>
    <row r="10" spans="1:13" ht="15" x14ac:dyDescent="0.2">
      <c r="A10" s="15" t="s">
        <v>8</v>
      </c>
      <c r="B10" s="15" t="s">
        <v>94</v>
      </c>
      <c r="E10" s="39" t="s">
        <v>45</v>
      </c>
      <c r="F10" s="45" t="s">
        <v>46</v>
      </c>
      <c r="G10" s="44"/>
      <c r="H10" s="43" t="s">
        <v>321</v>
      </c>
      <c r="I10" s="7"/>
      <c r="J10" s="27" t="s">
        <v>320</v>
      </c>
      <c r="K10" s="27" t="s">
        <v>270</v>
      </c>
      <c r="L10" s="27" t="s">
        <v>224</v>
      </c>
      <c r="M10" s="27" t="s">
        <v>319</v>
      </c>
    </row>
    <row r="11" spans="1:13" ht="15" x14ac:dyDescent="0.2">
      <c r="A11" s="15" t="s">
        <v>8</v>
      </c>
      <c r="B11" s="15" t="s">
        <v>17</v>
      </c>
      <c r="E11" s="39" t="s">
        <v>251</v>
      </c>
      <c r="F11" s="39" t="s">
        <v>250</v>
      </c>
      <c r="G11" s="44"/>
      <c r="H11" s="43" t="s">
        <v>318</v>
      </c>
      <c r="I11" s="7"/>
      <c r="J11" s="27" t="s">
        <v>317</v>
      </c>
      <c r="K11" s="27" t="s">
        <v>270</v>
      </c>
      <c r="L11" s="27" t="s">
        <v>224</v>
      </c>
      <c r="M11" s="27"/>
    </row>
    <row r="12" spans="1:13" ht="15" x14ac:dyDescent="0.2">
      <c r="A12" s="20" t="s">
        <v>136</v>
      </c>
      <c r="B12" s="42" t="s">
        <v>140</v>
      </c>
      <c r="E12" s="39" t="s">
        <v>70</v>
      </c>
      <c r="F12" s="45" t="s">
        <v>71</v>
      </c>
      <c r="G12" s="44"/>
      <c r="H12" s="43" t="s">
        <v>315</v>
      </c>
      <c r="I12" s="7"/>
      <c r="J12" s="27" t="s">
        <v>316</v>
      </c>
      <c r="K12" s="27" t="s">
        <v>270</v>
      </c>
      <c r="L12" s="27" t="s">
        <v>224</v>
      </c>
      <c r="M12" s="27"/>
    </row>
    <row r="13" spans="1:13" ht="15" x14ac:dyDescent="0.2">
      <c r="A13" s="15" t="s">
        <v>136</v>
      </c>
      <c r="B13" s="15" t="s">
        <v>303</v>
      </c>
      <c r="E13" s="39" t="s">
        <v>107</v>
      </c>
      <c r="F13" s="45" t="s">
        <v>107</v>
      </c>
      <c r="G13" s="44"/>
      <c r="H13" s="43" t="s">
        <v>315</v>
      </c>
      <c r="I13" s="7"/>
      <c r="J13" s="27" t="s">
        <v>314</v>
      </c>
      <c r="K13" s="27" t="s">
        <v>270</v>
      </c>
      <c r="L13" s="27" t="s">
        <v>224</v>
      </c>
      <c r="M13" s="27"/>
    </row>
    <row r="14" spans="1:13" ht="15" x14ac:dyDescent="0.2">
      <c r="A14" s="15" t="s">
        <v>8</v>
      </c>
      <c r="B14" s="16" t="s">
        <v>313</v>
      </c>
      <c r="E14" s="39" t="s">
        <v>8</v>
      </c>
      <c r="F14" s="45" t="s">
        <v>242</v>
      </c>
      <c r="G14" s="46" t="s">
        <v>312</v>
      </c>
      <c r="H14" s="43" t="s">
        <v>307</v>
      </c>
      <c r="I14" s="7"/>
      <c r="J14" s="9" t="s">
        <v>311</v>
      </c>
      <c r="K14" s="9" t="s">
        <v>270</v>
      </c>
      <c r="L14" s="9" t="s">
        <v>224</v>
      </c>
      <c r="M14" s="9" t="s">
        <v>194</v>
      </c>
    </row>
    <row r="15" spans="1:13" ht="15" x14ac:dyDescent="0.2">
      <c r="A15" s="15" t="s">
        <v>136</v>
      </c>
      <c r="B15" s="16" t="s">
        <v>301</v>
      </c>
      <c r="C15" s="17" t="s">
        <v>272</v>
      </c>
      <c r="E15" s="39" t="s">
        <v>8</v>
      </c>
      <c r="F15" s="45" t="s">
        <v>310</v>
      </c>
      <c r="G15" s="46" t="s">
        <v>309</v>
      </c>
      <c r="H15" s="43" t="s">
        <v>307</v>
      </c>
      <c r="I15" s="7"/>
      <c r="J15" s="27" t="s">
        <v>308</v>
      </c>
      <c r="K15" s="27" t="s">
        <v>270</v>
      </c>
      <c r="L15" s="27" t="s">
        <v>224</v>
      </c>
      <c r="M15" s="27"/>
    </row>
    <row r="16" spans="1:13" ht="15" x14ac:dyDescent="0.2">
      <c r="A16" s="15" t="s">
        <v>136</v>
      </c>
      <c r="B16" s="16" t="s">
        <v>299</v>
      </c>
      <c r="C16" s="17" t="s">
        <v>272</v>
      </c>
      <c r="E16" s="39" t="s">
        <v>8</v>
      </c>
      <c r="F16" s="45" t="s">
        <v>16</v>
      </c>
      <c r="G16" s="44"/>
      <c r="H16" s="43" t="s">
        <v>307</v>
      </c>
      <c r="I16" s="7"/>
      <c r="J16" s="27" t="s">
        <v>306</v>
      </c>
      <c r="K16" s="27" t="s">
        <v>270</v>
      </c>
      <c r="L16" s="27" t="s">
        <v>224</v>
      </c>
      <c r="M16" s="27"/>
    </row>
    <row r="17" spans="1:13" x14ac:dyDescent="0.15">
      <c r="A17" s="15" t="s">
        <v>99</v>
      </c>
      <c r="B17" s="15" t="s">
        <v>99</v>
      </c>
      <c r="E17" s="39" t="s">
        <v>102</v>
      </c>
      <c r="F17" s="39" t="s">
        <v>102</v>
      </c>
      <c r="G17" s="43" t="s">
        <v>298</v>
      </c>
      <c r="H17" s="39" t="s">
        <v>298</v>
      </c>
      <c r="I17" s="7"/>
      <c r="J17" s="27" t="s">
        <v>305</v>
      </c>
      <c r="K17" s="27" t="s">
        <v>270</v>
      </c>
      <c r="L17" s="27" t="s">
        <v>224</v>
      </c>
      <c r="M17" s="27"/>
    </row>
    <row r="18" spans="1:13" x14ac:dyDescent="0.15">
      <c r="A18" s="15" t="s">
        <v>117</v>
      </c>
      <c r="B18" s="15" t="s">
        <v>118</v>
      </c>
      <c r="E18" s="39" t="s">
        <v>116</v>
      </c>
      <c r="F18" s="39"/>
      <c r="G18" s="43" t="s">
        <v>298</v>
      </c>
      <c r="H18" s="39" t="s">
        <v>298</v>
      </c>
      <c r="I18" s="4"/>
      <c r="J18" s="27" t="s">
        <v>304</v>
      </c>
      <c r="K18" s="27" t="s">
        <v>270</v>
      </c>
      <c r="L18" s="27" t="s">
        <v>224</v>
      </c>
      <c r="M18" s="27"/>
    </row>
    <row r="19" spans="1:13" ht="15" x14ac:dyDescent="0.2">
      <c r="A19" s="15" t="s">
        <v>45</v>
      </c>
      <c r="B19" s="16" t="s">
        <v>46</v>
      </c>
      <c r="E19" s="12" t="s">
        <v>136</v>
      </c>
      <c r="F19" s="12" t="s">
        <v>303</v>
      </c>
      <c r="G19" s="41"/>
      <c r="H19" s="10" t="s">
        <v>298</v>
      </c>
      <c r="I19" s="40" t="s">
        <v>293</v>
      </c>
      <c r="J19" s="27" t="s">
        <v>302</v>
      </c>
      <c r="K19" s="27" t="s">
        <v>270</v>
      </c>
      <c r="L19" s="27" t="s">
        <v>224</v>
      </c>
      <c r="M19" s="27"/>
    </row>
    <row r="20" spans="1:13" ht="15" x14ac:dyDescent="0.2">
      <c r="A20" s="15" t="s">
        <v>136</v>
      </c>
      <c r="B20" s="15" t="s">
        <v>137</v>
      </c>
      <c r="E20" s="12" t="s">
        <v>136</v>
      </c>
      <c r="F20" s="19" t="s">
        <v>301</v>
      </c>
      <c r="G20" s="41"/>
      <c r="H20" s="10" t="s">
        <v>298</v>
      </c>
      <c r="I20" s="40" t="s">
        <v>293</v>
      </c>
      <c r="J20" s="27" t="s">
        <v>300</v>
      </c>
      <c r="K20" s="27" t="s">
        <v>270</v>
      </c>
      <c r="L20" s="27" t="s">
        <v>224</v>
      </c>
      <c r="M20" s="27"/>
    </row>
    <row r="21" spans="1:13" ht="15" x14ac:dyDescent="0.2">
      <c r="A21" s="20" t="s">
        <v>136</v>
      </c>
      <c r="B21" s="42">
        <v>17173</v>
      </c>
      <c r="E21" s="12" t="s">
        <v>136</v>
      </c>
      <c r="F21" s="19" t="s">
        <v>299</v>
      </c>
      <c r="G21" s="41"/>
      <c r="H21" s="10" t="s">
        <v>298</v>
      </c>
      <c r="I21" s="40" t="s">
        <v>293</v>
      </c>
      <c r="J21" s="9" t="s">
        <v>297</v>
      </c>
      <c r="K21" s="9" t="s">
        <v>266</v>
      </c>
      <c r="L21" s="9" t="s">
        <v>231</v>
      </c>
      <c r="M21" s="9"/>
    </row>
    <row r="22" spans="1:13" x14ac:dyDescent="0.15">
      <c r="A22" s="20" t="s">
        <v>136</v>
      </c>
      <c r="B22" s="20" t="s">
        <v>254</v>
      </c>
      <c r="E22" s="12" t="s">
        <v>296</v>
      </c>
      <c r="F22" s="12" t="s">
        <v>295</v>
      </c>
      <c r="G22" s="38" t="s">
        <v>294</v>
      </c>
      <c r="H22" s="38" t="s">
        <v>369</v>
      </c>
      <c r="I22" s="40" t="s">
        <v>293</v>
      </c>
      <c r="J22" s="9" t="s">
        <v>292</v>
      </c>
      <c r="K22" s="9" t="s">
        <v>266</v>
      </c>
      <c r="L22" s="9" t="s">
        <v>231</v>
      </c>
      <c r="M22" s="9"/>
    </row>
    <row r="23" spans="1:13" ht="15" x14ac:dyDescent="0.2">
      <c r="A23" s="20" t="s">
        <v>136</v>
      </c>
      <c r="B23" s="20" t="s">
        <v>249</v>
      </c>
      <c r="E23" s="12" t="s">
        <v>8</v>
      </c>
      <c r="F23" s="19" t="s">
        <v>291</v>
      </c>
      <c r="G23" s="38" t="s">
        <v>290</v>
      </c>
      <c r="H23" s="38" t="s">
        <v>307</v>
      </c>
      <c r="I23" s="35"/>
      <c r="J23" s="9" t="s">
        <v>289</v>
      </c>
      <c r="K23" s="9" t="s">
        <v>266</v>
      </c>
      <c r="L23" s="9" t="s">
        <v>231</v>
      </c>
      <c r="M23" s="9"/>
    </row>
    <row r="24" spans="1:13" x14ac:dyDescent="0.15">
      <c r="A24" s="20" t="s">
        <v>136</v>
      </c>
      <c r="B24" s="20" t="s">
        <v>245</v>
      </c>
      <c r="E24" s="12" t="s">
        <v>288</v>
      </c>
      <c r="F24" s="12" t="s">
        <v>142</v>
      </c>
      <c r="G24" s="10" t="s">
        <v>287</v>
      </c>
      <c r="H24" s="38" t="s">
        <v>286</v>
      </c>
      <c r="I24" s="35"/>
      <c r="J24" s="9" t="s">
        <v>285</v>
      </c>
      <c r="K24" s="9" t="s">
        <v>266</v>
      </c>
      <c r="L24" s="9" t="s">
        <v>231</v>
      </c>
      <c r="M24" s="9" t="s">
        <v>284</v>
      </c>
    </row>
    <row r="25" spans="1:13" ht="15" x14ac:dyDescent="0.2">
      <c r="A25" s="20" t="s">
        <v>136</v>
      </c>
      <c r="B25" s="20" t="s">
        <v>241</v>
      </c>
      <c r="E25" s="39" t="s">
        <v>136</v>
      </c>
      <c r="F25" s="19" t="s">
        <v>283</v>
      </c>
      <c r="G25" s="12"/>
      <c r="H25" s="38" t="s">
        <v>282</v>
      </c>
      <c r="I25" s="4"/>
      <c r="J25" s="9" t="s">
        <v>281</v>
      </c>
      <c r="K25" s="9" t="s">
        <v>266</v>
      </c>
      <c r="L25" s="9" t="s">
        <v>231</v>
      </c>
      <c r="M25" s="9"/>
    </row>
    <row r="26" spans="1:13" x14ac:dyDescent="0.15">
      <c r="A26" s="20" t="s">
        <v>136</v>
      </c>
      <c r="B26" s="20" t="s">
        <v>237</v>
      </c>
      <c r="E26" s="12" t="s">
        <v>136</v>
      </c>
      <c r="F26" s="12" t="s">
        <v>137</v>
      </c>
      <c r="G26" s="37" t="s">
        <v>280</v>
      </c>
      <c r="H26" s="10" t="s">
        <v>366</v>
      </c>
      <c r="I26" s="7"/>
      <c r="J26" s="9" t="s">
        <v>279</v>
      </c>
      <c r="K26" s="9" t="s">
        <v>266</v>
      </c>
      <c r="L26" s="9" t="s">
        <v>231</v>
      </c>
      <c r="M26" s="9" t="s">
        <v>278</v>
      </c>
    </row>
    <row r="27" spans="1:13" x14ac:dyDescent="0.15">
      <c r="A27" s="20" t="s">
        <v>136</v>
      </c>
      <c r="B27" s="20" t="s">
        <v>233</v>
      </c>
      <c r="E27" s="30" t="s">
        <v>277</v>
      </c>
      <c r="F27" s="30" t="s">
        <v>277</v>
      </c>
      <c r="G27" s="36"/>
      <c r="H27" s="30" t="s">
        <v>276</v>
      </c>
      <c r="I27" s="35"/>
      <c r="J27" s="9" t="s">
        <v>275</v>
      </c>
      <c r="K27" s="9" t="s">
        <v>266</v>
      </c>
      <c r="L27" s="9" t="s">
        <v>231</v>
      </c>
      <c r="M27" s="9" t="s">
        <v>274</v>
      </c>
    </row>
    <row r="28" spans="1:13" ht="15" x14ac:dyDescent="0.2">
      <c r="A28" s="15" t="s">
        <v>136</v>
      </c>
      <c r="B28" s="15" t="s">
        <v>273</v>
      </c>
      <c r="C28" s="17" t="s">
        <v>272</v>
      </c>
      <c r="E28" s="33" t="s">
        <v>215</v>
      </c>
      <c r="F28" s="33" t="s">
        <v>215</v>
      </c>
      <c r="G28" s="34"/>
      <c r="H28" s="33" t="s">
        <v>370</v>
      </c>
      <c r="I28" s="7"/>
      <c r="J28" s="32" t="s">
        <v>271</v>
      </c>
      <c r="K28" s="27" t="s">
        <v>270</v>
      </c>
      <c r="L28" s="31" t="s">
        <v>231</v>
      </c>
      <c r="M28" s="31"/>
    </row>
    <row r="29" spans="1:13" x14ac:dyDescent="0.15">
      <c r="A29" s="20" t="s">
        <v>136</v>
      </c>
      <c r="B29" s="20" t="s">
        <v>230</v>
      </c>
      <c r="E29" s="30" t="s">
        <v>269</v>
      </c>
      <c r="F29" s="30" t="s">
        <v>269</v>
      </c>
      <c r="G29" s="29"/>
      <c r="H29" s="28" t="s">
        <v>268</v>
      </c>
      <c r="I29" s="7"/>
      <c r="J29" s="27" t="s">
        <v>267</v>
      </c>
      <c r="K29" s="27" t="s">
        <v>266</v>
      </c>
      <c r="L29" s="27" t="s">
        <v>231</v>
      </c>
      <c r="M29" s="27"/>
    </row>
    <row r="30" spans="1:13" x14ac:dyDescent="0.15">
      <c r="A30" s="20" t="s">
        <v>136</v>
      </c>
      <c r="B30" s="20" t="s">
        <v>227</v>
      </c>
      <c r="E30" s="25" t="s">
        <v>265</v>
      </c>
      <c r="F30" s="26" t="s">
        <v>264</v>
      </c>
      <c r="G30" s="25" t="s">
        <v>263</v>
      </c>
      <c r="H30" s="25" t="s">
        <v>262</v>
      </c>
      <c r="I30" s="7"/>
      <c r="J30" s="5" t="s">
        <v>261</v>
      </c>
      <c r="K30" s="5" t="s">
        <v>260</v>
      </c>
      <c r="L30" s="5" t="s">
        <v>231</v>
      </c>
      <c r="M30" s="5"/>
    </row>
    <row r="31" spans="1:13" ht="15" x14ac:dyDescent="0.2">
      <c r="A31" s="20" t="s">
        <v>136</v>
      </c>
      <c r="B31" s="20" t="s">
        <v>223</v>
      </c>
      <c r="E31" s="24" t="s">
        <v>136</v>
      </c>
      <c r="F31" s="23" t="s">
        <v>140</v>
      </c>
      <c r="G31" s="22"/>
      <c r="H31" s="21" t="s">
        <v>259</v>
      </c>
      <c r="I31" s="7"/>
      <c r="J31" s="255" t="s">
        <v>258</v>
      </c>
      <c r="K31" s="5" t="s">
        <v>257</v>
      </c>
      <c r="L31" s="5" t="s">
        <v>231</v>
      </c>
      <c r="M31" s="5"/>
    </row>
    <row r="32" spans="1:13" ht="15" x14ac:dyDescent="0.2">
      <c r="A32" s="20" t="s">
        <v>136</v>
      </c>
      <c r="B32" s="20" t="s">
        <v>220</v>
      </c>
      <c r="E32" s="12" t="s">
        <v>136</v>
      </c>
      <c r="F32" s="19">
        <v>17173</v>
      </c>
      <c r="G32" s="11"/>
      <c r="H32" s="10" t="s">
        <v>219</v>
      </c>
      <c r="I32" s="7"/>
      <c r="J32" s="256"/>
      <c r="K32" s="5" t="s">
        <v>256</v>
      </c>
      <c r="L32" s="5" t="s">
        <v>231</v>
      </c>
      <c r="M32" s="5" t="s">
        <v>255</v>
      </c>
    </row>
    <row r="33" spans="1:13" x14ac:dyDescent="0.15">
      <c r="A33" s="15" t="s">
        <v>247</v>
      </c>
      <c r="B33" s="15" t="s">
        <v>142</v>
      </c>
      <c r="E33" s="12" t="s">
        <v>136</v>
      </c>
      <c r="F33" s="12" t="s">
        <v>254</v>
      </c>
      <c r="G33" s="11"/>
      <c r="H33" s="10" t="s">
        <v>219</v>
      </c>
      <c r="I33" s="7"/>
      <c r="J33" s="5" t="s">
        <v>253</v>
      </c>
      <c r="K33" s="5" t="s">
        <v>252</v>
      </c>
      <c r="L33" s="5" t="s">
        <v>231</v>
      </c>
      <c r="M33" s="5"/>
    </row>
    <row r="34" spans="1:13" x14ac:dyDescent="0.15">
      <c r="A34" s="15" t="s">
        <v>251</v>
      </c>
      <c r="B34" s="15" t="s">
        <v>250</v>
      </c>
      <c r="E34" s="12" t="s">
        <v>136</v>
      </c>
      <c r="F34" s="12" t="s">
        <v>249</v>
      </c>
      <c r="G34" s="11"/>
      <c r="H34" s="10" t="s">
        <v>219</v>
      </c>
      <c r="I34" s="18"/>
      <c r="J34" s="9" t="s">
        <v>248</v>
      </c>
      <c r="K34" s="9" t="s">
        <v>247</v>
      </c>
      <c r="L34" s="9" t="s">
        <v>224</v>
      </c>
      <c r="M34" s="9" t="s">
        <v>246</v>
      </c>
    </row>
    <row r="35" spans="1:13" ht="15" x14ac:dyDescent="0.2">
      <c r="A35" s="15" t="s">
        <v>70</v>
      </c>
      <c r="B35" s="16" t="s">
        <v>71</v>
      </c>
      <c r="E35" s="12" t="s">
        <v>136</v>
      </c>
      <c r="F35" s="12" t="s">
        <v>245</v>
      </c>
      <c r="G35" s="11"/>
      <c r="H35" s="10" t="s">
        <v>219</v>
      </c>
      <c r="I35" s="7"/>
      <c r="J35" s="5" t="s">
        <v>244</v>
      </c>
      <c r="K35" s="5" t="s">
        <v>243</v>
      </c>
      <c r="L35" s="5" t="s">
        <v>224</v>
      </c>
      <c r="M35" s="5"/>
    </row>
    <row r="36" spans="1:13" ht="15" x14ac:dyDescent="0.2">
      <c r="A36" s="15" t="s">
        <v>8</v>
      </c>
      <c r="B36" s="16" t="s">
        <v>242</v>
      </c>
      <c r="E36" s="12" t="s">
        <v>136</v>
      </c>
      <c r="F36" s="12" t="s">
        <v>241</v>
      </c>
      <c r="G36" s="11"/>
      <c r="H36" s="10" t="s">
        <v>219</v>
      </c>
      <c r="I36" s="7"/>
      <c r="J36" s="5" t="s">
        <v>240</v>
      </c>
      <c r="K36" s="5" t="s">
        <v>239</v>
      </c>
      <c r="L36" s="5" t="s">
        <v>231</v>
      </c>
      <c r="M36" s="5" t="s">
        <v>234</v>
      </c>
    </row>
    <row r="37" spans="1:13" ht="15" x14ac:dyDescent="0.2">
      <c r="A37" s="15" t="s">
        <v>8</v>
      </c>
      <c r="B37" s="16" t="s">
        <v>238</v>
      </c>
      <c r="C37" s="17"/>
      <c r="E37" s="12" t="s">
        <v>136</v>
      </c>
      <c r="F37" s="12" t="s">
        <v>237</v>
      </c>
      <c r="G37" s="11"/>
      <c r="H37" s="10" t="s">
        <v>219</v>
      </c>
      <c r="I37" s="7"/>
      <c r="J37" s="255" t="s">
        <v>236</v>
      </c>
      <c r="K37" s="5" t="s">
        <v>235</v>
      </c>
      <c r="L37" s="5" t="s">
        <v>231</v>
      </c>
      <c r="M37" s="5" t="s">
        <v>234</v>
      </c>
    </row>
    <row r="38" spans="1:13" ht="15" x14ac:dyDescent="0.2">
      <c r="A38" s="15" t="s">
        <v>8</v>
      </c>
      <c r="B38" s="16" t="s">
        <v>16</v>
      </c>
      <c r="E38" s="12" t="s">
        <v>136</v>
      </c>
      <c r="F38" s="12" t="s">
        <v>233</v>
      </c>
      <c r="G38" s="11"/>
      <c r="H38" s="10" t="s">
        <v>219</v>
      </c>
      <c r="I38" s="7"/>
      <c r="J38" s="256"/>
      <c r="K38" s="5" t="s">
        <v>232</v>
      </c>
      <c r="L38" s="5" t="s">
        <v>231</v>
      </c>
      <c r="M38" s="5"/>
    </row>
    <row r="39" spans="1:13" x14ac:dyDescent="0.15">
      <c r="A39" s="15" t="s">
        <v>102</v>
      </c>
      <c r="B39" s="15" t="s">
        <v>102</v>
      </c>
      <c r="E39" s="12" t="s">
        <v>136</v>
      </c>
      <c r="F39" s="12" t="s">
        <v>230</v>
      </c>
      <c r="G39" s="11"/>
      <c r="H39" s="10" t="s">
        <v>219</v>
      </c>
      <c r="I39" s="7"/>
      <c r="J39" s="13" t="s">
        <v>229</v>
      </c>
      <c r="K39" s="13" t="s">
        <v>228</v>
      </c>
      <c r="L39" s="5" t="s">
        <v>224</v>
      </c>
      <c r="M39" s="5"/>
    </row>
    <row r="40" spans="1:13" x14ac:dyDescent="0.15">
      <c r="A40" s="15" t="s">
        <v>116</v>
      </c>
      <c r="B40" s="15" t="s">
        <v>116</v>
      </c>
      <c r="E40" s="14" t="s">
        <v>136</v>
      </c>
      <c r="F40" s="14" t="s">
        <v>227</v>
      </c>
      <c r="G40" s="11"/>
      <c r="H40" s="10" t="s">
        <v>219</v>
      </c>
      <c r="I40" s="7"/>
      <c r="J40" s="13" t="s">
        <v>226</v>
      </c>
      <c r="K40" s="13" t="s">
        <v>225</v>
      </c>
      <c r="L40" s="5" t="s">
        <v>224</v>
      </c>
      <c r="M40" s="5"/>
    </row>
    <row r="41" spans="1:13" x14ac:dyDescent="0.15">
      <c r="A41" s="8" t="s">
        <v>160</v>
      </c>
      <c r="B41" s="8" t="s">
        <v>160</v>
      </c>
      <c r="E41" s="12" t="s">
        <v>136</v>
      </c>
      <c r="F41" s="12" t="s">
        <v>223</v>
      </c>
      <c r="G41" s="11"/>
      <c r="H41" s="10" t="s">
        <v>219</v>
      </c>
      <c r="I41" s="7"/>
      <c r="J41" s="9" t="s">
        <v>222</v>
      </c>
      <c r="K41" s="9" t="s">
        <v>217</v>
      </c>
      <c r="L41" s="9" t="s">
        <v>216</v>
      </c>
      <c r="M41" s="252" t="s">
        <v>221</v>
      </c>
    </row>
    <row r="42" spans="1:13" x14ac:dyDescent="0.15">
      <c r="A42" s="8" t="s">
        <v>165</v>
      </c>
      <c r="B42" s="8" t="s">
        <v>165</v>
      </c>
      <c r="E42" s="12" t="s">
        <v>136</v>
      </c>
      <c r="F42" s="12" t="s">
        <v>220</v>
      </c>
      <c r="G42" s="11"/>
      <c r="H42" s="10" t="s">
        <v>219</v>
      </c>
      <c r="I42" s="7"/>
      <c r="J42" s="9" t="s">
        <v>218</v>
      </c>
      <c r="K42" s="9" t="s">
        <v>217</v>
      </c>
      <c r="L42" s="9" t="s">
        <v>216</v>
      </c>
      <c r="M42" s="254"/>
    </row>
    <row r="43" spans="1:13" x14ac:dyDescent="0.15">
      <c r="A43" s="8" t="s">
        <v>215</v>
      </c>
      <c r="B43" s="8" t="s">
        <v>215</v>
      </c>
      <c r="E43" s="3" t="s">
        <v>419</v>
      </c>
      <c r="F43" s="3" t="s">
        <v>417</v>
      </c>
      <c r="H43" s="3" t="s">
        <v>418</v>
      </c>
      <c r="I43" s="4"/>
      <c r="J43" s="5" t="s">
        <v>214</v>
      </c>
      <c r="K43" s="5" t="s">
        <v>213</v>
      </c>
      <c r="L43" s="5" t="s">
        <v>210</v>
      </c>
      <c r="M43" s="5" t="s">
        <v>209</v>
      </c>
    </row>
    <row r="44" spans="1:13" x14ac:dyDescent="0.15">
      <c r="I44" s="7"/>
      <c r="J44" s="5" t="s">
        <v>212</v>
      </c>
      <c r="K44" s="5" t="s">
        <v>211</v>
      </c>
      <c r="L44" s="5" t="s">
        <v>210</v>
      </c>
      <c r="M44" s="5" t="s">
        <v>209</v>
      </c>
    </row>
    <row r="45" spans="1:13" x14ac:dyDescent="0.15">
      <c r="I45" s="7"/>
      <c r="J45" s="5" t="s">
        <v>208</v>
      </c>
      <c r="K45" s="5" t="s">
        <v>207</v>
      </c>
      <c r="L45" s="5" t="s">
        <v>206</v>
      </c>
      <c r="M45" s="5"/>
    </row>
    <row r="46" spans="1:13" x14ac:dyDescent="0.15">
      <c r="J46" s="5" t="s">
        <v>205</v>
      </c>
      <c r="K46" s="5" t="s">
        <v>204</v>
      </c>
      <c r="L46" s="5" t="s">
        <v>203</v>
      </c>
      <c r="M46" s="5"/>
    </row>
    <row r="47" spans="1:13" x14ac:dyDescent="0.15">
      <c r="J47" s="6"/>
      <c r="K47" s="6"/>
      <c r="L47" s="6"/>
      <c r="M47" s="6"/>
    </row>
    <row r="48" spans="1:13" x14ac:dyDescent="0.15">
      <c r="J48" s="257" t="s">
        <v>202</v>
      </c>
      <c r="K48" s="258"/>
      <c r="L48" s="258"/>
      <c r="M48" s="259"/>
    </row>
    <row r="49" spans="5:13" x14ac:dyDescent="0.15">
      <c r="J49" s="5" t="s">
        <v>201</v>
      </c>
      <c r="K49" s="5" t="s">
        <v>200</v>
      </c>
      <c r="L49" s="5" t="s">
        <v>199</v>
      </c>
      <c r="M49" s="5" t="s">
        <v>198</v>
      </c>
    </row>
    <row r="50" spans="5:13" x14ac:dyDescent="0.15">
      <c r="J50" s="5" t="s">
        <v>197</v>
      </c>
      <c r="K50" s="5"/>
      <c r="L50" s="5"/>
      <c r="M50" s="5" t="s">
        <v>196</v>
      </c>
    </row>
    <row r="51" spans="5:13" x14ac:dyDescent="0.15">
      <c r="J51" s="5" t="s">
        <v>195</v>
      </c>
      <c r="K51" s="5"/>
      <c r="L51" s="5"/>
      <c r="M51" s="5" t="s">
        <v>194</v>
      </c>
    </row>
    <row r="52" spans="5:13" x14ac:dyDescent="0.15">
      <c r="J52" s="5" t="s">
        <v>193</v>
      </c>
      <c r="K52" s="5"/>
      <c r="L52" s="5"/>
      <c r="M52" s="5" t="s">
        <v>186</v>
      </c>
    </row>
    <row r="53" spans="5:13" x14ac:dyDescent="0.15">
      <c r="J53" s="5" t="s">
        <v>192</v>
      </c>
      <c r="K53" s="5"/>
      <c r="L53" s="5"/>
      <c r="M53" s="5" t="s">
        <v>191</v>
      </c>
    </row>
    <row r="54" spans="5:13" x14ac:dyDescent="0.15">
      <c r="J54" s="5" t="s">
        <v>190</v>
      </c>
      <c r="K54" s="5"/>
      <c r="L54" s="5"/>
      <c r="M54" s="5" t="s">
        <v>188</v>
      </c>
    </row>
    <row r="55" spans="5:13" x14ac:dyDescent="0.15">
      <c r="J55" s="5" t="s">
        <v>189</v>
      </c>
      <c r="K55" s="5"/>
      <c r="L55" s="5"/>
      <c r="M55" s="5" t="s">
        <v>188</v>
      </c>
    </row>
    <row r="56" spans="5:13" x14ac:dyDescent="0.15">
      <c r="J56" s="5" t="s">
        <v>187</v>
      </c>
      <c r="K56" s="5"/>
      <c r="L56" s="5"/>
      <c r="M56" s="5" t="s">
        <v>186</v>
      </c>
    </row>
    <row r="57" spans="5:13" x14ac:dyDescent="0.15">
      <c r="J57" s="5" t="s">
        <v>185</v>
      </c>
      <c r="K57" s="5"/>
      <c r="L57" s="5"/>
      <c r="M57" s="5" t="s">
        <v>184</v>
      </c>
    </row>
    <row r="58" spans="5:13" x14ac:dyDescent="0.15">
      <c r="J58" s="5" t="s">
        <v>183</v>
      </c>
      <c r="K58" s="5"/>
      <c r="L58" s="5"/>
      <c r="M58" s="5" t="s">
        <v>182</v>
      </c>
    </row>
    <row r="61" spans="5:13" x14ac:dyDescent="0.15">
      <c r="E61" s="4"/>
      <c r="F61" s="4"/>
      <c r="G61" s="4"/>
      <c r="H61" s="4"/>
    </row>
  </sheetData>
  <mergeCells count="5">
    <mergeCell ref="M2:M5"/>
    <mergeCell ref="J31:J32"/>
    <mergeCell ref="J37:J38"/>
    <mergeCell ref="M41:M42"/>
    <mergeCell ref="J48:M4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D12" sqref="D12"/>
    </sheetView>
  </sheetViews>
  <sheetFormatPr defaultRowHeight="14.25" x14ac:dyDescent="0.15"/>
  <cols>
    <col min="1" max="1" width="68.75" style="3" customWidth="1"/>
    <col min="2" max="2" width="9" style="3"/>
    <col min="3" max="3" width="17.25" style="3" bestFit="1" customWidth="1"/>
    <col min="4" max="4" width="10.5" style="3" bestFit="1" customWidth="1"/>
    <col min="5" max="256" width="9" style="3"/>
    <col min="257" max="257" width="68.75" style="3" customWidth="1"/>
    <col min="258" max="258" width="9" style="3"/>
    <col min="259" max="259" width="17.25" style="3" bestFit="1" customWidth="1"/>
    <col min="260" max="260" width="10.5" style="3" bestFit="1" customWidth="1"/>
    <col min="261" max="512" width="9" style="3"/>
    <col min="513" max="513" width="68.75" style="3" customWidth="1"/>
    <col min="514" max="514" width="9" style="3"/>
    <col min="515" max="515" width="17.25" style="3" bestFit="1" customWidth="1"/>
    <col min="516" max="516" width="10.5" style="3" bestFit="1" customWidth="1"/>
    <col min="517" max="768" width="9" style="3"/>
    <col min="769" max="769" width="68.75" style="3" customWidth="1"/>
    <col min="770" max="770" width="9" style="3"/>
    <col min="771" max="771" width="17.25" style="3" bestFit="1" customWidth="1"/>
    <col min="772" max="772" width="10.5" style="3" bestFit="1" customWidth="1"/>
    <col min="773" max="1024" width="9" style="3"/>
    <col min="1025" max="1025" width="68.75" style="3" customWidth="1"/>
    <col min="1026" max="1026" width="9" style="3"/>
    <col min="1027" max="1027" width="17.25" style="3" bestFit="1" customWidth="1"/>
    <col min="1028" max="1028" width="10.5" style="3" bestFit="1" customWidth="1"/>
    <col min="1029" max="1280" width="9" style="3"/>
    <col min="1281" max="1281" width="68.75" style="3" customWidth="1"/>
    <col min="1282" max="1282" width="9" style="3"/>
    <col min="1283" max="1283" width="17.25" style="3" bestFit="1" customWidth="1"/>
    <col min="1284" max="1284" width="10.5" style="3" bestFit="1" customWidth="1"/>
    <col min="1285" max="1536" width="9" style="3"/>
    <col min="1537" max="1537" width="68.75" style="3" customWidth="1"/>
    <col min="1538" max="1538" width="9" style="3"/>
    <col min="1539" max="1539" width="17.25" style="3" bestFit="1" customWidth="1"/>
    <col min="1540" max="1540" width="10.5" style="3" bestFit="1" customWidth="1"/>
    <col min="1541" max="1792" width="9" style="3"/>
    <col min="1793" max="1793" width="68.75" style="3" customWidth="1"/>
    <col min="1794" max="1794" width="9" style="3"/>
    <col min="1795" max="1795" width="17.25" style="3" bestFit="1" customWidth="1"/>
    <col min="1796" max="1796" width="10.5" style="3" bestFit="1" customWidth="1"/>
    <col min="1797" max="2048" width="9" style="3"/>
    <col min="2049" max="2049" width="68.75" style="3" customWidth="1"/>
    <col min="2050" max="2050" width="9" style="3"/>
    <col min="2051" max="2051" width="17.25" style="3" bestFit="1" customWidth="1"/>
    <col min="2052" max="2052" width="10.5" style="3" bestFit="1" customWidth="1"/>
    <col min="2053" max="2304" width="9" style="3"/>
    <col min="2305" max="2305" width="68.75" style="3" customWidth="1"/>
    <col min="2306" max="2306" width="9" style="3"/>
    <col min="2307" max="2307" width="17.25" style="3" bestFit="1" customWidth="1"/>
    <col min="2308" max="2308" width="10.5" style="3" bestFit="1" customWidth="1"/>
    <col min="2309" max="2560" width="9" style="3"/>
    <col min="2561" max="2561" width="68.75" style="3" customWidth="1"/>
    <col min="2562" max="2562" width="9" style="3"/>
    <col min="2563" max="2563" width="17.25" style="3" bestFit="1" customWidth="1"/>
    <col min="2564" max="2564" width="10.5" style="3" bestFit="1" customWidth="1"/>
    <col min="2565" max="2816" width="9" style="3"/>
    <col min="2817" max="2817" width="68.75" style="3" customWidth="1"/>
    <col min="2818" max="2818" width="9" style="3"/>
    <col min="2819" max="2819" width="17.25" style="3" bestFit="1" customWidth="1"/>
    <col min="2820" max="2820" width="10.5" style="3" bestFit="1" customWidth="1"/>
    <col min="2821" max="3072" width="9" style="3"/>
    <col min="3073" max="3073" width="68.75" style="3" customWidth="1"/>
    <col min="3074" max="3074" width="9" style="3"/>
    <col min="3075" max="3075" width="17.25" style="3" bestFit="1" customWidth="1"/>
    <col min="3076" max="3076" width="10.5" style="3" bestFit="1" customWidth="1"/>
    <col min="3077" max="3328" width="9" style="3"/>
    <col min="3329" max="3329" width="68.75" style="3" customWidth="1"/>
    <col min="3330" max="3330" width="9" style="3"/>
    <col min="3331" max="3331" width="17.25" style="3" bestFit="1" customWidth="1"/>
    <col min="3332" max="3332" width="10.5" style="3" bestFit="1" customWidth="1"/>
    <col min="3333" max="3584" width="9" style="3"/>
    <col min="3585" max="3585" width="68.75" style="3" customWidth="1"/>
    <col min="3586" max="3586" width="9" style="3"/>
    <col min="3587" max="3587" width="17.25" style="3" bestFit="1" customWidth="1"/>
    <col min="3588" max="3588" width="10.5" style="3" bestFit="1" customWidth="1"/>
    <col min="3589" max="3840" width="9" style="3"/>
    <col min="3841" max="3841" width="68.75" style="3" customWidth="1"/>
    <col min="3842" max="3842" width="9" style="3"/>
    <col min="3843" max="3843" width="17.25" style="3" bestFit="1" customWidth="1"/>
    <col min="3844" max="3844" width="10.5" style="3" bestFit="1" customWidth="1"/>
    <col min="3845" max="4096" width="9" style="3"/>
    <col min="4097" max="4097" width="68.75" style="3" customWidth="1"/>
    <col min="4098" max="4098" width="9" style="3"/>
    <col min="4099" max="4099" width="17.25" style="3" bestFit="1" customWidth="1"/>
    <col min="4100" max="4100" width="10.5" style="3" bestFit="1" customWidth="1"/>
    <col min="4101" max="4352" width="9" style="3"/>
    <col min="4353" max="4353" width="68.75" style="3" customWidth="1"/>
    <col min="4354" max="4354" width="9" style="3"/>
    <col min="4355" max="4355" width="17.25" style="3" bestFit="1" customWidth="1"/>
    <col min="4356" max="4356" width="10.5" style="3" bestFit="1" customWidth="1"/>
    <col min="4357" max="4608" width="9" style="3"/>
    <col min="4609" max="4609" width="68.75" style="3" customWidth="1"/>
    <col min="4610" max="4610" width="9" style="3"/>
    <col min="4611" max="4611" width="17.25" style="3" bestFit="1" customWidth="1"/>
    <col min="4612" max="4612" width="10.5" style="3" bestFit="1" customWidth="1"/>
    <col min="4613" max="4864" width="9" style="3"/>
    <col min="4865" max="4865" width="68.75" style="3" customWidth="1"/>
    <col min="4866" max="4866" width="9" style="3"/>
    <col min="4867" max="4867" width="17.25" style="3" bestFit="1" customWidth="1"/>
    <col min="4868" max="4868" width="10.5" style="3" bestFit="1" customWidth="1"/>
    <col min="4869" max="5120" width="9" style="3"/>
    <col min="5121" max="5121" width="68.75" style="3" customWidth="1"/>
    <col min="5122" max="5122" width="9" style="3"/>
    <col min="5123" max="5123" width="17.25" style="3" bestFit="1" customWidth="1"/>
    <col min="5124" max="5124" width="10.5" style="3" bestFit="1" customWidth="1"/>
    <col min="5125" max="5376" width="9" style="3"/>
    <col min="5377" max="5377" width="68.75" style="3" customWidth="1"/>
    <col min="5378" max="5378" width="9" style="3"/>
    <col min="5379" max="5379" width="17.25" style="3" bestFit="1" customWidth="1"/>
    <col min="5380" max="5380" width="10.5" style="3" bestFit="1" customWidth="1"/>
    <col min="5381" max="5632" width="9" style="3"/>
    <col min="5633" max="5633" width="68.75" style="3" customWidth="1"/>
    <col min="5634" max="5634" width="9" style="3"/>
    <col min="5635" max="5635" width="17.25" style="3" bestFit="1" customWidth="1"/>
    <col min="5636" max="5636" width="10.5" style="3" bestFit="1" customWidth="1"/>
    <col min="5637" max="5888" width="9" style="3"/>
    <col min="5889" max="5889" width="68.75" style="3" customWidth="1"/>
    <col min="5890" max="5890" width="9" style="3"/>
    <col min="5891" max="5891" width="17.25" style="3" bestFit="1" customWidth="1"/>
    <col min="5892" max="5892" width="10.5" style="3" bestFit="1" customWidth="1"/>
    <col min="5893" max="6144" width="9" style="3"/>
    <col min="6145" max="6145" width="68.75" style="3" customWidth="1"/>
    <col min="6146" max="6146" width="9" style="3"/>
    <col min="6147" max="6147" width="17.25" style="3" bestFit="1" customWidth="1"/>
    <col min="6148" max="6148" width="10.5" style="3" bestFit="1" customWidth="1"/>
    <col min="6149" max="6400" width="9" style="3"/>
    <col min="6401" max="6401" width="68.75" style="3" customWidth="1"/>
    <col min="6402" max="6402" width="9" style="3"/>
    <col min="6403" max="6403" width="17.25" style="3" bestFit="1" customWidth="1"/>
    <col min="6404" max="6404" width="10.5" style="3" bestFit="1" customWidth="1"/>
    <col min="6405" max="6656" width="9" style="3"/>
    <col min="6657" max="6657" width="68.75" style="3" customWidth="1"/>
    <col min="6658" max="6658" width="9" style="3"/>
    <col min="6659" max="6659" width="17.25" style="3" bestFit="1" customWidth="1"/>
    <col min="6660" max="6660" width="10.5" style="3" bestFit="1" customWidth="1"/>
    <col min="6661" max="6912" width="9" style="3"/>
    <col min="6913" max="6913" width="68.75" style="3" customWidth="1"/>
    <col min="6914" max="6914" width="9" style="3"/>
    <col min="6915" max="6915" width="17.25" style="3" bestFit="1" customWidth="1"/>
    <col min="6916" max="6916" width="10.5" style="3" bestFit="1" customWidth="1"/>
    <col min="6917" max="7168" width="9" style="3"/>
    <col min="7169" max="7169" width="68.75" style="3" customWidth="1"/>
    <col min="7170" max="7170" width="9" style="3"/>
    <col min="7171" max="7171" width="17.25" style="3" bestFit="1" customWidth="1"/>
    <col min="7172" max="7172" width="10.5" style="3" bestFit="1" customWidth="1"/>
    <col min="7173" max="7424" width="9" style="3"/>
    <col min="7425" max="7425" width="68.75" style="3" customWidth="1"/>
    <col min="7426" max="7426" width="9" style="3"/>
    <col min="7427" max="7427" width="17.25" style="3" bestFit="1" customWidth="1"/>
    <col min="7428" max="7428" width="10.5" style="3" bestFit="1" customWidth="1"/>
    <col min="7429" max="7680" width="9" style="3"/>
    <col min="7681" max="7681" width="68.75" style="3" customWidth="1"/>
    <col min="7682" max="7682" width="9" style="3"/>
    <col min="7683" max="7683" width="17.25" style="3" bestFit="1" customWidth="1"/>
    <col min="7684" max="7684" width="10.5" style="3" bestFit="1" customWidth="1"/>
    <col min="7685" max="7936" width="9" style="3"/>
    <col min="7937" max="7937" width="68.75" style="3" customWidth="1"/>
    <col min="7938" max="7938" width="9" style="3"/>
    <col min="7939" max="7939" width="17.25" style="3" bestFit="1" customWidth="1"/>
    <col min="7940" max="7940" width="10.5" style="3" bestFit="1" customWidth="1"/>
    <col min="7941" max="8192" width="9" style="3"/>
    <col min="8193" max="8193" width="68.75" style="3" customWidth="1"/>
    <col min="8194" max="8194" width="9" style="3"/>
    <col min="8195" max="8195" width="17.25" style="3" bestFit="1" customWidth="1"/>
    <col min="8196" max="8196" width="10.5" style="3" bestFit="1" customWidth="1"/>
    <col min="8197" max="8448" width="9" style="3"/>
    <col min="8449" max="8449" width="68.75" style="3" customWidth="1"/>
    <col min="8450" max="8450" width="9" style="3"/>
    <col min="8451" max="8451" width="17.25" style="3" bestFit="1" customWidth="1"/>
    <col min="8452" max="8452" width="10.5" style="3" bestFit="1" customWidth="1"/>
    <col min="8453" max="8704" width="9" style="3"/>
    <col min="8705" max="8705" width="68.75" style="3" customWidth="1"/>
    <col min="8706" max="8706" width="9" style="3"/>
    <col min="8707" max="8707" width="17.25" style="3" bestFit="1" customWidth="1"/>
    <col min="8708" max="8708" width="10.5" style="3" bestFit="1" customWidth="1"/>
    <col min="8709" max="8960" width="9" style="3"/>
    <col min="8961" max="8961" width="68.75" style="3" customWidth="1"/>
    <col min="8962" max="8962" width="9" style="3"/>
    <col min="8963" max="8963" width="17.25" style="3" bestFit="1" customWidth="1"/>
    <col min="8964" max="8964" width="10.5" style="3" bestFit="1" customWidth="1"/>
    <col min="8965" max="9216" width="9" style="3"/>
    <col min="9217" max="9217" width="68.75" style="3" customWidth="1"/>
    <col min="9218" max="9218" width="9" style="3"/>
    <col min="9219" max="9219" width="17.25" style="3" bestFit="1" customWidth="1"/>
    <col min="9220" max="9220" width="10.5" style="3" bestFit="1" customWidth="1"/>
    <col min="9221" max="9472" width="9" style="3"/>
    <col min="9473" max="9473" width="68.75" style="3" customWidth="1"/>
    <col min="9474" max="9474" width="9" style="3"/>
    <col min="9475" max="9475" width="17.25" style="3" bestFit="1" customWidth="1"/>
    <col min="9476" max="9476" width="10.5" style="3" bestFit="1" customWidth="1"/>
    <col min="9477" max="9728" width="9" style="3"/>
    <col min="9729" max="9729" width="68.75" style="3" customWidth="1"/>
    <col min="9730" max="9730" width="9" style="3"/>
    <col min="9731" max="9731" width="17.25" style="3" bestFit="1" customWidth="1"/>
    <col min="9732" max="9732" width="10.5" style="3" bestFit="1" customWidth="1"/>
    <col min="9733" max="9984" width="9" style="3"/>
    <col min="9985" max="9985" width="68.75" style="3" customWidth="1"/>
    <col min="9986" max="9986" width="9" style="3"/>
    <col min="9987" max="9987" width="17.25" style="3" bestFit="1" customWidth="1"/>
    <col min="9988" max="9988" width="10.5" style="3" bestFit="1" customWidth="1"/>
    <col min="9989" max="10240" width="9" style="3"/>
    <col min="10241" max="10241" width="68.75" style="3" customWidth="1"/>
    <col min="10242" max="10242" width="9" style="3"/>
    <col min="10243" max="10243" width="17.25" style="3" bestFit="1" customWidth="1"/>
    <col min="10244" max="10244" width="10.5" style="3" bestFit="1" customWidth="1"/>
    <col min="10245" max="10496" width="9" style="3"/>
    <col min="10497" max="10497" width="68.75" style="3" customWidth="1"/>
    <col min="10498" max="10498" width="9" style="3"/>
    <col min="10499" max="10499" width="17.25" style="3" bestFit="1" customWidth="1"/>
    <col min="10500" max="10500" width="10.5" style="3" bestFit="1" customWidth="1"/>
    <col min="10501" max="10752" width="9" style="3"/>
    <col min="10753" max="10753" width="68.75" style="3" customWidth="1"/>
    <col min="10754" max="10754" width="9" style="3"/>
    <col min="10755" max="10755" width="17.25" style="3" bestFit="1" customWidth="1"/>
    <col min="10756" max="10756" width="10.5" style="3" bestFit="1" customWidth="1"/>
    <col min="10757" max="11008" width="9" style="3"/>
    <col min="11009" max="11009" width="68.75" style="3" customWidth="1"/>
    <col min="11010" max="11010" width="9" style="3"/>
    <col min="11011" max="11011" width="17.25" style="3" bestFit="1" customWidth="1"/>
    <col min="11012" max="11012" width="10.5" style="3" bestFit="1" customWidth="1"/>
    <col min="11013" max="11264" width="9" style="3"/>
    <col min="11265" max="11265" width="68.75" style="3" customWidth="1"/>
    <col min="11266" max="11266" width="9" style="3"/>
    <col min="11267" max="11267" width="17.25" style="3" bestFit="1" customWidth="1"/>
    <col min="11268" max="11268" width="10.5" style="3" bestFit="1" customWidth="1"/>
    <col min="11269" max="11520" width="9" style="3"/>
    <col min="11521" max="11521" width="68.75" style="3" customWidth="1"/>
    <col min="11522" max="11522" width="9" style="3"/>
    <col min="11523" max="11523" width="17.25" style="3" bestFit="1" customWidth="1"/>
    <col min="11524" max="11524" width="10.5" style="3" bestFit="1" customWidth="1"/>
    <col min="11525" max="11776" width="9" style="3"/>
    <col min="11777" max="11777" width="68.75" style="3" customWidth="1"/>
    <col min="11778" max="11778" width="9" style="3"/>
    <col min="11779" max="11779" width="17.25" style="3" bestFit="1" customWidth="1"/>
    <col min="11780" max="11780" width="10.5" style="3" bestFit="1" customWidth="1"/>
    <col min="11781" max="12032" width="9" style="3"/>
    <col min="12033" max="12033" width="68.75" style="3" customWidth="1"/>
    <col min="12034" max="12034" width="9" style="3"/>
    <col min="12035" max="12035" width="17.25" style="3" bestFit="1" customWidth="1"/>
    <col min="12036" max="12036" width="10.5" style="3" bestFit="1" customWidth="1"/>
    <col min="12037" max="12288" width="9" style="3"/>
    <col min="12289" max="12289" width="68.75" style="3" customWidth="1"/>
    <col min="12290" max="12290" width="9" style="3"/>
    <col min="12291" max="12291" width="17.25" style="3" bestFit="1" customWidth="1"/>
    <col min="12292" max="12292" width="10.5" style="3" bestFit="1" customWidth="1"/>
    <col min="12293" max="12544" width="9" style="3"/>
    <col min="12545" max="12545" width="68.75" style="3" customWidth="1"/>
    <col min="12546" max="12546" width="9" style="3"/>
    <col min="12547" max="12547" width="17.25" style="3" bestFit="1" customWidth="1"/>
    <col min="12548" max="12548" width="10.5" style="3" bestFit="1" customWidth="1"/>
    <col min="12549" max="12800" width="9" style="3"/>
    <col min="12801" max="12801" width="68.75" style="3" customWidth="1"/>
    <col min="12802" max="12802" width="9" style="3"/>
    <col min="12803" max="12803" width="17.25" style="3" bestFit="1" customWidth="1"/>
    <col min="12804" max="12804" width="10.5" style="3" bestFit="1" customWidth="1"/>
    <col min="12805" max="13056" width="9" style="3"/>
    <col min="13057" max="13057" width="68.75" style="3" customWidth="1"/>
    <col min="13058" max="13058" width="9" style="3"/>
    <col min="13059" max="13059" width="17.25" style="3" bestFit="1" customWidth="1"/>
    <col min="13060" max="13060" width="10.5" style="3" bestFit="1" customWidth="1"/>
    <col min="13061" max="13312" width="9" style="3"/>
    <col min="13313" max="13313" width="68.75" style="3" customWidth="1"/>
    <col min="13314" max="13314" width="9" style="3"/>
    <col min="13315" max="13315" width="17.25" style="3" bestFit="1" customWidth="1"/>
    <col min="13316" max="13316" width="10.5" style="3" bestFit="1" customWidth="1"/>
    <col min="13317" max="13568" width="9" style="3"/>
    <col min="13569" max="13569" width="68.75" style="3" customWidth="1"/>
    <col min="13570" max="13570" width="9" style="3"/>
    <col min="13571" max="13571" width="17.25" style="3" bestFit="1" customWidth="1"/>
    <col min="13572" max="13572" width="10.5" style="3" bestFit="1" customWidth="1"/>
    <col min="13573" max="13824" width="9" style="3"/>
    <col min="13825" max="13825" width="68.75" style="3" customWidth="1"/>
    <col min="13826" max="13826" width="9" style="3"/>
    <col min="13827" max="13827" width="17.25" style="3" bestFit="1" customWidth="1"/>
    <col min="13828" max="13828" width="10.5" style="3" bestFit="1" customWidth="1"/>
    <col min="13829" max="14080" width="9" style="3"/>
    <col min="14081" max="14081" width="68.75" style="3" customWidth="1"/>
    <col min="14082" max="14082" width="9" style="3"/>
    <col min="14083" max="14083" width="17.25" style="3" bestFit="1" customWidth="1"/>
    <col min="14084" max="14084" width="10.5" style="3" bestFit="1" customWidth="1"/>
    <col min="14085" max="14336" width="9" style="3"/>
    <col min="14337" max="14337" width="68.75" style="3" customWidth="1"/>
    <col min="14338" max="14338" width="9" style="3"/>
    <col min="14339" max="14339" width="17.25" style="3" bestFit="1" customWidth="1"/>
    <col min="14340" max="14340" width="10.5" style="3" bestFit="1" customWidth="1"/>
    <col min="14341" max="14592" width="9" style="3"/>
    <col min="14593" max="14593" width="68.75" style="3" customWidth="1"/>
    <col min="14594" max="14594" width="9" style="3"/>
    <col min="14595" max="14595" width="17.25" style="3" bestFit="1" customWidth="1"/>
    <col min="14596" max="14596" width="10.5" style="3" bestFit="1" customWidth="1"/>
    <col min="14597" max="14848" width="9" style="3"/>
    <col min="14849" max="14849" width="68.75" style="3" customWidth="1"/>
    <col min="14850" max="14850" width="9" style="3"/>
    <col min="14851" max="14851" width="17.25" style="3" bestFit="1" customWidth="1"/>
    <col min="14852" max="14852" width="10.5" style="3" bestFit="1" customWidth="1"/>
    <col min="14853" max="15104" width="9" style="3"/>
    <col min="15105" max="15105" width="68.75" style="3" customWidth="1"/>
    <col min="15106" max="15106" width="9" style="3"/>
    <col min="15107" max="15107" width="17.25" style="3" bestFit="1" customWidth="1"/>
    <col min="15108" max="15108" width="10.5" style="3" bestFit="1" customWidth="1"/>
    <col min="15109" max="15360" width="9" style="3"/>
    <col min="15361" max="15361" width="68.75" style="3" customWidth="1"/>
    <col min="15362" max="15362" width="9" style="3"/>
    <col min="15363" max="15363" width="17.25" style="3" bestFit="1" customWidth="1"/>
    <col min="15364" max="15364" width="10.5" style="3" bestFit="1" customWidth="1"/>
    <col min="15365" max="15616" width="9" style="3"/>
    <col min="15617" max="15617" width="68.75" style="3" customWidth="1"/>
    <col min="15618" max="15618" width="9" style="3"/>
    <col min="15619" max="15619" width="17.25" style="3" bestFit="1" customWidth="1"/>
    <col min="15620" max="15620" width="10.5" style="3" bestFit="1" customWidth="1"/>
    <col min="15621" max="15872" width="9" style="3"/>
    <col min="15873" max="15873" width="68.75" style="3" customWidth="1"/>
    <col min="15874" max="15874" width="9" style="3"/>
    <col min="15875" max="15875" width="17.25" style="3" bestFit="1" customWidth="1"/>
    <col min="15876" max="15876" width="10.5" style="3" bestFit="1" customWidth="1"/>
    <col min="15877" max="16128" width="9" style="3"/>
    <col min="16129" max="16129" width="68.75" style="3" customWidth="1"/>
    <col min="16130" max="16130" width="9" style="3"/>
    <col min="16131" max="16131" width="17.25" style="3" bestFit="1" customWidth="1"/>
    <col min="16132" max="16132" width="10.5" style="3" bestFit="1" customWidth="1"/>
    <col min="16133" max="16384" width="9" style="3"/>
  </cols>
  <sheetData>
    <row r="1" spans="1:4" x14ac:dyDescent="0.15">
      <c r="A1" s="55" t="s">
        <v>348</v>
      </c>
      <c r="B1" s="55" t="s">
        <v>349</v>
      </c>
      <c r="C1" s="17" t="s">
        <v>350</v>
      </c>
      <c r="D1" s="56"/>
    </row>
    <row r="2" spans="1:4" ht="15.75" x14ac:dyDescent="0.25">
      <c r="A2" s="57" t="s">
        <v>351</v>
      </c>
      <c r="B2" s="58">
        <f>(26800-2950-900*6)*1.1</f>
        <v>20295</v>
      </c>
      <c r="C2" s="17" t="s">
        <v>352</v>
      </c>
    </row>
    <row r="3" spans="1:4" ht="17.25" customHeight="1" x14ac:dyDescent="0.25">
      <c r="A3" s="57" t="s">
        <v>353</v>
      </c>
      <c r="B3" s="58">
        <f>26800*1.1</f>
        <v>29480.000000000004</v>
      </c>
      <c r="C3" s="17" t="s">
        <v>354</v>
      </c>
      <c r="D3" s="17"/>
    </row>
    <row r="4" spans="1:4" ht="15.75" x14ac:dyDescent="0.25">
      <c r="A4" s="59" t="s">
        <v>355</v>
      </c>
      <c r="B4" s="58">
        <f>(41500-900*4)*1.1</f>
        <v>41690</v>
      </c>
      <c r="C4" s="17" t="s">
        <v>356</v>
      </c>
    </row>
    <row r="5" spans="1:4" ht="15.75" x14ac:dyDescent="0.25">
      <c r="A5" s="59" t="s">
        <v>357</v>
      </c>
      <c r="B5" s="58">
        <f>41500*1.1</f>
        <v>45650.000000000007</v>
      </c>
      <c r="C5" s="17" t="s">
        <v>356</v>
      </c>
    </row>
    <row r="6" spans="1:4" ht="15.75" x14ac:dyDescent="0.25">
      <c r="A6" s="59" t="s">
        <v>358</v>
      </c>
      <c r="B6" s="58">
        <f>51600*1.1</f>
        <v>56760.000000000007</v>
      </c>
      <c r="C6" s="17" t="s">
        <v>359</v>
      </c>
    </row>
    <row r="7" spans="1:4" ht="15.75" x14ac:dyDescent="0.25">
      <c r="A7" s="60" t="s">
        <v>360</v>
      </c>
      <c r="B7" s="58">
        <f>(33300-1370*6)*1.1</f>
        <v>27588.000000000004</v>
      </c>
      <c r="C7" s="17" t="s">
        <v>361</v>
      </c>
    </row>
    <row r="8" spans="1:4" ht="15.75" x14ac:dyDescent="0.25">
      <c r="A8" s="60" t="s">
        <v>362</v>
      </c>
      <c r="B8" s="58">
        <f>33300*1.1</f>
        <v>36630</v>
      </c>
      <c r="C8" s="17" t="s">
        <v>361</v>
      </c>
    </row>
    <row r="9" spans="1:4" ht="15.75" x14ac:dyDescent="0.25">
      <c r="A9" s="60" t="s">
        <v>363</v>
      </c>
      <c r="B9" s="58">
        <f>(39600-1900*6)*1.1</f>
        <v>31020.000000000004</v>
      </c>
      <c r="C9" s="17" t="s">
        <v>361</v>
      </c>
    </row>
    <row r="10" spans="1:4" ht="15.75" x14ac:dyDescent="0.25">
      <c r="A10" s="60" t="s">
        <v>364</v>
      </c>
      <c r="B10" s="58">
        <f>39600*1.1</f>
        <v>43560</v>
      </c>
      <c r="C10" s="17" t="s">
        <v>361</v>
      </c>
    </row>
    <row r="12" spans="1:4" ht="48" customHeight="1" x14ac:dyDescent="0.25">
      <c r="A12" s="260" t="s">
        <v>365</v>
      </c>
      <c r="B12" s="260"/>
    </row>
  </sheetData>
  <mergeCells count="1">
    <mergeCell ref="A12:B12"/>
  </mergeCells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削减预算统计表</vt:lpstr>
      <vt:lpstr>服务器</vt:lpstr>
      <vt:lpstr>网络设备、存储</vt:lpstr>
      <vt:lpstr>软件、服务及其他</vt:lpstr>
      <vt:lpstr>虚拟机</vt:lpstr>
      <vt:lpstr>部门</vt:lpstr>
      <vt:lpstr>服务器参考配置</vt:lpstr>
      <vt:lpstr>服务器参考配置!Server参考配置</vt:lpstr>
      <vt:lpstr>部门</vt:lpstr>
      <vt:lpstr>部门!财务口径部门</vt:lpstr>
      <vt:lpstr>部门!小部门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MingXi(财务中心)</dc:creator>
  <cp:lastModifiedBy>1</cp:lastModifiedBy>
  <dcterms:created xsi:type="dcterms:W3CDTF">2015-01-29T07:02:13Z</dcterms:created>
  <dcterms:modified xsi:type="dcterms:W3CDTF">2016-08-25T13:49:28Z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