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Facility\"/>
    </mc:Choice>
  </mc:AlternateContent>
  <bookViews>
    <workbookView xWindow="0" yWindow="0" windowWidth="20490" windowHeight="7770"/>
  </bookViews>
  <sheets>
    <sheet name="9.资产折旧" sheetId="1" r:id="rId1"/>
    <sheet name="10.房租物业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cal">'[2]Summary(Sohu)'!$B$5:$V$106</definedName>
    <definedName name="cal_condense">'[2]CondensedPL(Sohu)'!$A$1:$P$58</definedName>
    <definedName name="cal_condenseQ">'[2]CondensedPL(Qtr)'!$A$1:$J$58</definedName>
    <definedName name="cal_copy">'[3]Work copy'!$A$1:$U$70</definedName>
    <definedName name="cal_PL_after">'[3]PL By Qtr-AfterElim'!$A$1:$M$39</definedName>
    <definedName name="cal_PL_before">'[3]PL-Qtr'!$B$1:$M$44</definedName>
    <definedName name="cal_rollupQ">'[2]Roll-up(Qtr)(Sohu)'!$A$12:$K$106</definedName>
    <definedName name="cal_spending">[3]Spending_Qtr!$A$1:$S$198</definedName>
    <definedName name="cal_spending_M">'[4]Spending-mth(Sohu)'!$A:$IV</definedName>
    <definedName name="cal_spending_Q">'[4]Spending-Qtr'!$A:$IV</definedName>
    <definedName name="_xlnm.Criteria">[5]May12!#REF!</definedName>
    <definedName name="HTML_CodePage" hidden="1">1252</definedName>
    <definedName name="HTML_Description" hidden="1">""</definedName>
    <definedName name="HTML_Email" hidden="1">""</definedName>
    <definedName name="HTML_Header" hidden="1">"Check Request"</definedName>
    <definedName name="HTML_LastUpdate" hidden="1">"3/9/99"</definedName>
    <definedName name="HTML_LineAfter" hidden="1">FALSE</definedName>
    <definedName name="HTML_LineBefore" hidden="1">FALSE</definedName>
    <definedName name="HTML_Name" hidden="1">"a12604"</definedName>
    <definedName name="HTML_OBDlg2" hidden="1">TRUE</definedName>
    <definedName name="HTML_OBDlg4" hidden="1">TRUE</definedName>
    <definedName name="HTML_OS" hidden="1">0</definedName>
    <definedName name="HTML_PathFile" hidden="1">"C:\InetPub\wwwroot\jenny\CHECK_REQUEST_FORM1.htm"</definedName>
    <definedName name="HTML_Title" hidden="1">""</definedName>
    <definedName name="NETSCREEN_DISCOUNT">50%</definedName>
    <definedName name="Qtrcal">'[2]Roll-up(Qtr)(Sohu)'!$B$12:$K$107</definedName>
    <definedName name="Z_3DE5D807_0923_4D10_BD50_714BAE50D4C9_.wvu.Rows" localSheetId="0" hidden="1">'9.资产折旧'!$37:$40,'9.资产折旧'!$44:$78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D39" i="2"/>
  <c r="D43" i="2" s="1"/>
  <c r="D44" i="2" s="1"/>
  <c r="F36" i="2"/>
  <c r="F34" i="2"/>
  <c r="E32" i="2"/>
  <c r="D32" i="2"/>
  <c r="C32" i="2"/>
  <c r="B32" i="2"/>
  <c r="F31" i="2"/>
  <c r="F30" i="2"/>
  <c r="F29" i="2"/>
  <c r="F28" i="2"/>
  <c r="F26" i="2"/>
  <c r="F32" i="2" s="1"/>
  <c r="E23" i="2"/>
  <c r="E39" i="2" s="1"/>
  <c r="E43" i="2" s="1"/>
  <c r="E44" i="2" s="1"/>
  <c r="D23" i="2"/>
  <c r="C23" i="2"/>
  <c r="B23" i="2"/>
  <c r="F22" i="2"/>
  <c r="F21" i="2"/>
  <c r="F20" i="2"/>
  <c r="F19" i="2"/>
  <c r="F23" i="2" s="1"/>
  <c r="E16" i="2"/>
  <c r="D16" i="2"/>
  <c r="C16" i="2"/>
  <c r="B16" i="2"/>
  <c r="B39" i="2" s="1"/>
  <c r="B43" i="2" s="1"/>
  <c r="B44" i="2" s="1"/>
  <c r="F15" i="2"/>
  <c r="F14" i="2"/>
  <c r="F13" i="2"/>
  <c r="F12" i="2"/>
  <c r="F16" i="2" s="1"/>
  <c r="E9" i="2"/>
  <c r="D9" i="2"/>
  <c r="C9" i="2"/>
  <c r="C39" i="2" s="1"/>
  <c r="C43" i="2" s="1"/>
  <c r="C44" i="2" s="1"/>
  <c r="B9" i="2"/>
  <c r="F8" i="2"/>
  <c r="F7" i="2"/>
  <c r="F9" i="2" s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E60" i="1"/>
  <c r="E76" i="1" s="1"/>
  <c r="C60" i="1"/>
  <c r="C75" i="1" s="1"/>
  <c r="D58" i="1"/>
  <c r="B58" i="1"/>
  <c r="C52" i="1"/>
  <c r="E50" i="1"/>
  <c r="D50" i="1"/>
  <c r="D60" i="1" s="1"/>
  <c r="C50" i="1"/>
  <c r="B50" i="1"/>
  <c r="B60" i="1" s="1"/>
  <c r="F48" i="1"/>
  <c r="F47" i="1"/>
  <c r="F46" i="1"/>
  <c r="F45" i="1"/>
  <c r="F50" i="1" s="1"/>
  <c r="E42" i="1"/>
  <c r="E58" i="1" s="1"/>
  <c r="D42" i="1"/>
  <c r="D52" i="1" s="1"/>
  <c r="C42" i="1"/>
  <c r="C58" i="1" s="1"/>
  <c r="B42" i="1"/>
  <c r="B57" i="1" s="1"/>
  <c r="F40" i="1"/>
  <c r="F42" i="1" s="1"/>
  <c r="F39" i="1"/>
  <c r="J35" i="1"/>
  <c r="I35" i="1"/>
  <c r="H35" i="1"/>
  <c r="G35" i="1"/>
  <c r="E35" i="1"/>
  <c r="D35" i="1"/>
  <c r="C35" i="1"/>
  <c r="B35" i="1"/>
  <c r="O33" i="1"/>
  <c r="N33" i="1"/>
  <c r="M33" i="1"/>
  <c r="L33" i="1"/>
  <c r="P33" i="1" s="1"/>
  <c r="K33" i="1"/>
  <c r="F33" i="1"/>
  <c r="O32" i="1"/>
  <c r="N32" i="1"/>
  <c r="M32" i="1"/>
  <c r="L32" i="1"/>
  <c r="P32" i="1" s="1"/>
  <c r="K32" i="1"/>
  <c r="F32" i="1"/>
  <c r="O30" i="1"/>
  <c r="N30" i="1"/>
  <c r="M30" i="1"/>
  <c r="L30" i="1"/>
  <c r="P30" i="1" s="1"/>
  <c r="K30" i="1"/>
  <c r="F30" i="1"/>
  <c r="O29" i="1"/>
  <c r="N29" i="1"/>
  <c r="M29" i="1"/>
  <c r="L29" i="1"/>
  <c r="P29" i="1" s="1"/>
  <c r="K29" i="1"/>
  <c r="F29" i="1"/>
  <c r="O28" i="1"/>
  <c r="N28" i="1"/>
  <c r="M28" i="1"/>
  <c r="L28" i="1"/>
  <c r="P28" i="1" s="1"/>
  <c r="K28" i="1"/>
  <c r="F28" i="1"/>
  <c r="O25" i="1"/>
  <c r="N25" i="1"/>
  <c r="M25" i="1"/>
  <c r="L25" i="1"/>
  <c r="P25" i="1" s="1"/>
  <c r="K25" i="1"/>
  <c r="F25" i="1"/>
  <c r="O24" i="1"/>
  <c r="N24" i="1"/>
  <c r="M24" i="1"/>
  <c r="L24" i="1"/>
  <c r="P24" i="1" s="1"/>
  <c r="K24" i="1"/>
  <c r="F24" i="1"/>
  <c r="O22" i="1"/>
  <c r="N22" i="1"/>
  <c r="M22" i="1"/>
  <c r="L22" i="1"/>
  <c r="P22" i="1" s="1"/>
  <c r="K22" i="1"/>
  <c r="F22" i="1"/>
  <c r="O21" i="1"/>
  <c r="N21" i="1"/>
  <c r="M21" i="1"/>
  <c r="L21" i="1"/>
  <c r="P21" i="1" s="1"/>
  <c r="K21" i="1"/>
  <c r="F21" i="1"/>
  <c r="O20" i="1"/>
  <c r="N20" i="1"/>
  <c r="M20" i="1"/>
  <c r="L20" i="1"/>
  <c r="P20" i="1" s="1"/>
  <c r="K20" i="1"/>
  <c r="F20" i="1"/>
  <c r="O19" i="1"/>
  <c r="N19" i="1"/>
  <c r="M19" i="1"/>
  <c r="L19" i="1"/>
  <c r="P19" i="1" s="1"/>
  <c r="K19" i="1"/>
  <c r="F19" i="1"/>
  <c r="O18" i="1"/>
  <c r="N18" i="1"/>
  <c r="M18" i="1"/>
  <c r="L18" i="1"/>
  <c r="P18" i="1" s="1"/>
  <c r="K18" i="1"/>
  <c r="F18" i="1"/>
  <c r="O16" i="1"/>
  <c r="N16" i="1"/>
  <c r="M16" i="1"/>
  <c r="L16" i="1"/>
  <c r="P16" i="1" s="1"/>
  <c r="K16" i="1"/>
  <c r="F16" i="1"/>
  <c r="O15" i="1"/>
  <c r="N15" i="1"/>
  <c r="M15" i="1"/>
  <c r="L15" i="1"/>
  <c r="P15" i="1" s="1"/>
  <c r="K15" i="1"/>
  <c r="F15" i="1"/>
  <c r="O14" i="1"/>
  <c r="N14" i="1"/>
  <c r="M14" i="1"/>
  <c r="L14" i="1"/>
  <c r="P14" i="1" s="1"/>
  <c r="K14" i="1"/>
  <c r="F14" i="1"/>
  <c r="O13" i="1"/>
  <c r="N13" i="1"/>
  <c r="M13" i="1"/>
  <c r="L13" i="1"/>
  <c r="P13" i="1" s="1"/>
  <c r="K13" i="1"/>
  <c r="F13" i="1"/>
  <c r="O12" i="1"/>
  <c r="N12" i="1"/>
  <c r="M12" i="1"/>
  <c r="L12" i="1"/>
  <c r="P12" i="1" s="1"/>
  <c r="K12" i="1"/>
  <c r="F12" i="1"/>
  <c r="O8" i="1"/>
  <c r="N8" i="1"/>
  <c r="M8" i="1"/>
  <c r="L8" i="1"/>
  <c r="P8" i="1" s="1"/>
  <c r="K8" i="1"/>
  <c r="F8" i="1"/>
  <c r="O7" i="1"/>
  <c r="N7" i="1"/>
  <c r="M7" i="1"/>
  <c r="L7" i="1"/>
  <c r="P7" i="1" s="1"/>
  <c r="K7" i="1"/>
  <c r="F7" i="1"/>
  <c r="O6" i="1"/>
  <c r="O35" i="1" s="1"/>
  <c r="N6" i="1"/>
  <c r="N35" i="1" s="1"/>
  <c r="M6" i="1"/>
  <c r="M35" i="1" s="1"/>
  <c r="L6" i="1"/>
  <c r="L35" i="1" s="1"/>
  <c r="K6" i="1"/>
  <c r="K35" i="1" s="1"/>
  <c r="F6" i="1"/>
  <c r="F35" i="1" s="1"/>
  <c r="B60" i="2" l="1"/>
  <c r="B54" i="2"/>
  <c r="F54" i="2" s="1"/>
  <c r="B50" i="2"/>
  <c r="B48" i="2"/>
  <c r="B59" i="2"/>
  <c r="B57" i="2"/>
  <c r="B55" i="2"/>
  <c r="B53" i="2"/>
  <c r="B51" i="2"/>
  <c r="B49" i="2"/>
  <c r="F49" i="2" s="1"/>
  <c r="B47" i="2"/>
  <c r="F47" i="2" s="1"/>
  <c r="B58" i="2"/>
  <c r="B56" i="2"/>
  <c r="B52" i="2"/>
  <c r="B46" i="2"/>
  <c r="E59" i="2"/>
  <c r="E57" i="2"/>
  <c r="E55" i="2"/>
  <c r="E53" i="2"/>
  <c r="E51" i="2"/>
  <c r="E49" i="2"/>
  <c r="E47" i="2"/>
  <c r="E60" i="2"/>
  <c r="E58" i="2"/>
  <c r="E56" i="2"/>
  <c r="E50" i="2"/>
  <c r="E46" i="2"/>
  <c r="E63" i="2" s="1"/>
  <c r="E54" i="2"/>
  <c r="E52" i="2"/>
  <c r="E48" i="2"/>
  <c r="D55" i="2"/>
  <c r="D51" i="2"/>
  <c r="D49" i="2"/>
  <c r="D60" i="2"/>
  <c r="D58" i="2"/>
  <c r="D56" i="2"/>
  <c r="D54" i="2"/>
  <c r="D52" i="2"/>
  <c r="D50" i="2"/>
  <c r="D48" i="2"/>
  <c r="D46" i="2"/>
  <c r="D59" i="2"/>
  <c r="D57" i="2"/>
  <c r="D53" i="2"/>
  <c r="D47" i="2"/>
  <c r="C60" i="2"/>
  <c r="C58" i="2"/>
  <c r="C56" i="2"/>
  <c r="C54" i="2"/>
  <c r="C52" i="2"/>
  <c r="C50" i="2"/>
  <c r="C48" i="2"/>
  <c r="C46" i="2"/>
  <c r="C59" i="2"/>
  <c r="C57" i="2"/>
  <c r="C51" i="2"/>
  <c r="C47" i="2"/>
  <c r="C55" i="2"/>
  <c r="C53" i="2"/>
  <c r="C49" i="2"/>
  <c r="F39" i="2"/>
  <c r="F43" i="2" s="1"/>
  <c r="F57" i="1"/>
  <c r="F56" i="1" s="1"/>
  <c r="B56" i="1"/>
  <c r="B75" i="1"/>
  <c r="B73" i="1"/>
  <c r="B71" i="1"/>
  <c r="F71" i="1" s="1"/>
  <c r="B69" i="1"/>
  <c r="B67" i="1"/>
  <c r="B65" i="1"/>
  <c r="B63" i="1"/>
  <c r="F63" i="1" s="1"/>
  <c r="F60" i="1"/>
  <c r="B76" i="1"/>
  <c r="B74" i="1"/>
  <c r="B72" i="1"/>
  <c r="F72" i="1" s="1"/>
  <c r="B70" i="1"/>
  <c r="B68" i="1"/>
  <c r="B66" i="1"/>
  <c r="B64" i="1"/>
  <c r="F64" i="1" s="1"/>
  <c r="B62" i="1"/>
  <c r="F58" i="1"/>
  <c r="D76" i="1"/>
  <c r="D74" i="1"/>
  <c r="D72" i="1"/>
  <c r="D70" i="1"/>
  <c r="D68" i="1"/>
  <c r="D66" i="1"/>
  <c r="D64" i="1"/>
  <c r="D62" i="1"/>
  <c r="D75" i="1"/>
  <c r="D73" i="1"/>
  <c r="D71" i="1"/>
  <c r="D69" i="1"/>
  <c r="D67" i="1"/>
  <c r="D65" i="1"/>
  <c r="D63" i="1"/>
  <c r="F52" i="1"/>
  <c r="P6" i="1"/>
  <c r="P35" i="1" s="1"/>
  <c r="E52" i="1"/>
  <c r="C57" i="1"/>
  <c r="C56" i="1" s="1"/>
  <c r="B52" i="1"/>
  <c r="D57" i="1"/>
  <c r="D56" i="1" s="1"/>
  <c r="C62" i="1"/>
  <c r="E63" i="1"/>
  <c r="C64" i="1"/>
  <c r="E65" i="1"/>
  <c r="C66" i="1"/>
  <c r="E67" i="1"/>
  <c r="C68" i="1"/>
  <c r="E69" i="1"/>
  <c r="C70" i="1"/>
  <c r="E71" i="1"/>
  <c r="C72" i="1"/>
  <c r="E73" i="1"/>
  <c r="C74" i="1"/>
  <c r="E75" i="1"/>
  <c r="C76" i="1"/>
  <c r="E57" i="1"/>
  <c r="E56" i="1" s="1"/>
  <c r="E62" i="1"/>
  <c r="C63" i="1"/>
  <c r="E64" i="1"/>
  <c r="C65" i="1"/>
  <c r="E66" i="1"/>
  <c r="C67" i="1"/>
  <c r="E68" i="1"/>
  <c r="C69" i="1"/>
  <c r="E70" i="1"/>
  <c r="C71" i="1"/>
  <c r="E72" i="1"/>
  <c r="C73" i="1"/>
  <c r="E74" i="1"/>
  <c r="F50" i="2" l="1"/>
  <c r="F52" i="2"/>
  <c r="F58" i="2"/>
  <c r="F53" i="2"/>
  <c r="F48" i="2"/>
  <c r="B63" i="2"/>
  <c r="F46" i="2"/>
  <c r="F55" i="2"/>
  <c r="F57" i="2"/>
  <c r="C63" i="2"/>
  <c r="D63" i="2"/>
  <c r="F56" i="2"/>
  <c r="F51" i="2"/>
  <c r="F59" i="2"/>
  <c r="F60" i="2"/>
  <c r="E61" i="1"/>
  <c r="E78" i="1" s="1"/>
  <c r="E79" i="1" s="1"/>
  <c r="C61" i="1"/>
  <c r="D78" i="1"/>
  <c r="D79" i="1" s="1"/>
  <c r="F66" i="1"/>
  <c r="F74" i="1"/>
  <c r="F65" i="1"/>
  <c r="F73" i="1"/>
  <c r="D61" i="1"/>
  <c r="F68" i="1"/>
  <c r="F76" i="1"/>
  <c r="F67" i="1"/>
  <c r="F75" i="1"/>
  <c r="C78" i="1"/>
  <c r="C79" i="1" s="1"/>
  <c r="B61" i="1"/>
  <c r="F62" i="1"/>
  <c r="F61" i="1" s="1"/>
  <c r="F78" i="1" s="1"/>
  <c r="F79" i="1" s="1"/>
  <c r="F70" i="1"/>
  <c r="F69" i="1"/>
  <c r="B78" i="1"/>
  <c r="B79" i="1" s="1"/>
  <c r="F63" i="2" l="1"/>
</calcChain>
</file>

<file path=xl/sharedStrings.xml><?xml version="1.0" encoding="utf-8"?>
<sst xmlns="http://schemas.openxmlformats.org/spreadsheetml/2006/main" count="109" uniqueCount="77">
  <si>
    <t>资产折旧</t>
    <phoneticPr fontId="5" type="noConversion"/>
  </si>
  <si>
    <t>人民币元</t>
    <phoneticPr fontId="5" type="noConversion"/>
  </si>
  <si>
    <t>Total</t>
    <phoneticPr fontId="5" type="noConversion"/>
  </si>
  <si>
    <t>Committed</t>
    <phoneticPr fontId="5" type="noConversion"/>
  </si>
  <si>
    <t>Uncommitted</t>
    <phoneticPr fontId="5" type="noConversion"/>
  </si>
  <si>
    <t>2016 Q1</t>
  </si>
  <si>
    <t>2016 Q2</t>
  </si>
  <si>
    <t>2016 Q3</t>
  </si>
  <si>
    <t>2016 Q4</t>
  </si>
  <si>
    <t>2016 Total</t>
  </si>
  <si>
    <t>&lt;1&gt; 合同金额</t>
    <phoneticPr fontId="5" type="noConversion"/>
  </si>
  <si>
    <r>
      <rPr>
        <b/>
        <sz val="10"/>
        <rFont val="宋体"/>
        <family val="3"/>
        <charset val="134"/>
      </rPr>
      <t>员工中心</t>
    </r>
    <phoneticPr fontId="4" type="noConversion"/>
  </si>
  <si>
    <t>资产（新员工）</t>
  </si>
  <si>
    <t>资产（特需）</t>
  </si>
  <si>
    <t>资产（报废更新）</t>
  </si>
  <si>
    <t>产品技术</t>
    <phoneticPr fontId="4" type="noConversion"/>
  </si>
  <si>
    <t>Video</t>
    <phoneticPr fontId="4" type="noConversion"/>
  </si>
  <si>
    <r>
      <rPr>
        <sz val="10"/>
        <color theme="1"/>
        <rFont val="宋体"/>
        <family val="3"/>
        <charset val="134"/>
      </rPr>
      <t>应用服务器</t>
    </r>
    <phoneticPr fontId="4" type="noConversion"/>
  </si>
  <si>
    <r>
      <t>CDN</t>
    </r>
    <r>
      <rPr>
        <sz val="10"/>
        <color theme="1"/>
        <rFont val="宋体"/>
        <family val="3"/>
        <charset val="134"/>
      </rPr>
      <t>服务器</t>
    </r>
    <phoneticPr fontId="4" type="noConversion"/>
  </si>
  <si>
    <t>专业设备采购</t>
    <phoneticPr fontId="4" type="noConversion"/>
  </si>
  <si>
    <t>测试设备</t>
    <phoneticPr fontId="4" type="noConversion"/>
  </si>
  <si>
    <r>
      <rPr>
        <sz val="10"/>
        <color theme="1"/>
        <rFont val="宋体"/>
        <family val="3"/>
        <charset val="134"/>
      </rPr>
      <t>交换机</t>
    </r>
    <r>
      <rPr>
        <sz val="10"/>
        <color theme="1"/>
        <rFont val="Arial"/>
        <family val="2"/>
      </rPr>
      <t/>
    </r>
    <phoneticPr fontId="4" type="noConversion"/>
  </si>
  <si>
    <t>56.com</t>
    <phoneticPr fontId="4" type="noConversion"/>
  </si>
  <si>
    <t>应用服务器</t>
    <phoneticPr fontId="4" type="noConversion"/>
  </si>
  <si>
    <t>智能硬件测试设备采购</t>
    <phoneticPr fontId="4" type="noConversion"/>
  </si>
  <si>
    <t>资产（特需）</t>
    <phoneticPr fontId="5" type="noConversion"/>
  </si>
  <si>
    <t>Video</t>
    <phoneticPr fontId="4" type="noConversion"/>
  </si>
  <si>
    <t>移动视频</t>
    <phoneticPr fontId="5" type="noConversion"/>
  </si>
  <si>
    <t>服务器</t>
    <phoneticPr fontId="4" type="noConversion"/>
  </si>
  <si>
    <t>手机</t>
    <phoneticPr fontId="4" type="noConversion"/>
  </si>
  <si>
    <t>测试机</t>
    <phoneticPr fontId="5" type="noConversion"/>
  </si>
  <si>
    <t>56广州办公室装修采购费（租用原大楼）</t>
    <phoneticPr fontId="4" type="noConversion"/>
  </si>
  <si>
    <t>法务部</t>
    <phoneticPr fontId="5" type="noConversion"/>
  </si>
  <si>
    <t>合同金额合计</t>
    <phoneticPr fontId="5" type="noConversion"/>
  </si>
  <si>
    <t>&lt;2&gt; 资产折旧</t>
    <phoneticPr fontId="5" type="noConversion"/>
  </si>
  <si>
    <t>1. Server &amp; Network Equipment</t>
    <phoneticPr fontId="5" type="noConversion"/>
  </si>
  <si>
    <t>预算</t>
    <phoneticPr fontId="5" type="noConversion"/>
  </si>
  <si>
    <t>实际数调整</t>
    <phoneticPr fontId="5" type="noConversion"/>
  </si>
  <si>
    <t>小计</t>
    <phoneticPr fontId="5" type="noConversion"/>
  </si>
  <si>
    <t>2. Non-Server</t>
    <phoneticPr fontId="5" type="noConversion"/>
  </si>
  <si>
    <t>Building（分摊新大楼折旧）</t>
    <phoneticPr fontId="5" type="noConversion"/>
  </si>
  <si>
    <t>Other Spending</t>
    <phoneticPr fontId="5" type="noConversion"/>
  </si>
  <si>
    <t>合计</t>
    <phoneticPr fontId="5" type="noConversion"/>
  </si>
  <si>
    <t>&lt;3&gt; By部门分摊</t>
    <phoneticPr fontId="5" type="noConversion"/>
  </si>
  <si>
    <t>(i) Server &amp; Network Equipment</t>
    <phoneticPr fontId="5" type="noConversion"/>
  </si>
  <si>
    <t>产品技术中心 50%</t>
    <phoneticPr fontId="5" type="noConversion"/>
  </si>
  <si>
    <t>移动视频中心 50%</t>
    <phoneticPr fontId="5" type="noConversion"/>
  </si>
  <si>
    <r>
      <t xml:space="preserve"> By HC</t>
    </r>
    <r>
      <rPr>
        <b/>
        <sz val="10"/>
        <rFont val="宋体"/>
        <family val="3"/>
        <charset val="134"/>
      </rPr>
      <t>分摊</t>
    </r>
    <phoneticPr fontId="5" type="noConversion"/>
  </si>
  <si>
    <t>(ii)  Non-Server</t>
    <phoneticPr fontId="5" type="noConversion"/>
  </si>
  <si>
    <t>check</t>
    <phoneticPr fontId="5" type="noConversion"/>
  </si>
  <si>
    <t>房租物业</t>
    <phoneticPr fontId="4" type="noConversion"/>
  </si>
  <si>
    <t>人民币元</t>
    <phoneticPr fontId="5" type="noConversion"/>
  </si>
  <si>
    <t>Total</t>
    <phoneticPr fontId="5" type="noConversion"/>
  </si>
  <si>
    <t>&lt;1&gt; By地点明细</t>
    <phoneticPr fontId="5" type="noConversion"/>
  </si>
  <si>
    <t>搜狐媒体大厦（大搜狐分摊）</t>
    <phoneticPr fontId="14" type="noConversion"/>
  </si>
  <si>
    <t>房屋租金</t>
    <phoneticPr fontId="5" type="noConversion"/>
  </si>
  <si>
    <t>运营费</t>
  </si>
  <si>
    <t>小计</t>
    <phoneticPr fontId="5" type="noConversion"/>
  </si>
  <si>
    <r>
      <rPr>
        <b/>
        <sz val="10"/>
        <color theme="1"/>
        <rFont val="宋体"/>
        <family val="3"/>
        <charset val="134"/>
      </rPr>
      <t>天津泰达</t>
    </r>
    <r>
      <rPr>
        <b/>
        <sz val="10"/>
        <color theme="1"/>
        <rFont val="Arial"/>
        <family val="2"/>
      </rPr>
      <t>21</t>
    </r>
    <r>
      <rPr>
        <b/>
        <sz val="10"/>
        <color theme="1"/>
        <rFont val="宋体"/>
        <family val="3"/>
        <charset val="134"/>
      </rPr>
      <t>层</t>
    </r>
    <r>
      <rPr>
        <b/>
        <sz val="10"/>
        <color theme="1"/>
        <rFont val="Arial"/>
        <family val="2"/>
      </rPr>
      <t>(1432</t>
    </r>
    <r>
      <rPr>
        <b/>
        <sz val="10"/>
        <color theme="1"/>
        <rFont val="宋体"/>
        <family val="3"/>
        <charset val="134"/>
      </rPr>
      <t>平米</t>
    </r>
    <r>
      <rPr>
        <b/>
        <sz val="10"/>
        <color theme="1"/>
        <rFont val="Arial"/>
        <family val="2"/>
      </rPr>
      <t>)</t>
    </r>
  </si>
  <si>
    <t>租金</t>
  </si>
  <si>
    <t>车位租金</t>
  </si>
  <si>
    <t>物业费</t>
    <phoneticPr fontId="5" type="noConversion"/>
  </si>
  <si>
    <t>运营费</t>
    <phoneticPr fontId="5" type="noConversion"/>
  </si>
  <si>
    <r>
      <rPr>
        <b/>
        <sz val="10"/>
        <color theme="1"/>
        <rFont val="宋体"/>
        <family val="3"/>
        <charset val="134"/>
      </rPr>
      <t>上海瑞安</t>
    </r>
    <r>
      <rPr>
        <b/>
        <sz val="10"/>
        <color theme="1"/>
        <rFont val="Arial"/>
        <family val="2"/>
      </rPr>
      <t>16</t>
    </r>
    <r>
      <rPr>
        <b/>
        <sz val="10"/>
        <color theme="1"/>
        <rFont val="宋体"/>
        <family val="3"/>
        <charset val="134"/>
      </rPr>
      <t>层（</t>
    </r>
    <r>
      <rPr>
        <b/>
        <sz val="10"/>
        <color theme="1"/>
        <rFont val="Arial"/>
        <family val="2"/>
      </rPr>
      <t>577</t>
    </r>
    <r>
      <rPr>
        <b/>
        <sz val="10"/>
        <color theme="1"/>
        <rFont val="宋体"/>
        <family val="3"/>
        <charset val="134"/>
      </rPr>
      <t>平米）</t>
    </r>
  </si>
  <si>
    <t>装修费</t>
    <phoneticPr fontId="5" type="noConversion"/>
  </si>
  <si>
    <t>广州办公地点</t>
    <phoneticPr fontId="14" type="noConversion"/>
  </si>
  <si>
    <t>视频-运营费</t>
    <phoneticPr fontId="5" type="noConversion"/>
  </si>
  <si>
    <t>56.com</t>
    <phoneticPr fontId="5" type="noConversion"/>
  </si>
  <si>
    <t>物业费</t>
  </si>
  <si>
    <t>南京办公地点</t>
    <phoneticPr fontId="14" type="noConversion"/>
  </si>
  <si>
    <t>整体调整</t>
    <phoneticPr fontId="5" type="noConversion"/>
  </si>
  <si>
    <r>
      <t>&lt;2&gt; By HC</t>
    </r>
    <r>
      <rPr>
        <b/>
        <sz val="10"/>
        <rFont val="宋体"/>
        <family val="3"/>
        <charset val="134"/>
      </rPr>
      <t>分摊</t>
    </r>
    <phoneticPr fontId="5" type="noConversion"/>
  </si>
  <si>
    <t>(-)带宽计入Facility的金额</t>
    <phoneticPr fontId="5" type="noConversion"/>
  </si>
  <si>
    <r>
      <t>1.</t>
    </r>
    <r>
      <rPr>
        <i/>
        <sz val="10"/>
        <rFont val="宋体"/>
        <family val="3"/>
        <charset val="134"/>
      </rPr>
      <t>待分摊金额</t>
    </r>
    <phoneticPr fontId="5" type="noConversion"/>
  </si>
  <si>
    <r>
      <t>2.</t>
    </r>
    <r>
      <rPr>
        <i/>
        <sz val="10"/>
        <rFont val="宋体"/>
        <family val="3"/>
        <charset val="134"/>
      </rPr>
      <t>每人</t>
    </r>
    <r>
      <rPr>
        <i/>
        <sz val="10"/>
        <rFont val="Arial"/>
        <family val="2"/>
      </rPr>
      <t>/</t>
    </r>
    <r>
      <rPr>
        <i/>
        <sz val="10"/>
        <rFont val="宋体"/>
        <family val="3"/>
        <charset val="134"/>
      </rPr>
      <t>每</t>
    </r>
    <r>
      <rPr>
        <i/>
        <sz val="10"/>
        <rFont val="Arial"/>
        <family val="2"/>
      </rPr>
      <t>Q</t>
    </r>
    <phoneticPr fontId="5" type="noConversion"/>
  </si>
  <si>
    <r>
      <t>3.By</t>
    </r>
    <r>
      <rPr>
        <i/>
        <sz val="10"/>
        <rFont val="宋体"/>
        <family val="3"/>
        <charset val="134"/>
      </rPr>
      <t>部门分摊</t>
    </r>
    <phoneticPr fontId="5" type="noConversion"/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</si>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</sst>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10804]#,##0.0;\-#,##0.0"/>
    <numFmt numFmtId="177" formatCode="#,##0,"/>
    <numFmt numFmtId="178" formatCode="_ * #,##0_ ;_ * \-#,##0_ ;_ * &quot;-&quot;??_ ;_ @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Tahoma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i/>
      <sz val="10"/>
      <color rgb="FF0070C0"/>
      <name val="Arial"/>
      <family val="2"/>
    </font>
    <font>
      <b/>
      <i/>
      <sz val="10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i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176" fontId="2" fillId="0" borderId="0">
      <protection locked="0"/>
    </xf>
    <xf numFmtId="43" fontId="6" fillId="0" borderId="0" applyFont="0" applyFill="0" applyBorder="0" applyAlignment="0" applyProtection="0"/>
    <xf numFmtId="176" fontId="7" fillId="0" borderId="0" applyNumberFormat="0" applyFill="0" applyBorder="0" applyAlignment="0" applyProtection="0"/>
    <xf numFmtId="176" fontId="1" fillId="0" borderId="0">
      <alignment vertical="center"/>
      <protection locked="0"/>
    </xf>
    <xf numFmtId="176" fontId="1" fillId="0" borderId="0">
      <alignment vertical="center"/>
    </xf>
    <xf numFmtId="176" fontId="1" fillId="0" borderId="0">
      <alignment vertical="center"/>
    </xf>
  </cellStyleXfs>
  <cellXfs count="116">
    <xf numFmtId="0" fontId="0" fillId="0" borderId="0" xfId="0">
      <alignment vertical="center"/>
    </xf>
    <xf numFmtId="177" fontId="3" fillId="2" borderId="0" xfId="1" applyNumberFormat="1" applyFont="1" applyFill="1" applyBorder="1" applyAlignment="1">
      <alignment horizontal="left"/>
      <protection locked="0"/>
    </xf>
    <xf numFmtId="178" fontId="2" fillId="0" borderId="0" xfId="2" applyNumberFormat="1" applyFont="1" applyFill="1" applyBorder="1"/>
    <xf numFmtId="178" fontId="2" fillId="3" borderId="0" xfId="2" applyNumberFormat="1" applyFont="1" applyFill="1" applyBorder="1"/>
    <xf numFmtId="178" fontId="3" fillId="0" borderId="0" xfId="2" applyNumberFormat="1" applyFont="1" applyFill="1" applyBorder="1"/>
    <xf numFmtId="178" fontId="2" fillId="0" borderId="0" xfId="2" applyNumberFormat="1" applyFont="1" applyFill="1" applyBorder="1" applyAlignment="1">
      <alignment horizontal="right"/>
    </xf>
    <xf numFmtId="178" fontId="3" fillId="0" borderId="0" xfId="2" applyNumberFormat="1" applyFont="1" applyFill="1" applyBorder="1" applyAlignment="1">
      <alignment horizontal="right"/>
    </xf>
    <xf numFmtId="176" fontId="2" fillId="0" borderId="0" xfId="3" applyNumberFormat="1" applyFont="1" applyFill="1" applyBorder="1"/>
    <xf numFmtId="178" fontId="3" fillId="0" borderId="0" xfId="2" applyNumberFormat="1" applyFont="1" applyBorder="1" applyAlignment="1">
      <alignment horizontal="center" vertical="center"/>
    </xf>
    <xf numFmtId="178" fontId="3" fillId="0" borderId="1" xfId="2" applyNumberFormat="1" applyFont="1" applyBorder="1" applyAlignment="1">
      <alignment horizontal="center" vertical="center"/>
    </xf>
    <xf numFmtId="178" fontId="3" fillId="0" borderId="0" xfId="2" applyNumberFormat="1" applyFont="1" applyFill="1" applyBorder="1" applyAlignment="1">
      <alignment horizontal="center"/>
    </xf>
    <xf numFmtId="178" fontId="3" fillId="0" borderId="1" xfId="2" applyNumberFormat="1" applyFont="1" applyFill="1" applyBorder="1" applyAlignment="1">
      <alignment horizontal="center"/>
    </xf>
    <xf numFmtId="178" fontId="3" fillId="0" borderId="2" xfId="2" applyNumberFormat="1" applyFont="1" applyFill="1" applyBorder="1" applyAlignment="1">
      <alignment horizontal="center"/>
    </xf>
    <xf numFmtId="43" fontId="2" fillId="0" borderId="0" xfId="2" applyFont="1" applyFill="1" applyBorder="1" applyAlignment="1">
      <alignment horizontal="left"/>
    </xf>
    <xf numFmtId="178" fontId="3" fillId="0" borderId="0" xfId="2" applyNumberFormat="1" applyFont="1" applyFill="1" applyBorder="1" applyAlignment="1">
      <alignment horizontal="right" vertical="center"/>
    </xf>
    <xf numFmtId="178" fontId="3" fillId="0" borderId="0" xfId="2" applyNumberFormat="1" applyFont="1" applyBorder="1" applyAlignment="1">
      <alignment horizontal="right" vertical="center"/>
    </xf>
    <xf numFmtId="178" fontId="3" fillId="3" borderId="0" xfId="2" applyNumberFormat="1" applyFont="1" applyFill="1" applyBorder="1" applyAlignment="1">
      <alignment horizontal="right" vertical="center"/>
    </xf>
    <xf numFmtId="178" fontId="3" fillId="0" borderId="1" xfId="2" applyNumberFormat="1" applyFont="1" applyBorder="1" applyAlignment="1">
      <alignment horizontal="right" vertical="center"/>
    </xf>
    <xf numFmtId="178" fontId="3" fillId="0" borderId="1" xfId="2" applyNumberFormat="1" applyFont="1" applyFill="1" applyBorder="1" applyAlignment="1">
      <alignment horizontal="right"/>
    </xf>
    <xf numFmtId="178" fontId="3" fillId="0" borderId="2" xfId="2" applyNumberFormat="1" applyFont="1" applyFill="1" applyBorder="1" applyAlignment="1">
      <alignment horizontal="right"/>
    </xf>
    <xf numFmtId="178" fontId="2" fillId="0" borderId="1" xfId="2" applyNumberFormat="1" applyFont="1" applyFill="1" applyBorder="1"/>
    <xf numFmtId="178" fontId="2" fillId="0" borderId="2" xfId="2" applyNumberFormat="1" applyFont="1" applyFill="1" applyBorder="1"/>
    <xf numFmtId="176" fontId="3" fillId="0" borderId="0" xfId="4" applyFont="1" applyFill="1" applyBorder="1" applyAlignment="1" applyProtection="1">
      <alignment horizontal="left" vertical="center"/>
      <protection locked="0"/>
    </xf>
    <xf numFmtId="176" fontId="2" fillId="0" borderId="0" xfId="4" applyFont="1" applyFill="1" applyBorder="1" applyAlignment="1" applyProtection="1">
      <alignment horizontal="left" vertical="center" indent="1"/>
      <protection locked="0"/>
    </xf>
    <xf numFmtId="178" fontId="2" fillId="0" borderId="0" xfId="2" applyNumberFormat="1" applyFont="1" applyBorder="1"/>
    <xf numFmtId="178" fontId="2" fillId="0" borderId="2" xfId="2" applyNumberFormat="1" applyFont="1" applyBorder="1"/>
    <xf numFmtId="176" fontId="9" fillId="0" borderId="0" xfId="3" applyNumberFormat="1" applyFont="1" applyFill="1" applyAlignment="1">
      <alignment horizontal="left" vertical="center" indent="1"/>
    </xf>
    <xf numFmtId="176" fontId="9" fillId="0" borderId="0" xfId="3" applyNumberFormat="1" applyFont="1" applyFill="1" applyAlignment="1">
      <alignment horizontal="left" vertical="center" indent="2"/>
    </xf>
    <xf numFmtId="176" fontId="10" fillId="0" borderId="0" xfId="3" applyNumberFormat="1" applyFont="1" applyFill="1" applyAlignment="1">
      <alignment horizontal="left" vertical="center" indent="2"/>
    </xf>
    <xf numFmtId="176" fontId="2" fillId="0" borderId="0" xfId="4" applyFont="1" applyFill="1" applyBorder="1" applyAlignment="1" applyProtection="1">
      <alignment horizontal="left" vertical="center" indent="2"/>
      <protection locked="0"/>
    </xf>
    <xf numFmtId="176" fontId="2" fillId="3" borderId="0" xfId="3" applyNumberFormat="1" applyFont="1" applyFill="1" applyBorder="1"/>
    <xf numFmtId="176" fontId="3" fillId="0" borderId="0" xfId="4" applyFont="1" applyFill="1" applyBorder="1" applyAlignment="1" applyProtection="1">
      <alignment vertical="center"/>
      <protection locked="0"/>
    </xf>
    <xf numFmtId="176" fontId="10" fillId="0" borderId="0" xfId="3" applyNumberFormat="1" applyFont="1" applyAlignment="1">
      <alignment horizontal="left" vertical="center" indent="1"/>
    </xf>
    <xf numFmtId="176" fontId="2" fillId="0" borderId="0" xfId="4" applyFont="1" applyFill="1" applyBorder="1">
      <alignment vertical="center"/>
      <protection locked="0"/>
    </xf>
    <xf numFmtId="176" fontId="3" fillId="0" borderId="0" xfId="4" applyFont="1" applyFill="1" applyBorder="1">
      <alignment vertical="center"/>
      <protection locked="0"/>
    </xf>
    <xf numFmtId="176" fontId="8" fillId="0" borderId="0" xfId="4" applyFont="1" applyFill="1" applyBorder="1">
      <alignment vertical="center"/>
      <protection locked="0"/>
    </xf>
    <xf numFmtId="178" fontId="3" fillId="0" borderId="3" xfId="2" applyNumberFormat="1" applyFont="1" applyFill="1" applyBorder="1"/>
    <xf numFmtId="178" fontId="3" fillId="3" borderId="3" xfId="2" applyNumberFormat="1" applyFont="1" applyFill="1" applyBorder="1"/>
    <xf numFmtId="178" fontId="3" fillId="0" borderId="4" xfId="2" applyNumberFormat="1" applyFont="1" applyFill="1" applyBorder="1"/>
    <xf numFmtId="178" fontId="3" fillId="0" borderId="5" xfId="2" applyNumberFormat="1" applyFont="1" applyFill="1" applyBorder="1"/>
    <xf numFmtId="43" fontId="3" fillId="0" borderId="0" xfId="2" applyFont="1" applyFill="1" applyBorder="1"/>
    <xf numFmtId="176" fontId="3" fillId="0" borderId="0" xfId="3" applyNumberFormat="1" applyFont="1" applyFill="1" applyBorder="1"/>
    <xf numFmtId="178" fontId="3" fillId="3" borderId="0" xfId="2" applyNumberFormat="1" applyFont="1" applyFill="1" applyBorder="1"/>
    <xf numFmtId="178" fontId="3" fillId="0" borderId="0" xfId="2" applyNumberFormat="1" applyFont="1" applyFill="1" applyBorder="1" applyAlignment="1">
      <alignment horizontal="center" vertical="center"/>
    </xf>
    <xf numFmtId="178" fontId="3" fillId="3" borderId="0" xfId="2" applyNumberFormat="1" applyFont="1" applyFill="1" applyBorder="1" applyAlignment="1">
      <alignment horizontal="center" vertical="center"/>
    </xf>
    <xf numFmtId="178" fontId="3" fillId="0" borderId="0" xfId="2" applyNumberFormat="1" applyFont="1" applyBorder="1" applyAlignment="1">
      <alignment horizontal="center" vertical="center"/>
    </xf>
    <xf numFmtId="178" fontId="3" fillId="0" borderId="1" xfId="2" applyNumberFormat="1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horizontal="left"/>
    </xf>
    <xf numFmtId="178" fontId="2" fillId="0" borderId="0" xfId="2" applyNumberFormat="1" applyFont="1" applyFill="1" applyBorder="1" applyAlignment="1">
      <alignment horizontal="left"/>
    </xf>
    <xf numFmtId="43" fontId="2" fillId="0" borderId="0" xfId="2" applyFont="1" applyFill="1" applyBorder="1" applyAlignment="1">
      <alignment horizontal="left" indent="1"/>
    </xf>
    <xf numFmtId="178" fontId="2" fillId="0" borderId="1" xfId="2" applyNumberFormat="1" applyFont="1" applyFill="1" applyBorder="1" applyAlignment="1"/>
    <xf numFmtId="43" fontId="2" fillId="0" borderId="0" xfId="2" applyFont="1" applyFill="1" applyBorder="1"/>
    <xf numFmtId="178" fontId="2" fillId="0" borderId="0" xfId="2" applyNumberFormat="1" applyFont="1" applyFill="1" applyBorder="1" applyAlignment="1"/>
    <xf numFmtId="43" fontId="3" fillId="0" borderId="0" xfId="2" applyFont="1" applyFill="1" applyBorder="1" applyAlignment="1">
      <alignment horizontal="left" indent="1"/>
    </xf>
    <xf numFmtId="178" fontId="3" fillId="0" borderId="6" xfId="2" applyNumberFormat="1" applyFont="1" applyFill="1" applyBorder="1"/>
    <xf numFmtId="178" fontId="3" fillId="3" borderId="6" xfId="2" applyNumberFormat="1" applyFont="1" applyFill="1" applyBorder="1"/>
    <xf numFmtId="178" fontId="3" fillId="0" borderId="7" xfId="2" applyNumberFormat="1" applyFont="1" applyFill="1" applyBorder="1"/>
    <xf numFmtId="178" fontId="3" fillId="0" borderId="0" xfId="2" applyNumberFormat="1" applyFont="1" applyFill="1" applyBorder="1" applyAlignment="1"/>
    <xf numFmtId="178" fontId="3" fillId="0" borderId="1" xfId="2" applyNumberFormat="1" applyFont="1" applyFill="1" applyBorder="1"/>
    <xf numFmtId="43" fontId="11" fillId="0" borderId="0" xfId="2" applyFont="1" applyFill="1" applyBorder="1" applyAlignment="1">
      <alignment horizontal="left" indent="1"/>
    </xf>
    <xf numFmtId="178" fontId="12" fillId="0" borderId="0" xfId="2" applyNumberFormat="1" applyFont="1" applyFill="1" applyBorder="1"/>
    <xf numFmtId="178" fontId="11" fillId="0" borderId="0" xfId="2" applyNumberFormat="1" applyFont="1" applyFill="1" applyBorder="1"/>
    <xf numFmtId="178" fontId="11" fillId="0" borderId="1" xfId="2" applyNumberFormat="1" applyFont="1" applyFill="1" applyBorder="1" applyAlignment="1"/>
    <xf numFmtId="178" fontId="11" fillId="0" borderId="0" xfId="2" applyNumberFormat="1" applyFont="1" applyFill="1" applyBorder="1" applyAlignment="1"/>
    <xf numFmtId="178" fontId="11" fillId="0" borderId="0" xfId="2" applyNumberFormat="1" applyFont="1" applyFill="1" applyBorder="1" applyAlignment="1">
      <alignment horizontal="right"/>
    </xf>
    <xf numFmtId="176" fontId="11" fillId="0" borderId="0" xfId="3" applyNumberFormat="1" applyFont="1" applyFill="1" applyBorder="1"/>
    <xf numFmtId="176" fontId="3" fillId="3" borderId="0" xfId="3" applyNumberFormat="1" applyFont="1" applyFill="1" applyBorder="1"/>
    <xf numFmtId="176" fontId="3" fillId="0" borderId="0" xfId="3" applyNumberFormat="1" applyFont="1" applyFill="1" applyBorder="1" applyAlignment="1"/>
    <xf numFmtId="43" fontId="3" fillId="0" borderId="0" xfId="2" applyFont="1" applyFill="1" applyBorder="1" applyAlignment="1">
      <alignment horizontal="left" indent="3"/>
    </xf>
    <xf numFmtId="178" fontId="3" fillId="0" borderId="8" xfId="2" applyNumberFormat="1" applyFont="1" applyFill="1" applyBorder="1" applyAlignment="1"/>
    <xf numFmtId="178" fontId="3" fillId="0" borderId="9" xfId="2" applyNumberFormat="1" applyFont="1" applyFill="1" applyBorder="1" applyAlignment="1"/>
    <xf numFmtId="178" fontId="3" fillId="3" borderId="9" xfId="2" applyNumberFormat="1" applyFont="1" applyFill="1" applyBorder="1" applyAlignment="1"/>
    <xf numFmtId="178" fontId="3" fillId="0" borderId="10" xfId="2" applyNumberFormat="1" applyFont="1" applyFill="1" applyBorder="1" applyAlignment="1"/>
    <xf numFmtId="178" fontId="3" fillId="0" borderId="1" xfId="2" applyNumberFormat="1" applyFont="1" applyFill="1" applyBorder="1" applyAlignment="1"/>
    <xf numFmtId="43" fontId="2" fillId="0" borderId="0" xfId="2" applyFont="1" applyFill="1" applyBorder="1" applyAlignment="1">
      <alignment horizontal="left" indent="3"/>
    </xf>
    <xf numFmtId="178" fontId="2" fillId="0" borderId="0" xfId="2" applyNumberFormat="1" applyFont="1" applyFill="1" applyBorder="1" applyAlignment="1">
      <alignment horizontal="center" vertical="center"/>
    </xf>
    <xf numFmtId="178" fontId="2" fillId="0" borderId="0" xfId="2" applyNumberFormat="1" applyFont="1" applyBorder="1" applyAlignment="1">
      <alignment horizontal="center" vertical="center"/>
    </xf>
    <xf numFmtId="178" fontId="2" fillId="3" borderId="0" xfId="2" applyNumberFormat="1" applyFont="1" applyFill="1" applyBorder="1" applyAlignment="1">
      <alignment horizontal="center" vertical="center"/>
    </xf>
    <xf numFmtId="178" fontId="2" fillId="0" borderId="1" xfId="2" applyNumberFormat="1" applyFont="1" applyFill="1" applyBorder="1" applyAlignment="1">
      <alignment horizontal="center" vertical="center"/>
    </xf>
    <xf numFmtId="176" fontId="3" fillId="0" borderId="0" xfId="3" applyNumberFormat="1" applyFont="1" applyFill="1" applyBorder="1" applyAlignment="1">
      <alignment horizontal="left" indent="3"/>
    </xf>
    <xf numFmtId="176" fontId="11" fillId="0" borderId="0" xfId="3" applyNumberFormat="1" applyFont="1" applyFill="1" applyBorder="1" applyAlignment="1">
      <alignment horizontal="left" indent="3"/>
    </xf>
    <xf numFmtId="178" fontId="11" fillId="3" borderId="0" xfId="2" applyNumberFormat="1" applyFont="1" applyFill="1" applyBorder="1"/>
    <xf numFmtId="176" fontId="3" fillId="0" borderId="0" xfId="5" applyFont="1" applyFill="1" applyBorder="1" applyAlignment="1" applyProtection="1">
      <alignment vertical="center"/>
      <protection locked="0"/>
    </xf>
    <xf numFmtId="178" fontId="2" fillId="0" borderId="0" xfId="2" applyNumberFormat="1" applyFont="1"/>
    <xf numFmtId="178" fontId="2" fillId="0" borderId="0" xfId="2" applyNumberFormat="1" applyFont="1" applyFill="1"/>
    <xf numFmtId="176" fontId="2" fillId="0" borderId="0" xfId="3" applyFont="1"/>
    <xf numFmtId="176" fontId="3" fillId="0" borderId="0" xfId="3" applyFont="1" applyFill="1"/>
    <xf numFmtId="176" fontId="2" fillId="0" borderId="0" xfId="3" applyFont="1" applyFill="1"/>
    <xf numFmtId="178" fontId="3" fillId="0" borderId="0" xfId="2" applyNumberFormat="1" applyFont="1" applyBorder="1"/>
    <xf numFmtId="178" fontId="3" fillId="0" borderId="0" xfId="2" applyNumberFormat="1" applyFont="1" applyBorder="1" applyAlignment="1">
      <alignment horizontal="right"/>
    </xf>
    <xf numFmtId="176" fontId="13" fillId="0" borderId="0" xfId="6" applyNumberFormat="1" applyFont="1" applyFill="1" applyBorder="1" applyAlignment="1">
      <alignment vertical="center"/>
    </xf>
    <xf numFmtId="176" fontId="9" fillId="0" borderId="0" xfId="6" applyNumberFormat="1" applyFont="1" applyFill="1" applyBorder="1" applyAlignment="1">
      <alignment horizontal="left" vertical="center" indent="1"/>
    </xf>
    <xf numFmtId="176" fontId="9" fillId="0" borderId="0" xfId="6" applyNumberFormat="1" applyFont="1" applyFill="1" applyBorder="1" applyAlignment="1">
      <alignment vertical="center"/>
    </xf>
    <xf numFmtId="176" fontId="15" fillId="0" borderId="0" xfId="6" applyNumberFormat="1" applyFont="1" applyFill="1" applyBorder="1" applyAlignment="1">
      <alignment vertical="center"/>
    </xf>
    <xf numFmtId="178" fontId="3" fillId="0" borderId="0" xfId="2" applyNumberFormat="1" applyFont="1"/>
    <xf numFmtId="176" fontId="3" fillId="0" borderId="0" xfId="3" applyFont="1"/>
    <xf numFmtId="176" fontId="2" fillId="0" borderId="0" xfId="6" applyNumberFormat="1" applyFont="1" applyFill="1" applyBorder="1" applyAlignment="1">
      <alignment vertical="center"/>
    </xf>
    <xf numFmtId="176" fontId="2" fillId="0" borderId="0" xfId="6" applyNumberFormat="1" applyFont="1" applyFill="1" applyBorder="1" applyAlignment="1">
      <alignment horizontal="left" vertical="center" indent="1"/>
    </xf>
    <xf numFmtId="178" fontId="16" fillId="0" borderId="0" xfId="2" applyNumberFormat="1" applyFont="1" applyBorder="1"/>
    <xf numFmtId="178" fontId="16" fillId="0" borderId="1" xfId="2" applyNumberFormat="1" applyFont="1" applyFill="1" applyBorder="1"/>
    <xf numFmtId="178" fontId="16" fillId="0" borderId="0" xfId="2" applyNumberFormat="1" applyFont="1"/>
    <xf numFmtId="176" fontId="16" fillId="0" borderId="0" xfId="3" applyFont="1"/>
    <xf numFmtId="176" fontId="15" fillId="0" borderId="0" xfId="6" quotePrefix="1" applyNumberFormat="1" applyFont="1" applyFill="1" applyBorder="1" applyAlignment="1">
      <alignment vertical="center"/>
    </xf>
    <xf numFmtId="176" fontId="9" fillId="0" borderId="0" xfId="6" applyNumberFormat="1" applyFont="1" applyFill="1" applyBorder="1" applyAlignment="1">
      <alignment horizontal="left" vertical="center" indent="2"/>
    </xf>
    <xf numFmtId="176" fontId="16" fillId="0" borderId="0" xfId="6" applyNumberFormat="1" applyFont="1" applyFill="1" applyBorder="1" applyAlignment="1">
      <alignment horizontal="left" vertical="center" indent="2"/>
    </xf>
    <xf numFmtId="178" fontId="3" fillId="0" borderId="1" xfId="2" applyNumberFormat="1" applyFont="1" applyBorder="1"/>
    <xf numFmtId="178" fontId="3" fillId="0" borderId="3" xfId="2" applyNumberFormat="1" applyFont="1" applyBorder="1"/>
    <xf numFmtId="176" fontId="3" fillId="0" borderId="0" xfId="3" applyNumberFormat="1" applyFont="1" applyBorder="1" applyAlignment="1"/>
    <xf numFmtId="176" fontId="2" fillId="0" borderId="0" xfId="3" applyNumberFormat="1" applyFont="1" applyBorder="1" applyAlignment="1"/>
    <xf numFmtId="176" fontId="17" fillId="0" borderId="0" xfId="3" applyFont="1" applyFill="1" applyBorder="1"/>
    <xf numFmtId="178" fontId="17" fillId="0" borderId="0" xfId="2" applyNumberFormat="1" applyFont="1" applyBorder="1"/>
    <xf numFmtId="178" fontId="17" fillId="0" borderId="1" xfId="2" applyNumberFormat="1" applyFont="1" applyFill="1" applyBorder="1"/>
    <xf numFmtId="176" fontId="2" fillId="0" borderId="0" xfId="3" applyFont="1" applyBorder="1"/>
    <xf numFmtId="176" fontId="17" fillId="0" borderId="0" xfId="3" applyFont="1" applyFill="1"/>
    <xf numFmtId="178" fontId="2" fillId="0" borderId="0" xfId="2" applyNumberFormat="1" applyFont="1" applyBorder="1" applyAlignment="1">
      <alignment horizontal="right"/>
    </xf>
    <xf numFmtId="176" fontId="2" fillId="0" borderId="0" xfId="3" applyFont="1" applyFill="1" applyAlignment="1">
      <alignment horizontal="left" indent="1"/>
    </xf>
  </cellXfs>
  <cellStyles count="7">
    <cellStyle name="常规" xfId="0" builtinId="0"/>
    <cellStyle name="常规 16 4 9 2 2" xfId="4"/>
    <cellStyle name="常规 2 16" xfId="3"/>
    <cellStyle name="常规 7 19 2 2" xfId="6"/>
    <cellStyle name="常规 7 2 3 11 2 2 2 2 2 2 2 2 2" xfId="5"/>
    <cellStyle name="常规_2008_Annual Budget Draft" xfId="1"/>
    <cellStyle name="千位分隔 2 10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628;&#29392;&#39033;&#30446;SVN\02%20&#38656;&#27714;&#35843;&#30740;\021%20&#36164;&#26009;&#25910;&#38598;\&#35270;&#39057;\2016%20%20Video%20bud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hu\Reports\2004%20Rollup\04%20annual%20budget\Csld\Roll-up%20by%20dept_04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udget\2003%20Forecast%202\Fcst%202%20summary%20report\FCST2%20Summar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hu\Reports\2004%20Rollup\04%20annual%20budget\Csld\Roll-up%20by%20spending_04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C\2006\Q2'06\GL%20supporting\EPS\Private\Betty\routine\GJ-USA-repurch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简表-USD"/>
      <sheetName val="Summary"/>
      <sheetName val="四大费用"/>
      <sheetName val="简表"/>
      <sheetName val="Reconcil"/>
      <sheetName val="损益表"/>
      <sheetName val="损益表-USD"/>
      <sheetName val="采购总表16预算版"/>
      <sheetName val="2.1 影视版权"/>
      <sheetName val="2.2 电视台综艺"/>
      <sheetName val="2.3 自制内容"/>
      <sheetName val="2.4 内容运营"/>
      <sheetName val="3.1 市场公关&amp;大型活动"/>
      <sheetName val="3.2 广电关系"/>
      <sheetName val="4.销售及营销活动"/>
      <sheetName val="5.渠道+带宽+PGC"/>
      <sheetName val="6. 移动渠道"/>
      <sheetName val="7.策略调研"/>
      <sheetName val="PR-Capex"/>
      <sheetName val="8.工资"/>
      <sheetName val="9.资产折旧"/>
      <sheetName val="10.房租物业"/>
      <sheetName val="11.专业服务费"/>
      <sheetName val="12.差旅应酬"/>
      <sheetName val="13.办公费用"/>
      <sheetName val="14.集团费用分摊"/>
      <sheetName val="15.HC数"/>
      <sheetName val="前向业务原"/>
      <sheetName val="前向业务(原)"/>
      <sheetName val="折旧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 t="str">
            <v>内容运营中心</v>
          </cell>
          <cell r="B4">
            <v>163</v>
          </cell>
          <cell r="C4">
            <v>163</v>
          </cell>
          <cell r="D4">
            <v>163</v>
          </cell>
          <cell r="E4">
            <v>163</v>
          </cell>
        </row>
        <row r="5">
          <cell r="A5" t="str">
            <v>版权影视中心</v>
          </cell>
          <cell r="B5">
            <v>71</v>
          </cell>
          <cell r="C5">
            <v>71</v>
          </cell>
          <cell r="D5">
            <v>71</v>
          </cell>
          <cell r="E5">
            <v>71</v>
          </cell>
        </row>
        <row r="6">
          <cell r="A6" t="str">
            <v>产品技术中心-技术成本（带宽/服务器折旧）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产品技术中心</v>
          </cell>
          <cell r="B7">
            <v>216</v>
          </cell>
          <cell r="C7">
            <v>216</v>
          </cell>
          <cell r="D7">
            <v>216</v>
          </cell>
          <cell r="E7">
            <v>216</v>
          </cell>
        </row>
        <row r="8">
          <cell r="A8" t="str">
            <v>商业产品技术中心</v>
          </cell>
          <cell r="B8">
            <v>24</v>
          </cell>
          <cell r="C8">
            <v>24</v>
          </cell>
          <cell r="D8">
            <v>24</v>
          </cell>
          <cell r="E8">
            <v>24</v>
          </cell>
        </row>
        <row r="9">
          <cell r="A9" t="str">
            <v>移动视频中心</v>
          </cell>
          <cell r="B9">
            <v>152</v>
          </cell>
          <cell r="C9">
            <v>152</v>
          </cell>
          <cell r="D9">
            <v>152</v>
          </cell>
          <cell r="E9">
            <v>152</v>
          </cell>
        </row>
        <row r="10">
          <cell r="A10" t="str">
            <v>广告销售中心</v>
          </cell>
          <cell r="B10">
            <v>312</v>
          </cell>
          <cell r="C10">
            <v>312</v>
          </cell>
          <cell r="D10">
            <v>312</v>
          </cell>
          <cell r="E10">
            <v>312</v>
          </cell>
        </row>
        <row r="11">
          <cell r="A11" t="str">
            <v>市场推广中心</v>
          </cell>
          <cell r="B11">
            <v>44</v>
          </cell>
          <cell r="C11">
            <v>44</v>
          </cell>
          <cell r="D11">
            <v>44</v>
          </cell>
          <cell r="E11">
            <v>44</v>
          </cell>
        </row>
        <row r="12">
          <cell r="A12" t="str">
            <v>经营管理中心</v>
          </cell>
          <cell r="B12">
            <v>11</v>
          </cell>
          <cell r="C12">
            <v>11</v>
          </cell>
          <cell r="D12">
            <v>11</v>
          </cell>
          <cell r="E12">
            <v>11</v>
          </cell>
        </row>
        <row r="13">
          <cell r="A13" t="str">
            <v>员工中心</v>
          </cell>
          <cell r="B13">
            <v>14</v>
          </cell>
          <cell r="C13">
            <v>14</v>
          </cell>
          <cell r="D13">
            <v>14</v>
          </cell>
          <cell r="E13">
            <v>14</v>
          </cell>
        </row>
        <row r="14">
          <cell r="A14" t="str">
            <v>法律事务中心</v>
          </cell>
          <cell r="B14">
            <v>12</v>
          </cell>
          <cell r="C14">
            <v>12</v>
          </cell>
          <cell r="D14">
            <v>12</v>
          </cell>
          <cell r="E14">
            <v>12</v>
          </cell>
        </row>
        <row r="15">
          <cell r="A15" t="str">
            <v>管理部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人力资源部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56视频</v>
          </cell>
          <cell r="B17">
            <v>131</v>
          </cell>
          <cell r="C17">
            <v>131</v>
          </cell>
          <cell r="D17">
            <v>131</v>
          </cell>
          <cell r="E17">
            <v>131</v>
          </cell>
        </row>
        <row r="18">
          <cell r="A18" t="str">
            <v>前向</v>
          </cell>
          <cell r="B18">
            <v>40</v>
          </cell>
          <cell r="C18">
            <v>40</v>
          </cell>
          <cell r="D18">
            <v>40</v>
          </cell>
          <cell r="E18">
            <v>40</v>
          </cell>
        </row>
        <row r="20">
          <cell r="A20" t="str">
            <v>合计</v>
          </cell>
          <cell r="B20">
            <v>1190</v>
          </cell>
          <cell r="C20">
            <v>1190</v>
          </cell>
          <cell r="D20">
            <v>1190</v>
          </cell>
          <cell r="E20">
            <v>1190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t vs budget"/>
      <sheetName val="Checklist"/>
      <sheetName val="CondensedPL(Qtr)"/>
      <sheetName val="Reminder"/>
      <sheetName val="CondensedPL(Sum)"/>
      <sheetName val="CondensedPL(17173&amp;Focus)"/>
      <sheetName val="CondensedPL(Sohu)"/>
      <sheetName val="Roll-up(Qtr)(Sohu)"/>
      <sheetName val="Summary(Sohu)"/>
      <sheetName val="ITC"/>
      <sheetName val="BJOLUS"/>
      <sheetName val="BJXSHD"/>
      <sheetName val="BJSFTW"/>
      <sheetName val="BJINTE"/>
      <sheetName val="ISPUS"/>
      <sheetName val="USA"/>
      <sheetName val="HK"/>
      <sheetName val="CI"/>
      <sheetName val="Parameter"/>
      <sheetName val="CondensedPL(17173)"/>
      <sheetName val="进口设备FOB总价表"/>
      <sheetName val="Allocation"/>
      <sheetName val="HC"/>
    </sheetNames>
    <sheetDataSet>
      <sheetData sheetId="0"/>
      <sheetData sheetId="1"/>
      <sheetData sheetId="2" refreshError="1">
        <row r="1">
          <cell r="A1" t="str">
            <v>SOHU.COM</v>
          </cell>
        </row>
        <row r="2">
          <cell r="A2" t="str">
            <v>2004 Budget</v>
          </cell>
        </row>
        <row r="3">
          <cell r="A3" t="str">
            <v>PROFIT &amp; LOSS_by quarter</v>
          </cell>
        </row>
        <row r="4">
          <cell r="A4" t="str">
            <v>In USD'000</v>
          </cell>
        </row>
        <row r="5">
          <cell r="A5" t="str">
            <v>1) Revenue by Product Line</v>
          </cell>
          <cell r="B5" t="str">
            <v>Q1 Budget</v>
          </cell>
          <cell r="C5" t="str">
            <v>Q2 Budget</v>
          </cell>
          <cell r="D5" t="str">
            <v>Q3 Budget</v>
          </cell>
          <cell r="E5" t="str">
            <v>Q4 Budget</v>
          </cell>
          <cell r="F5" t="str">
            <v>Total 2004</v>
          </cell>
          <cell r="G5" t="str">
            <v>2003 Actual</v>
          </cell>
          <cell r="H5" t="str">
            <v>Variance</v>
          </cell>
        </row>
        <row r="6">
          <cell r="A6" t="str">
            <v>Revenue</v>
          </cell>
        </row>
        <row r="7">
          <cell r="A7" t="str">
            <v>Advertising Revenue (Net)</v>
          </cell>
          <cell r="B7">
            <v>10529000</v>
          </cell>
          <cell r="C7">
            <v>12934050</v>
          </cell>
          <cell r="D7">
            <v>16369000</v>
          </cell>
          <cell r="E7">
            <v>17090000</v>
          </cell>
          <cell r="F7">
            <v>56922050</v>
          </cell>
          <cell r="H7">
            <v>56922050</v>
          </cell>
        </row>
        <row r="8">
          <cell r="A8" t="str">
            <v>Non-advertising Revenue (Net)</v>
          </cell>
          <cell r="B8">
            <v>16547545.893719807</v>
          </cell>
          <cell r="C8">
            <v>17557000</v>
          </cell>
          <cell r="D8">
            <v>19959000</v>
          </cell>
          <cell r="E8">
            <v>22930000</v>
          </cell>
          <cell r="F8">
            <v>76993545.893719807</v>
          </cell>
          <cell r="H8">
            <v>76993545.893719807</v>
          </cell>
        </row>
        <row r="9">
          <cell r="A9" t="str">
            <v>Total  Net Revenue</v>
          </cell>
          <cell r="B9">
            <v>27076545.893719807</v>
          </cell>
          <cell r="C9">
            <v>30491050</v>
          </cell>
          <cell r="D9">
            <v>36328000</v>
          </cell>
          <cell r="E9">
            <v>40020000</v>
          </cell>
          <cell r="F9">
            <v>133915595.89371981</v>
          </cell>
          <cell r="G9">
            <v>0</v>
          </cell>
          <cell r="H9">
            <v>133915595.89371981</v>
          </cell>
        </row>
        <row r="11">
          <cell r="A11" t="str">
            <v>Advertising Revenue as % of Total</v>
          </cell>
          <cell r="B11">
            <v>0.38886053048746216</v>
          </cell>
          <cell r="C11">
            <v>0.42419168903661897</v>
          </cell>
          <cell r="D11">
            <v>0.45058907729574982</v>
          </cell>
          <cell r="E11">
            <v>0.42703648175912046</v>
          </cell>
          <cell r="F11">
            <v>0.42505915476174538</v>
          </cell>
          <cell r="G11" t="e">
            <v>#DIV/0!</v>
          </cell>
          <cell r="H11">
            <v>0.42505915476174538</v>
          </cell>
        </row>
        <row r="12">
          <cell r="A12" t="str">
            <v>Non Advertising Revenue as % of Total</v>
          </cell>
          <cell r="B12">
            <v>0.61113946951253784</v>
          </cell>
          <cell r="C12">
            <v>0.57580831096338103</v>
          </cell>
          <cell r="D12">
            <v>0.54941092270425018</v>
          </cell>
          <cell r="E12">
            <v>0.57296351824087954</v>
          </cell>
          <cell r="F12">
            <v>0.57494084523825462</v>
          </cell>
          <cell r="G12" t="e">
            <v>#DIV/0!</v>
          </cell>
          <cell r="H12">
            <v>0.57494084523825462</v>
          </cell>
        </row>
        <row r="14">
          <cell r="A14" t="str">
            <v>Cost of Revenue</v>
          </cell>
        </row>
        <row r="15">
          <cell r="A15" t="str">
            <v xml:space="preserve">COR - Advertising </v>
          </cell>
          <cell r="B15">
            <v>3080387.5477174455</v>
          </cell>
          <cell r="C15">
            <v>3497233.9362625857</v>
          </cell>
          <cell r="D15">
            <v>3896569.0876371339</v>
          </cell>
          <cell r="E15">
            <v>4125822.667711657</v>
          </cell>
          <cell r="F15">
            <v>14600013.239328822</v>
          </cell>
          <cell r="H15">
            <v>14600013.239328822</v>
          </cell>
        </row>
        <row r="16">
          <cell r="A16" t="str">
            <v xml:space="preserve">COR - Non-advertising </v>
          </cell>
          <cell r="B16">
            <v>5502385.4734299518</v>
          </cell>
          <cell r="C16">
            <v>5494571</v>
          </cell>
          <cell r="D16">
            <v>7165620</v>
          </cell>
          <cell r="E16">
            <v>7674366</v>
          </cell>
          <cell r="F16">
            <v>25836942.473429952</v>
          </cell>
          <cell r="H16">
            <v>25836942.473429952</v>
          </cell>
        </row>
        <row r="17">
          <cell r="A17" t="str">
            <v>Total Cost of Revenue</v>
          </cell>
          <cell r="B17">
            <v>8582773.0211473964</v>
          </cell>
          <cell r="C17">
            <v>8991804.9362625852</v>
          </cell>
          <cell r="D17">
            <v>11062189.087637134</v>
          </cell>
          <cell r="E17">
            <v>11800188.667711657</v>
          </cell>
          <cell r="F17">
            <v>40436955.712758772</v>
          </cell>
          <cell r="G17">
            <v>0</v>
          </cell>
          <cell r="H17">
            <v>40436955.712758772</v>
          </cell>
        </row>
        <row r="19">
          <cell r="A19" t="str">
            <v>2) Gross Margin</v>
          </cell>
        </row>
        <row r="20">
          <cell r="A20" t="str">
            <v>Gross Margin Advertising</v>
          </cell>
          <cell r="B20">
            <v>7448612.4522825545</v>
          </cell>
          <cell r="C20">
            <v>9436816.0637374148</v>
          </cell>
          <cell r="D20">
            <v>12472430.912362866</v>
          </cell>
          <cell r="E20">
            <v>12964177.332288342</v>
          </cell>
          <cell r="F20">
            <v>42322036.760671176</v>
          </cell>
          <cell r="G20">
            <v>0</v>
          </cell>
          <cell r="H20">
            <v>42322036.760671176</v>
          </cell>
        </row>
        <row r="21">
          <cell r="A21" t="str">
            <v>Gross Margin Non Advertising</v>
          </cell>
          <cell r="B21">
            <v>11045160.420289855</v>
          </cell>
          <cell r="C21">
            <v>12062428.999999998</v>
          </cell>
          <cell r="D21">
            <v>12793380</v>
          </cell>
          <cell r="E21">
            <v>15255634</v>
          </cell>
          <cell r="F21">
            <v>51156603.420289852</v>
          </cell>
          <cell r="G21">
            <v>0</v>
          </cell>
          <cell r="H21">
            <v>51156603.420289859</v>
          </cell>
        </row>
        <row r="22">
          <cell r="A22" t="str">
            <v>Total Gross Margin</v>
          </cell>
          <cell r="B22">
            <v>18493772.872572411</v>
          </cell>
          <cell r="C22">
            <v>21499245.063737415</v>
          </cell>
          <cell r="D22">
            <v>25265810.912362866</v>
          </cell>
          <cell r="E22">
            <v>28219811.33228834</v>
          </cell>
          <cell r="F22">
            <v>93478640.180961028</v>
          </cell>
          <cell r="G22">
            <v>0</v>
          </cell>
          <cell r="H22">
            <v>93478640.180961043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 xml:space="preserve">  % of Gross Margin Advertising</v>
          </cell>
          <cell r="B24">
            <v>0.70743778633132814</v>
          </cell>
          <cell r="C24">
            <v>0.72961029714106673</v>
          </cell>
          <cell r="D24">
            <v>0.7619543596043048</v>
          </cell>
          <cell r="E24">
            <v>0.75858264085946991</v>
          </cell>
          <cell r="F24">
            <v>0.74350865368817842</v>
          </cell>
          <cell r="G24" t="e">
            <v>#DIV/0!</v>
          </cell>
          <cell r="H24">
            <v>0.74350865368817842</v>
          </cell>
        </row>
        <row r="25">
          <cell r="A25" t="str">
            <v xml:space="preserve">  % of Gross Margin Non-Advertising</v>
          </cell>
          <cell r="B25">
            <v>0.66748027116708342</v>
          </cell>
          <cell r="C25">
            <v>0.68704385715099381</v>
          </cell>
          <cell r="D25">
            <v>0.64098301518112133</v>
          </cell>
          <cell r="E25">
            <v>0.66531330135194067</v>
          </cell>
          <cell r="F25">
            <v>0.6644271649847806</v>
          </cell>
          <cell r="G25" t="e">
            <v>#DIV/0!</v>
          </cell>
          <cell r="H25">
            <v>0.66442716498478072</v>
          </cell>
        </row>
        <row r="26">
          <cell r="A26" t="str">
            <v xml:space="preserve"> % of Total Gross Margin</v>
          </cell>
          <cell r="B26">
            <v>0.68301817171081247</v>
          </cell>
          <cell r="C26">
            <v>0.70510018722665879</v>
          </cell>
          <cell r="D26">
            <v>0.69549138164398994</v>
          </cell>
          <cell r="E26">
            <v>0.7051427119512329</v>
          </cell>
          <cell r="F26">
            <v>0.69804147573034747</v>
          </cell>
          <cell r="G26" t="e">
            <v>#DIV/0!</v>
          </cell>
          <cell r="H26">
            <v>0.69804147573034758</v>
          </cell>
        </row>
        <row r="27">
          <cell r="B27">
            <v>0.68301817171081247</v>
          </cell>
          <cell r="C27">
            <v>0.70510018722665879</v>
          </cell>
          <cell r="D27">
            <v>0.69549138164398994</v>
          </cell>
          <cell r="E27">
            <v>0.7051427119512329</v>
          </cell>
          <cell r="F27">
            <v>0.69804147573034747</v>
          </cell>
        </row>
        <row r="28">
          <cell r="A28" t="str">
            <v>Operating Expense</v>
          </cell>
        </row>
        <row r="29">
          <cell r="A29" t="str">
            <v>Product Development</v>
          </cell>
          <cell r="B29">
            <v>1816167.9375777834</v>
          </cell>
          <cell r="C29">
            <v>2009474.3551042695</v>
          </cell>
          <cell r="D29">
            <v>2117083.3837903813</v>
          </cell>
          <cell r="E29">
            <v>2219329.8127537705</v>
          </cell>
          <cell r="F29">
            <v>8162055.4892262043</v>
          </cell>
          <cell r="H29">
            <v>8162055.4892262043</v>
          </cell>
        </row>
        <row r="30">
          <cell r="A30" t="str">
            <v>Sales &amp; Marketing</v>
          </cell>
          <cell r="B30">
            <v>3706731.1260178182</v>
          </cell>
          <cell r="C30">
            <v>5028364.435891768</v>
          </cell>
          <cell r="D30">
            <v>6691272.6488543767</v>
          </cell>
          <cell r="E30">
            <v>6091186.5722446004</v>
          </cell>
          <cell r="F30">
            <v>21517554.783008564</v>
          </cell>
          <cell r="H30">
            <v>21517554.783008564</v>
          </cell>
        </row>
        <row r="31">
          <cell r="A31" t="str">
            <v>General Administratinon</v>
          </cell>
          <cell r="B31">
            <v>1532137.4684462063</v>
          </cell>
          <cell r="C31">
            <v>1683110.8798097232</v>
          </cell>
          <cell r="D31">
            <v>1752403.5214144732</v>
          </cell>
          <cell r="E31">
            <v>1658428.3771892351</v>
          </cell>
          <cell r="F31">
            <v>6626080.2468596371</v>
          </cell>
          <cell r="H31">
            <v>6626080.2468596371</v>
          </cell>
        </row>
        <row r="32">
          <cell r="A32" t="str">
            <v>Amortization of Intangibles</v>
          </cell>
          <cell r="B32">
            <v>170829</v>
          </cell>
          <cell r="C32">
            <v>170829</v>
          </cell>
          <cell r="D32">
            <v>170829</v>
          </cell>
          <cell r="E32">
            <v>170829</v>
          </cell>
          <cell r="F32">
            <v>683316</v>
          </cell>
        </row>
        <row r="33">
          <cell r="A33" t="str">
            <v>Total Operating expense</v>
          </cell>
          <cell r="B33">
            <v>7225865.5320418077</v>
          </cell>
          <cell r="C33">
            <v>8891778.6708057597</v>
          </cell>
          <cell r="D33">
            <v>10731588.554059232</v>
          </cell>
          <cell r="E33">
            <v>10139773.762187606</v>
          </cell>
          <cell r="F33">
            <v>36989006.519094408</v>
          </cell>
          <cell r="G33">
            <v>0</v>
          </cell>
          <cell r="H33">
            <v>36305690.519094408</v>
          </cell>
        </row>
        <row r="35">
          <cell r="A35" t="str">
            <v>Stock compensation</v>
          </cell>
          <cell r="B35">
            <v>20000</v>
          </cell>
          <cell r="C35">
            <v>20000</v>
          </cell>
          <cell r="D35">
            <v>20000</v>
          </cell>
          <cell r="E35">
            <v>20000</v>
          </cell>
          <cell r="F35">
            <v>80000</v>
          </cell>
          <cell r="H35">
            <v>80000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</row>
        <row r="37">
          <cell r="A37" t="str">
            <v>Interest (income) / loss</v>
          </cell>
          <cell r="B37">
            <v>-681750</v>
          </cell>
          <cell r="C37">
            <v>-699750</v>
          </cell>
          <cell r="D37">
            <v>-729750</v>
          </cell>
          <cell r="E37">
            <v>-759750</v>
          </cell>
          <cell r="F37">
            <v>-2871000</v>
          </cell>
          <cell r="H37">
            <v>-2871000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0</v>
          </cell>
        </row>
        <row r="39">
          <cell r="A39" t="str">
            <v>Non-operating loss / (income)</v>
          </cell>
          <cell r="B39">
            <v>178003</v>
          </cell>
          <cell r="C39">
            <v>177999</v>
          </cell>
          <cell r="D39">
            <v>177999</v>
          </cell>
          <cell r="E39">
            <v>177999</v>
          </cell>
          <cell r="F39">
            <v>712000</v>
          </cell>
          <cell r="H39">
            <v>712000</v>
          </cell>
        </row>
        <row r="41">
          <cell r="A41" t="str">
            <v>Profit / (Loss) Before Tax</v>
          </cell>
          <cell r="B41">
            <v>11751654.340530604</v>
          </cell>
          <cell r="C41">
            <v>13109217.392931655</v>
          </cell>
          <cell r="D41">
            <v>15065973.358303634</v>
          </cell>
          <cell r="E41">
            <v>18641788.570100732</v>
          </cell>
          <cell r="F41">
            <v>58568633.66186662</v>
          </cell>
          <cell r="G41">
            <v>0</v>
          </cell>
          <cell r="H41">
            <v>53509949.661866635</v>
          </cell>
        </row>
        <row r="42">
          <cell r="A42" t="str">
            <v>Income Tax Expense</v>
          </cell>
          <cell r="B42">
            <v>195139.66665999999</v>
          </cell>
          <cell r="C42">
            <v>245139.99998999998</v>
          </cell>
          <cell r="D42">
            <v>245139.99998999998</v>
          </cell>
          <cell r="E42">
            <v>295139.66665999999</v>
          </cell>
          <cell r="F42">
            <v>980559.33329999994</v>
          </cell>
        </row>
        <row r="44">
          <cell r="A44" t="str">
            <v>Net Profit / (Loss)</v>
          </cell>
          <cell r="B44">
            <v>11556514.673870604</v>
          </cell>
          <cell r="C44">
            <v>12864077.392941656</v>
          </cell>
          <cell r="D44">
            <v>14820833.358313635</v>
          </cell>
          <cell r="E44">
            <v>18346648.903440733</v>
          </cell>
          <cell r="F44">
            <v>57588074.328566618</v>
          </cell>
          <cell r="G44">
            <v>0</v>
          </cell>
          <cell r="H44">
            <v>57588074.328566618</v>
          </cell>
          <cell r="I44">
            <v>0</v>
          </cell>
          <cell r="J44" t="str">
            <v>应有$1.25M 费用elimination，暂未含。</v>
          </cell>
        </row>
        <row r="46">
          <cell r="A46" t="str">
            <v>Earnings per share</v>
          </cell>
          <cell r="B46">
            <v>0.27800446914443483</v>
          </cell>
          <cell r="C46">
            <v>0.30897689065877859</v>
          </cell>
          <cell r="D46">
            <v>0.35532684364861633</v>
          </cell>
          <cell r="E46">
            <v>0.43884333096716327</v>
          </cell>
          <cell r="F46">
            <v>1.3811515344189931</v>
          </cell>
          <cell r="G46">
            <v>0.68722163342552567</v>
          </cell>
          <cell r="H46">
            <v>1.5020034870840668</v>
          </cell>
        </row>
        <row r="47">
          <cell r="A47" t="str">
            <v>For forecast. ( See Senior Management report for actual figures)</v>
          </cell>
        </row>
        <row r="48">
          <cell r="A48" t="str">
            <v>Head count:</v>
          </cell>
          <cell r="B48">
            <v>1185</v>
          </cell>
          <cell r="C48">
            <v>1257</v>
          </cell>
          <cell r="D48">
            <v>1310</v>
          </cell>
          <cell r="E48">
            <v>1345</v>
          </cell>
          <cell r="F48">
            <v>1345</v>
          </cell>
          <cell r="G48">
            <v>943</v>
          </cell>
          <cell r="H48">
            <v>402</v>
          </cell>
        </row>
        <row r="50">
          <cell r="A50" t="str">
            <v>Capex:</v>
          </cell>
          <cell r="B50">
            <v>2297683.4837681158</v>
          </cell>
          <cell r="C50">
            <v>4762142.4009661833</v>
          </cell>
          <cell r="D50">
            <v>2710323.6135265701</v>
          </cell>
          <cell r="E50">
            <v>1628754.0289855073</v>
          </cell>
          <cell r="F50">
            <v>11398903.527246376</v>
          </cell>
          <cell r="G50">
            <v>6627314.5330680134</v>
          </cell>
          <cell r="H50">
            <v>4771588.9941783631</v>
          </cell>
        </row>
        <row r="52">
          <cell r="A52" t="str">
            <v>Depreciation</v>
          </cell>
          <cell r="B52">
            <v>1341412.25</v>
          </cell>
          <cell r="C52">
            <v>1227432.18</v>
          </cell>
          <cell r="D52">
            <v>1261367.6800000002</v>
          </cell>
          <cell r="E52">
            <v>1264889.71</v>
          </cell>
          <cell r="F52">
            <v>5095101.82</v>
          </cell>
          <cell r="G52">
            <v>5116061.136335793</v>
          </cell>
          <cell r="H52">
            <v>-20959.316335792653</v>
          </cell>
        </row>
        <row r="53">
          <cell r="A53" t="str">
            <v>Burn rate:</v>
          </cell>
          <cell r="B53">
            <v>-10973386.106762487</v>
          </cell>
          <cell r="C53">
            <v>-9574507.1719654668</v>
          </cell>
          <cell r="D53">
            <v>-13617017.424777064</v>
          </cell>
          <cell r="E53">
            <v>-18277924.251115229</v>
          </cell>
          <cell r="F53">
            <v>-52264831.954620242</v>
          </cell>
          <cell r="G53">
            <v>1511253.3967322204</v>
          </cell>
          <cell r="H53">
            <v>-48717401.351352483</v>
          </cell>
        </row>
        <row r="55">
          <cell r="A55" t="str">
            <v>US GAAP EBITDA</v>
          </cell>
          <cell r="B55">
            <v>12411316.590530604</v>
          </cell>
          <cell r="C55">
            <v>13636899.572931651</v>
          </cell>
          <cell r="D55">
            <v>15597591.038303632</v>
          </cell>
          <cell r="E55">
            <v>19146928.280100733</v>
          </cell>
          <cell r="F55">
            <v>60792735.48186662</v>
          </cell>
          <cell r="G55">
            <v>5116061.136335793</v>
          </cell>
          <cell r="H55">
            <v>50617990.345530845</v>
          </cell>
        </row>
        <row r="56">
          <cell r="A56" t="str">
            <v>Check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8">
          <cell r="A58" t="str">
            <v>before update Sohu S&amp;B</v>
          </cell>
          <cell r="B58">
            <v>11596952.673870604</v>
          </cell>
          <cell r="C58">
            <v>12520122.392941656</v>
          </cell>
          <cell r="D58">
            <v>14388493.358313635</v>
          </cell>
          <cell r="E58">
            <v>17775003.903440733</v>
          </cell>
          <cell r="F58">
            <v>56280572.328566618</v>
          </cell>
        </row>
      </sheetData>
      <sheetData sheetId="3"/>
      <sheetData sheetId="4"/>
      <sheetData sheetId="5"/>
      <sheetData sheetId="6" refreshError="1">
        <row r="1">
          <cell r="A1" t="str">
            <v>SOHU.COM</v>
          </cell>
        </row>
        <row r="2">
          <cell r="A2" t="str">
            <v>2004 Budget</v>
          </cell>
        </row>
        <row r="3">
          <cell r="A3" t="str">
            <v>PROFIT &amp; LOSS_ by month</v>
          </cell>
        </row>
        <row r="4">
          <cell r="A4" t="str">
            <v>In USD'000</v>
          </cell>
          <cell r="B4" t="str">
            <v>01</v>
          </cell>
          <cell r="C4" t="str">
            <v>02</v>
          </cell>
          <cell r="D4" t="str">
            <v>03</v>
          </cell>
          <cell r="E4" t="str">
            <v>04</v>
          </cell>
          <cell r="F4" t="str">
            <v>05</v>
          </cell>
          <cell r="G4" t="str">
            <v>06</v>
          </cell>
          <cell r="H4" t="str">
            <v>07</v>
          </cell>
          <cell r="I4" t="str">
            <v>08</v>
          </cell>
          <cell r="J4" t="str">
            <v>09</v>
          </cell>
          <cell r="K4" t="str">
            <v>10</v>
          </cell>
          <cell r="L4" t="str">
            <v>11</v>
          </cell>
          <cell r="M4" t="str">
            <v>12</v>
          </cell>
        </row>
        <row r="5">
          <cell r="A5" t="str">
            <v>1) Revenue by Product Line</v>
          </cell>
          <cell r="B5" t="str">
            <v>B</v>
          </cell>
          <cell r="C5" t="str">
            <v>B</v>
          </cell>
          <cell r="D5" t="str">
            <v>B</v>
          </cell>
          <cell r="E5" t="str">
            <v>B</v>
          </cell>
          <cell r="F5" t="str">
            <v>B</v>
          </cell>
          <cell r="G5" t="str">
            <v>B</v>
          </cell>
          <cell r="H5" t="str">
            <v>B</v>
          </cell>
          <cell r="I5" t="str">
            <v>B</v>
          </cell>
          <cell r="J5" t="str">
            <v>B</v>
          </cell>
          <cell r="K5" t="str">
            <v>B</v>
          </cell>
          <cell r="L5" t="str">
            <v>B</v>
          </cell>
          <cell r="M5" t="str">
            <v>B</v>
          </cell>
          <cell r="N5" t="str">
            <v>Total</v>
          </cell>
        </row>
        <row r="6">
          <cell r="A6" t="str">
            <v>Revenue</v>
          </cell>
        </row>
        <row r="7">
          <cell r="A7" t="str">
            <v>Advertising Revenue (Net)</v>
          </cell>
          <cell r="B7">
            <v>2959000</v>
          </cell>
          <cell r="C7">
            <v>2959000</v>
          </cell>
          <cell r="D7">
            <v>2959000</v>
          </cell>
          <cell r="E7">
            <v>3565350</v>
          </cell>
          <cell r="F7">
            <v>3565350</v>
          </cell>
          <cell r="G7">
            <v>3565350</v>
          </cell>
          <cell r="H7">
            <v>4438000</v>
          </cell>
          <cell r="I7">
            <v>4438000</v>
          </cell>
          <cell r="J7">
            <v>4438000</v>
          </cell>
          <cell r="K7">
            <v>4812333.333333333</v>
          </cell>
          <cell r="L7">
            <v>4812333.333333333</v>
          </cell>
          <cell r="M7">
            <v>4812333.333333333</v>
          </cell>
          <cell r="N7">
            <v>47324050.000000007</v>
          </cell>
        </row>
        <row r="8">
          <cell r="A8" t="str">
            <v>Non-advertising Revenue (Net)</v>
          </cell>
          <cell r="B8">
            <v>5515848.6312399358</v>
          </cell>
          <cell r="C8">
            <v>5515848.6312399358</v>
          </cell>
          <cell r="D8">
            <v>5515848.6312399358</v>
          </cell>
          <cell r="E8">
            <v>5852333.333333333</v>
          </cell>
          <cell r="F8">
            <v>5852333.333333333</v>
          </cell>
          <cell r="G8">
            <v>5852333.333333333</v>
          </cell>
          <cell r="H8">
            <v>6653000</v>
          </cell>
          <cell r="I8">
            <v>6653000</v>
          </cell>
          <cell r="J8">
            <v>6653000</v>
          </cell>
          <cell r="K8">
            <v>7643333.333333333</v>
          </cell>
          <cell r="L8">
            <v>7643333.333333333</v>
          </cell>
          <cell r="M8">
            <v>7643333.333333333</v>
          </cell>
          <cell r="N8">
            <v>76993545.893719807</v>
          </cell>
        </row>
        <row r="9">
          <cell r="A9" t="str">
            <v>Total  Net Revenue</v>
          </cell>
          <cell r="B9">
            <v>8474848.6312399358</v>
          </cell>
          <cell r="C9">
            <v>8474848.6312399358</v>
          </cell>
          <cell r="D9">
            <v>8474848.6312399358</v>
          </cell>
          <cell r="E9">
            <v>9417683.3333333321</v>
          </cell>
          <cell r="F9">
            <v>9417683.3333333321</v>
          </cell>
          <cell r="G9">
            <v>9417683.3333333321</v>
          </cell>
          <cell r="H9">
            <v>11091000</v>
          </cell>
          <cell r="I9">
            <v>11091000</v>
          </cell>
          <cell r="J9">
            <v>11091000</v>
          </cell>
          <cell r="K9">
            <v>12455666.666666666</v>
          </cell>
          <cell r="L9">
            <v>12455666.666666666</v>
          </cell>
          <cell r="M9">
            <v>12455666.666666666</v>
          </cell>
          <cell r="N9">
            <v>124317595.89371982</v>
          </cell>
        </row>
        <row r="11">
          <cell r="A11" t="str">
            <v>Advertising Revenue as % of Total</v>
          </cell>
          <cell r="B11">
            <v>0.34915077882247386</v>
          </cell>
          <cell r="C11">
            <v>0.34915077882247386</v>
          </cell>
          <cell r="D11">
            <v>0.34915077882247386</v>
          </cell>
          <cell r="E11">
            <v>0.37858036565963682</v>
          </cell>
          <cell r="F11">
            <v>0.37858036565963682</v>
          </cell>
          <cell r="G11">
            <v>0.37858036565963682</v>
          </cell>
          <cell r="H11">
            <v>0.40014426111261381</v>
          </cell>
          <cell r="I11">
            <v>0.40014426111261381</v>
          </cell>
          <cell r="J11">
            <v>0.40014426111261381</v>
          </cell>
          <cell r="K11">
            <v>0.38635694596836778</v>
          </cell>
          <cell r="L11">
            <v>0.38635694596836778</v>
          </cell>
          <cell r="M11">
            <v>0.38635694596836778</v>
          </cell>
          <cell r="N11">
            <v>0.38067056927691673</v>
          </cell>
        </row>
        <row r="12">
          <cell r="A12" t="str">
            <v>Non Advertising Revenue as % of Total</v>
          </cell>
          <cell r="B12">
            <v>0.65084922117752619</v>
          </cell>
          <cell r="C12">
            <v>0.65084922117752619</v>
          </cell>
          <cell r="D12">
            <v>0.65084922117752619</v>
          </cell>
          <cell r="E12">
            <v>0.62141963434036329</v>
          </cell>
          <cell r="F12">
            <v>0.62141963434036329</v>
          </cell>
          <cell r="G12">
            <v>0.62141963434036329</v>
          </cell>
          <cell r="H12">
            <v>0.59985573888738619</v>
          </cell>
          <cell r="I12">
            <v>0.59985573888738619</v>
          </cell>
          <cell r="J12">
            <v>0.59985573888738619</v>
          </cell>
          <cell r="K12">
            <v>0.61364305403163222</v>
          </cell>
          <cell r="L12">
            <v>0.61364305403163222</v>
          </cell>
          <cell r="M12">
            <v>0.61364305403163222</v>
          </cell>
          <cell r="N12">
            <v>0.61932943072308322</v>
          </cell>
        </row>
        <row r="14">
          <cell r="A14" t="str">
            <v>Cost of Revenue</v>
          </cell>
        </row>
        <row r="15">
          <cell r="A15" t="str">
            <v xml:space="preserve">COR - Advertising </v>
          </cell>
          <cell r="B15">
            <v>884584.96571938321</v>
          </cell>
          <cell r="C15">
            <v>869822.64952431794</v>
          </cell>
          <cell r="D15">
            <v>890279.66830305161</v>
          </cell>
          <cell r="E15">
            <v>962573.88239676575</v>
          </cell>
          <cell r="F15">
            <v>976181.64856807655</v>
          </cell>
          <cell r="G15">
            <v>994470.30940402346</v>
          </cell>
          <cell r="H15">
            <v>1060458.6431598063</v>
          </cell>
          <cell r="I15">
            <v>1070620.4517091184</v>
          </cell>
          <cell r="J15">
            <v>1071934.5659566151</v>
          </cell>
          <cell r="K15">
            <v>1124947.9028663046</v>
          </cell>
          <cell r="L15">
            <v>1127522.1843030923</v>
          </cell>
          <cell r="M15">
            <v>1133004.1537306663</v>
          </cell>
          <cell r="N15">
            <v>12166401.025641222</v>
          </cell>
        </row>
        <row r="16">
          <cell r="A16" t="str">
            <v xml:space="preserve">COR - Non-advertising </v>
          </cell>
          <cell r="B16">
            <v>1834128.4911433172</v>
          </cell>
          <cell r="C16">
            <v>1834128.4911433172</v>
          </cell>
          <cell r="D16">
            <v>1834128.4911433172</v>
          </cell>
          <cell r="E16">
            <v>1831523.6666666667</v>
          </cell>
          <cell r="F16">
            <v>1831523.6666666667</v>
          </cell>
          <cell r="G16">
            <v>1831523.6666666667</v>
          </cell>
          <cell r="H16">
            <v>2388540</v>
          </cell>
          <cell r="I16">
            <v>2388540</v>
          </cell>
          <cell r="J16">
            <v>2388540</v>
          </cell>
          <cell r="K16">
            <v>2558122.3333333335</v>
          </cell>
          <cell r="L16">
            <v>2558122.3333333335</v>
          </cell>
          <cell r="M16">
            <v>2558121.3333333335</v>
          </cell>
          <cell r="N16">
            <v>25836942.473429948</v>
          </cell>
        </row>
        <row r="17">
          <cell r="A17" t="str">
            <v>Total Cost of Revenue</v>
          </cell>
          <cell r="B17">
            <v>2718713.4568627002</v>
          </cell>
          <cell r="C17">
            <v>2703951.140667635</v>
          </cell>
          <cell r="D17">
            <v>2724408.1594463689</v>
          </cell>
          <cell r="E17">
            <v>2794097.5490634325</v>
          </cell>
          <cell r="F17">
            <v>2807705.3152347431</v>
          </cell>
          <cell r="G17">
            <v>2825993.97607069</v>
          </cell>
          <cell r="H17">
            <v>3448998.6431598063</v>
          </cell>
          <cell r="I17">
            <v>3459160.4517091187</v>
          </cell>
          <cell r="J17">
            <v>3460474.5659566149</v>
          </cell>
          <cell r="K17">
            <v>3683070.2361996379</v>
          </cell>
          <cell r="L17">
            <v>3685644.5176364258</v>
          </cell>
          <cell r="M17">
            <v>3691125.4870639998</v>
          </cell>
          <cell r="N17">
            <v>38003343.499071166</v>
          </cell>
        </row>
        <row r="19">
          <cell r="A19" t="str">
            <v>2) Gross Margin</v>
          </cell>
        </row>
        <row r="20">
          <cell r="A20" t="str">
            <v>Gross Margin Advertising</v>
          </cell>
          <cell r="B20">
            <v>2074415.0342806168</v>
          </cell>
          <cell r="C20">
            <v>2089177.3504756819</v>
          </cell>
          <cell r="D20">
            <v>2068720.3316969485</v>
          </cell>
          <cell r="E20">
            <v>2602776.117603234</v>
          </cell>
          <cell r="F20">
            <v>2589168.3514319235</v>
          </cell>
          <cell r="G20">
            <v>2570879.6905959765</v>
          </cell>
          <cell r="H20">
            <v>3377541.3568401937</v>
          </cell>
          <cell r="I20">
            <v>3367379.5482908813</v>
          </cell>
          <cell r="J20">
            <v>3366065.4340433851</v>
          </cell>
          <cell r="K20">
            <v>3687385.4304670282</v>
          </cell>
          <cell r="L20">
            <v>3684811.1490302407</v>
          </cell>
          <cell r="M20">
            <v>3679329.1796026668</v>
          </cell>
          <cell r="N20">
            <v>35157648.974358782</v>
          </cell>
        </row>
        <row r="21">
          <cell r="A21" t="str">
            <v>Gross Margin Non Advertising</v>
          </cell>
          <cell r="B21">
            <v>3681720.1400966188</v>
          </cell>
          <cell r="C21">
            <v>3681720.1400966188</v>
          </cell>
          <cell r="D21">
            <v>3681720.1400966188</v>
          </cell>
          <cell r="E21">
            <v>4020809.666666666</v>
          </cell>
          <cell r="F21">
            <v>4020809.666666666</v>
          </cell>
          <cell r="G21">
            <v>4020809.666666666</v>
          </cell>
          <cell r="H21">
            <v>4264460</v>
          </cell>
          <cell r="I21">
            <v>4264460</v>
          </cell>
          <cell r="J21">
            <v>4264460</v>
          </cell>
          <cell r="K21">
            <v>5085211</v>
          </cell>
          <cell r="L21">
            <v>5085211</v>
          </cell>
          <cell r="M21">
            <v>5085212</v>
          </cell>
          <cell r="N21">
            <v>51156603.420289859</v>
          </cell>
        </row>
        <row r="22">
          <cell r="A22" t="str">
            <v>Total Gross Margin</v>
          </cell>
          <cell r="B22">
            <v>5756135.1743772356</v>
          </cell>
          <cell r="C22">
            <v>5770897.4905723007</v>
          </cell>
          <cell r="D22">
            <v>5750440.4717935678</v>
          </cell>
          <cell r="E22">
            <v>6623585.7842699001</v>
          </cell>
          <cell r="F22">
            <v>6609978.018098589</v>
          </cell>
          <cell r="G22">
            <v>6591689.3572626431</v>
          </cell>
          <cell r="H22">
            <v>7642001.3568401933</v>
          </cell>
          <cell r="I22">
            <v>7631839.5482908813</v>
          </cell>
          <cell r="J22">
            <v>7630525.4340433851</v>
          </cell>
          <cell r="K22">
            <v>8772596.4304670282</v>
          </cell>
          <cell r="L22">
            <v>8770022.1490302403</v>
          </cell>
          <cell r="M22">
            <v>8764541.1796026677</v>
          </cell>
          <cell r="N22">
            <v>86314252.394648641</v>
          </cell>
        </row>
        <row r="24">
          <cell r="A24" t="str">
            <v xml:space="preserve">  % of Gross Margin Advertising</v>
          </cell>
          <cell r="B24">
            <v>0.70105273209889041</v>
          </cell>
          <cell r="C24">
            <v>0.70604168654129162</v>
          </cell>
          <cell r="D24">
            <v>0.69912819590974939</v>
          </cell>
          <cell r="E24">
            <v>0.73001980663980648</v>
          </cell>
          <cell r="F24">
            <v>0.72620313613864651</v>
          </cell>
          <cell r="G24">
            <v>0.72107358060105642</v>
          </cell>
          <cell r="H24">
            <v>0.76105032826502783</v>
          </cell>
          <cell r="I24">
            <v>0.75876060123724232</v>
          </cell>
          <cell r="J24">
            <v>0.75846449617922151</v>
          </cell>
          <cell r="K24">
            <v>0.76623649590642695</v>
          </cell>
          <cell r="L24">
            <v>0.76570156175734039</v>
          </cell>
          <cell r="M24">
            <v>0.76456241177585382</v>
          </cell>
          <cell r="N24">
            <v>0.74291293696035687</v>
          </cell>
        </row>
        <row r="25">
          <cell r="A25" t="str">
            <v xml:space="preserve">  % of Gross Margin Non-Advertising</v>
          </cell>
          <cell r="B25">
            <v>0.66748027116708353</v>
          </cell>
          <cell r="C25">
            <v>0.66748027116708353</v>
          </cell>
          <cell r="D25">
            <v>0.66748027116708353</v>
          </cell>
          <cell r="E25">
            <v>0.68704385715099381</v>
          </cell>
          <cell r="F25">
            <v>0.68704385715099381</v>
          </cell>
          <cell r="G25">
            <v>0.68704385715099381</v>
          </cell>
          <cell r="H25">
            <v>0.64098301518112133</v>
          </cell>
          <cell r="I25">
            <v>0.64098301518112133</v>
          </cell>
          <cell r="J25">
            <v>0.64098301518112133</v>
          </cell>
          <cell r="K25">
            <v>0.66531325774095074</v>
          </cell>
          <cell r="L25">
            <v>0.66531325774095074</v>
          </cell>
          <cell r="M25">
            <v>0.66531338857392064</v>
          </cell>
          <cell r="N25">
            <v>0.66442716498478072</v>
          </cell>
        </row>
        <row r="26">
          <cell r="A26" t="str">
            <v xml:space="preserve"> % of Total Gross Margin</v>
          </cell>
          <cell r="B26">
            <v>0.67920212204841102</v>
          </cell>
          <cell r="C26">
            <v>0.68094401937748517</v>
          </cell>
          <cell r="D26">
            <v>0.67853016873910044</v>
          </cell>
          <cell r="E26">
            <v>0.7033137078230387</v>
          </cell>
          <cell r="F26">
            <v>0.70186879130910718</v>
          </cell>
          <cell r="G26">
            <v>0.69992684229801494</v>
          </cell>
          <cell r="H26">
            <v>0.68902726145885795</v>
          </cell>
          <cell r="I26">
            <v>0.68811104032917514</v>
          </cell>
          <cell r="J26">
            <v>0.68799255558952166</v>
          </cell>
          <cell r="K26">
            <v>0.70430565181580229</v>
          </cell>
          <cell r="L26">
            <v>0.70409897629166707</v>
          </cell>
          <cell r="M26">
            <v>0.70365893806856328</v>
          </cell>
          <cell r="N26">
            <v>0.69430438848286158</v>
          </cell>
        </row>
        <row r="28">
          <cell r="A28" t="str">
            <v>Operating Expense</v>
          </cell>
        </row>
        <row r="29">
          <cell r="A29" t="str">
            <v>Product Development</v>
          </cell>
          <cell r="B29">
            <v>602892.49375557539</v>
          </cell>
          <cell r="C29">
            <v>600100.87429353117</v>
          </cell>
          <cell r="D29">
            <v>613174.5695286768</v>
          </cell>
          <cell r="E29">
            <v>664242.03378775762</v>
          </cell>
          <cell r="F29">
            <v>671332.52196147304</v>
          </cell>
          <cell r="G29">
            <v>673899.79935503902</v>
          </cell>
          <cell r="H29">
            <v>705691.8008232445</v>
          </cell>
          <cell r="I29">
            <v>703879.26600443677</v>
          </cell>
          <cell r="J29">
            <v>707512.31696269987</v>
          </cell>
          <cell r="K29">
            <v>737812.39801060141</v>
          </cell>
          <cell r="L29">
            <v>738817.19024835329</v>
          </cell>
          <cell r="M29">
            <v>742700.22449481557</v>
          </cell>
          <cell r="N29">
            <v>8162055.4892262053</v>
          </cell>
        </row>
        <row r="30">
          <cell r="A30" t="str">
            <v>Sales &amp; Marketing</v>
          </cell>
          <cell r="B30">
            <v>1072926.2280343084</v>
          </cell>
          <cell r="C30">
            <v>1046998.0750244391</v>
          </cell>
          <cell r="D30">
            <v>1198195.1550920955</v>
          </cell>
          <cell r="E30">
            <v>1492586.7459840048</v>
          </cell>
          <cell r="F30">
            <v>1428268.64543395</v>
          </cell>
          <cell r="G30">
            <v>1724793.7025488671</v>
          </cell>
          <cell r="H30">
            <v>2030597.8160702295</v>
          </cell>
          <cell r="I30">
            <v>2007472.3732276959</v>
          </cell>
          <cell r="J30">
            <v>2286486.8039213605</v>
          </cell>
          <cell r="K30">
            <v>1796152.0808264627</v>
          </cell>
          <cell r="L30">
            <v>1844597.4708182814</v>
          </cell>
          <cell r="M30">
            <v>2065842.1767618675</v>
          </cell>
          <cell r="N30">
            <v>19994917.273743559</v>
          </cell>
        </row>
        <row r="31">
          <cell r="A31" t="str">
            <v>General Administratinon</v>
          </cell>
          <cell r="B31">
            <v>504540.17432385404</v>
          </cell>
          <cell r="C31">
            <v>508219.20352223364</v>
          </cell>
          <cell r="D31">
            <v>519378.09060011851</v>
          </cell>
          <cell r="E31">
            <v>558502.72758136538</v>
          </cell>
          <cell r="F31">
            <v>562124.57378639397</v>
          </cell>
          <cell r="G31">
            <v>562483.578441964</v>
          </cell>
          <cell r="H31">
            <v>587122.19969661301</v>
          </cell>
          <cell r="I31">
            <v>585167.95880864246</v>
          </cell>
          <cell r="J31">
            <v>580113.36290921783</v>
          </cell>
          <cell r="K31">
            <v>553265.0047131913</v>
          </cell>
          <cell r="L31">
            <v>559747.54104683315</v>
          </cell>
          <cell r="M31">
            <v>545415.83142921072</v>
          </cell>
          <cell r="N31">
            <v>6626080.246859638</v>
          </cell>
        </row>
        <row r="32">
          <cell r="A32" t="str">
            <v>Amortization of Intangibles</v>
          </cell>
          <cell r="B32">
            <v>56943</v>
          </cell>
          <cell r="C32">
            <v>56943</v>
          </cell>
          <cell r="D32">
            <v>56943</v>
          </cell>
          <cell r="E32">
            <v>56943</v>
          </cell>
          <cell r="F32">
            <v>56943</v>
          </cell>
          <cell r="G32">
            <v>56943</v>
          </cell>
          <cell r="H32">
            <v>56943</v>
          </cell>
          <cell r="I32">
            <v>56943</v>
          </cell>
          <cell r="J32">
            <v>56943</v>
          </cell>
          <cell r="K32">
            <v>56943</v>
          </cell>
          <cell r="L32">
            <v>56943</v>
          </cell>
          <cell r="M32">
            <v>56943</v>
          </cell>
          <cell r="N32">
            <v>683316</v>
          </cell>
        </row>
        <row r="33">
          <cell r="A33" t="str">
            <v>Total Operating expense</v>
          </cell>
          <cell r="B33">
            <v>2237301.896113738</v>
          </cell>
          <cell r="C33">
            <v>2212261.1528402041</v>
          </cell>
          <cell r="D33">
            <v>2387690.8152208906</v>
          </cell>
          <cell r="E33">
            <v>2772274.5073531279</v>
          </cell>
          <cell r="F33">
            <v>2718668.7411818169</v>
          </cell>
          <cell r="G33">
            <v>3018120.08034587</v>
          </cell>
          <cell r="H33">
            <v>3380354.816590087</v>
          </cell>
          <cell r="I33">
            <v>3353462.5980407749</v>
          </cell>
          <cell r="J33">
            <v>3631055.4837932782</v>
          </cell>
          <cell r="K33">
            <v>3144172.4835502552</v>
          </cell>
          <cell r="L33">
            <v>3200105.2021134677</v>
          </cell>
          <cell r="M33">
            <v>3410901.2326858938</v>
          </cell>
          <cell r="N33">
            <v>35466369.009829402</v>
          </cell>
        </row>
        <row r="35">
          <cell r="A35" t="str">
            <v>Stock compensation</v>
          </cell>
          <cell r="B35">
            <v>6667</v>
          </cell>
          <cell r="C35">
            <v>6667</v>
          </cell>
          <cell r="D35">
            <v>6666</v>
          </cell>
          <cell r="E35">
            <v>6667</v>
          </cell>
          <cell r="F35">
            <v>6667</v>
          </cell>
          <cell r="G35">
            <v>6666</v>
          </cell>
          <cell r="H35">
            <v>6667</v>
          </cell>
          <cell r="I35">
            <v>6667</v>
          </cell>
          <cell r="J35">
            <v>6666</v>
          </cell>
          <cell r="K35">
            <v>6667</v>
          </cell>
          <cell r="L35">
            <v>6667</v>
          </cell>
          <cell r="M35">
            <v>6666</v>
          </cell>
          <cell r="N35">
            <v>80000</v>
          </cell>
        </row>
        <row r="37">
          <cell r="A37" t="str">
            <v>Interest (income) / loss</v>
          </cell>
          <cell r="B37">
            <v>-227250</v>
          </cell>
          <cell r="C37">
            <v>-227250</v>
          </cell>
          <cell r="D37">
            <v>-227250</v>
          </cell>
          <cell r="E37">
            <v>-233250</v>
          </cell>
          <cell r="F37">
            <v>-233250</v>
          </cell>
          <cell r="G37">
            <v>-233250</v>
          </cell>
          <cell r="H37">
            <v>-243250</v>
          </cell>
          <cell r="I37">
            <v>-243250</v>
          </cell>
          <cell r="J37">
            <v>-243250</v>
          </cell>
          <cell r="K37">
            <v>-253250</v>
          </cell>
          <cell r="L37">
            <v>-253250</v>
          </cell>
          <cell r="M37">
            <v>-253250</v>
          </cell>
          <cell r="N37">
            <v>-2871000</v>
          </cell>
        </row>
        <row r="39">
          <cell r="A39" t="str">
            <v>Non-operating loss / (income)</v>
          </cell>
          <cell r="B39">
            <v>59337</v>
          </cell>
          <cell r="C39">
            <v>59333</v>
          </cell>
          <cell r="D39">
            <v>59333</v>
          </cell>
          <cell r="E39">
            <v>59333</v>
          </cell>
          <cell r="F39">
            <v>59333</v>
          </cell>
          <cell r="G39">
            <v>59333</v>
          </cell>
          <cell r="H39">
            <v>59333</v>
          </cell>
          <cell r="I39">
            <v>59333</v>
          </cell>
          <cell r="J39">
            <v>59333</v>
          </cell>
          <cell r="K39">
            <v>59333</v>
          </cell>
          <cell r="L39">
            <v>59333</v>
          </cell>
          <cell r="M39">
            <v>59333</v>
          </cell>
          <cell r="N39">
            <v>712000</v>
          </cell>
        </row>
        <row r="41">
          <cell r="A41" t="str">
            <v>Profit / (Loss) Before Tax</v>
          </cell>
          <cell r="B41">
            <v>3680079.2782634976</v>
          </cell>
          <cell r="C41">
            <v>3719886.3377320967</v>
          </cell>
          <cell r="D41">
            <v>3524000.6565726772</v>
          </cell>
          <cell r="E41">
            <v>4018561.2769167721</v>
          </cell>
          <cell r="F41">
            <v>4058559.2769167721</v>
          </cell>
          <cell r="G41">
            <v>3740820.2769167731</v>
          </cell>
          <cell r="H41">
            <v>4438896.5402501058</v>
          </cell>
          <cell r="I41">
            <v>4455626.9502501059</v>
          </cell>
          <cell r="J41">
            <v>4176720.9502501069</v>
          </cell>
          <cell r="K41">
            <v>5815673.946916773</v>
          </cell>
          <cell r="L41">
            <v>5757166.9469167721</v>
          </cell>
          <cell r="M41">
            <v>5540890.9469167739</v>
          </cell>
          <cell r="N41">
            <v>52926883.384819239</v>
          </cell>
        </row>
        <row r="42">
          <cell r="A42" t="str">
            <v>Income Tax Expense</v>
          </cell>
          <cell r="B42">
            <v>81713.333329999994</v>
          </cell>
          <cell r="C42">
            <v>81713.333329999994</v>
          </cell>
          <cell r="D42">
            <v>31713</v>
          </cell>
          <cell r="E42">
            <v>81713.333329999994</v>
          </cell>
          <cell r="F42">
            <v>81713.333329999994</v>
          </cell>
          <cell r="G42">
            <v>81713.333329999994</v>
          </cell>
          <cell r="H42">
            <v>81713.333329999994</v>
          </cell>
          <cell r="I42">
            <v>81713.333329999994</v>
          </cell>
          <cell r="J42">
            <v>81713.333329999994</v>
          </cell>
          <cell r="K42">
            <v>81713.333329999994</v>
          </cell>
          <cell r="L42">
            <v>81713.333329999994</v>
          </cell>
          <cell r="M42">
            <v>131713</v>
          </cell>
          <cell r="N42">
            <v>980559.33330000006</v>
          </cell>
        </row>
        <row r="44">
          <cell r="A44" t="str">
            <v>Net Profit / (Loss)</v>
          </cell>
          <cell r="B44">
            <v>3598365.9449334978</v>
          </cell>
          <cell r="C44">
            <v>3638173.0044020968</v>
          </cell>
          <cell r="D44">
            <v>3492287.6565726772</v>
          </cell>
          <cell r="E44">
            <v>3936847.9435867723</v>
          </cell>
          <cell r="F44">
            <v>3976845.9435867723</v>
          </cell>
          <cell r="G44">
            <v>3659106.9435867732</v>
          </cell>
          <cell r="H44">
            <v>4357183.206920106</v>
          </cell>
          <cell r="I44">
            <v>4373913.6169201061</v>
          </cell>
          <cell r="J44">
            <v>4095007.616920107</v>
          </cell>
          <cell r="K44">
            <v>5733960.6135867732</v>
          </cell>
          <cell r="L44">
            <v>5675453.6135867722</v>
          </cell>
          <cell r="M44">
            <v>5409177.9469167739</v>
          </cell>
          <cell r="N44">
            <v>51946324.051519237</v>
          </cell>
          <cell r="O44">
            <v>0</v>
          </cell>
        </row>
        <row r="46">
          <cell r="A46" t="str">
            <v>Earnings per share</v>
          </cell>
          <cell r="B46">
            <v>9.7542878396455285E-2</v>
          </cell>
          <cell r="C46">
            <v>9.852754358231125E-2</v>
          </cell>
          <cell r="D46">
            <v>9.491893181716865E-2</v>
          </cell>
          <cell r="E46">
            <v>0.10591555009243259</v>
          </cell>
          <cell r="F46">
            <v>0.10690493837254242</v>
          </cell>
          <cell r="G46">
            <v>9.904536432549467E-2</v>
          </cell>
          <cell r="H46">
            <v>0.1163129395433771</v>
          </cell>
          <cell r="I46">
            <v>0.11672678202488698</v>
          </cell>
          <cell r="J46">
            <v>0.10982777888342214</v>
          </cell>
          <cell r="K46">
            <v>0.15036882809970498</v>
          </cell>
          <cell r="L46">
            <v>0.14892160223580211</v>
          </cell>
          <cell r="M46">
            <v>0.14233502230976264</v>
          </cell>
          <cell r="N46">
            <v>1.3873481596833608</v>
          </cell>
        </row>
        <row r="47">
          <cell r="A47" t="str">
            <v>For forecast. ( See Senior Management report for actual figures)</v>
          </cell>
        </row>
        <row r="48">
          <cell r="A48" t="str">
            <v>Head count:</v>
          </cell>
          <cell r="B48">
            <v>936</v>
          </cell>
          <cell r="C48">
            <v>972</v>
          </cell>
          <cell r="D48">
            <v>997</v>
          </cell>
          <cell r="E48">
            <v>1028</v>
          </cell>
          <cell r="F48">
            <v>1041</v>
          </cell>
          <cell r="G48">
            <v>1055</v>
          </cell>
          <cell r="H48">
            <v>1081</v>
          </cell>
          <cell r="I48">
            <v>1093</v>
          </cell>
          <cell r="J48">
            <v>1102</v>
          </cell>
          <cell r="K48">
            <v>1120</v>
          </cell>
          <cell r="L48">
            <v>1127</v>
          </cell>
          <cell r="M48">
            <v>1135</v>
          </cell>
          <cell r="N48">
            <v>1135</v>
          </cell>
        </row>
        <row r="50">
          <cell r="A50" t="str">
            <v>Capex:</v>
          </cell>
          <cell r="B50">
            <v>664387.12</v>
          </cell>
          <cell r="C50">
            <v>762574.1</v>
          </cell>
          <cell r="D50">
            <v>765649.8</v>
          </cell>
          <cell r="E50">
            <v>2050567.1979066022</v>
          </cell>
          <cell r="F50">
            <v>1746882.1979066022</v>
          </cell>
          <cell r="G50">
            <v>910707.49790660222</v>
          </cell>
          <cell r="H50">
            <v>650064.1</v>
          </cell>
          <cell r="I50">
            <v>1000168.1</v>
          </cell>
          <cell r="J50">
            <v>997651.8</v>
          </cell>
          <cell r="K50">
            <v>400816.76666666666</v>
          </cell>
          <cell r="L50">
            <v>581710.7666666666</v>
          </cell>
          <cell r="M50">
            <v>580284.46666666667</v>
          </cell>
          <cell r="N50">
            <v>11111463.913719809</v>
          </cell>
        </row>
        <row r="52">
          <cell r="A52" t="str">
            <v>Depreciation</v>
          </cell>
          <cell r="B52">
            <v>428999.37</v>
          </cell>
          <cell r="C52">
            <v>448080.23</v>
          </cell>
          <cell r="D52">
            <v>464332.65</v>
          </cell>
          <cell r="E52">
            <v>403368.75</v>
          </cell>
          <cell r="F52">
            <v>407841.97</v>
          </cell>
          <cell r="G52">
            <v>416221.46</v>
          </cell>
          <cell r="H52">
            <v>435281.89</v>
          </cell>
          <cell r="I52">
            <v>406151.02</v>
          </cell>
          <cell r="J52">
            <v>419934.77</v>
          </cell>
          <cell r="K52">
            <v>410623.64</v>
          </cell>
          <cell r="L52">
            <v>427105.87</v>
          </cell>
          <cell r="M52">
            <v>427160.2</v>
          </cell>
          <cell r="N52">
            <v>5095101.82</v>
          </cell>
        </row>
        <row r="53">
          <cell r="A53" t="str">
            <v>Burn rate:</v>
          </cell>
          <cell r="B53">
            <v>-3504028.5282634976</v>
          </cell>
          <cell r="C53">
            <v>-3464725.4677320966</v>
          </cell>
          <cell r="D53">
            <v>-3282016.5065726768</v>
          </cell>
          <cell r="E53">
            <v>-2371362.82901017</v>
          </cell>
          <cell r="F53">
            <v>-2719519.0490101697</v>
          </cell>
          <cell r="G53">
            <v>-3246334.239010171</v>
          </cell>
          <cell r="H53">
            <v>-4224114.3302501058</v>
          </cell>
          <cell r="I53">
            <v>-3861609.8702501054</v>
          </cell>
          <cell r="J53">
            <v>-3599003.9202501075</v>
          </cell>
          <cell r="K53">
            <v>-5825480.820250106</v>
          </cell>
          <cell r="L53">
            <v>-5602562.0502501056</v>
          </cell>
          <cell r="M53">
            <v>-5387766.6802501073</v>
          </cell>
          <cell r="N53">
            <v>-47088524.291099422</v>
          </cell>
        </row>
        <row r="55">
          <cell r="A55" t="str">
            <v>US GAAP EBITDA</v>
          </cell>
          <cell r="B55">
            <v>3881828.6482634977</v>
          </cell>
          <cell r="C55">
            <v>3940716.5677320966</v>
          </cell>
          <cell r="D55">
            <v>3761083.3065726771</v>
          </cell>
          <cell r="E55">
            <v>4188680.0269167721</v>
          </cell>
          <cell r="F55">
            <v>4233151.2469167719</v>
          </cell>
          <cell r="G55">
            <v>3923791.736916773</v>
          </cell>
          <cell r="H55">
            <v>4630928.4302501054</v>
          </cell>
          <cell r="I55">
            <v>4618527.9702501055</v>
          </cell>
          <cell r="J55">
            <v>4353405.7202501073</v>
          </cell>
          <cell r="K55">
            <v>5973047.5869167726</v>
          </cell>
          <cell r="L55">
            <v>5931022.8169167722</v>
          </cell>
          <cell r="M55">
            <v>5714801.1469167741</v>
          </cell>
          <cell r="N55">
            <v>55150985.20481924</v>
          </cell>
        </row>
        <row r="56">
          <cell r="A56" t="str">
            <v>Check</v>
          </cell>
        </row>
        <row r="58">
          <cell r="A58" t="str">
            <v>Net Profit / (Loss)</v>
          </cell>
          <cell r="B58">
            <v>3909945.3560156804</v>
          </cell>
          <cell r="C58">
            <v>3870979.3801702699</v>
          </cell>
          <cell r="D58">
            <v>3541640.6990108499</v>
          </cell>
          <cell r="E58">
            <v>4331018.5056775156</v>
          </cell>
          <cell r="F58">
            <v>4262327.5056775166</v>
          </cell>
          <cell r="G58">
            <v>3938192.6216195449</v>
          </cell>
          <cell r="H58">
            <v>5312514.0386834191</v>
          </cell>
          <cell r="I58">
            <v>5270440.7433694098</v>
          </cell>
          <cell r="J58">
            <v>4981852.7433694098</v>
          </cell>
          <cell r="K58">
            <v>7961961.3355272207</v>
          </cell>
          <cell r="L58">
            <v>7834927.3355272207</v>
          </cell>
          <cell r="M58">
            <v>7652634.688184225</v>
          </cell>
          <cell r="N58">
            <v>62868434.952832304</v>
          </cell>
          <cell r="O58">
            <v>0</v>
          </cell>
        </row>
      </sheetData>
      <sheetData sheetId="7" refreshError="1">
        <row r="12">
          <cell r="D12" t="str">
            <v>Sohu.com 2004 Annual Budget</v>
          </cell>
        </row>
        <row r="13">
          <cell r="D13" t="str">
            <v>Budget</v>
          </cell>
          <cell r="E13" t="str">
            <v>Budget</v>
          </cell>
          <cell r="F13" t="str">
            <v>Budget</v>
          </cell>
          <cell r="G13" t="str">
            <v>Budget</v>
          </cell>
        </row>
        <row r="14">
          <cell r="C14" t="str">
            <v>Currency :  US$</v>
          </cell>
          <cell r="D14" t="str">
            <v>Q1</v>
          </cell>
          <cell r="E14" t="str">
            <v>Q2</v>
          </cell>
          <cell r="F14" t="str">
            <v>Q3</v>
          </cell>
          <cell r="G14" t="str">
            <v>Q4</v>
          </cell>
          <cell r="H14" t="str">
            <v xml:space="preserve">2004 Total </v>
          </cell>
          <cell r="I14" t="str">
            <v>2002 Actual</v>
          </cell>
          <cell r="J14" t="str">
            <v>Variance</v>
          </cell>
        </row>
        <row r="15">
          <cell r="B15" t="str">
            <v>Net Revenue</v>
          </cell>
        </row>
        <row r="17">
          <cell r="C17" t="str">
            <v>Advertising Revenue</v>
          </cell>
          <cell r="D17">
            <v>8877000</v>
          </cell>
          <cell r="E17">
            <v>10696050</v>
          </cell>
          <cell r="F17">
            <v>13314000</v>
          </cell>
          <cell r="G17">
            <v>14437000</v>
          </cell>
          <cell r="H17">
            <v>47324050</v>
          </cell>
          <cell r="I17" t="e">
            <v>#REF!</v>
          </cell>
          <cell r="J17" t="e">
            <v>#REF!</v>
          </cell>
          <cell r="K17" t="str">
            <v>$48k.without 17173 &amp; Focus. agree with work copy @Dec 12 (BOD adjusted)</v>
          </cell>
        </row>
        <row r="19">
          <cell r="C19" t="str">
            <v>Non-advertising Revenue</v>
          </cell>
          <cell r="D19">
            <v>16547545.893719807</v>
          </cell>
          <cell r="E19">
            <v>17557000</v>
          </cell>
          <cell r="F19">
            <v>19959000</v>
          </cell>
          <cell r="G19">
            <v>22930000</v>
          </cell>
          <cell r="H19">
            <v>76993545.893719807</v>
          </cell>
          <cell r="I19" t="e">
            <v>#REF!</v>
          </cell>
          <cell r="J19" t="e">
            <v>#REF!</v>
          </cell>
          <cell r="K19" t="str">
            <v>$108850k. agree with work copy @Dec 4 (Excom adjusted)</v>
          </cell>
        </row>
        <row r="20">
          <cell r="B20" t="str">
            <v xml:space="preserve">Total Net Sales </v>
          </cell>
          <cell r="D20">
            <v>25424545.893719807</v>
          </cell>
          <cell r="E20">
            <v>28253050</v>
          </cell>
          <cell r="F20">
            <v>33273000</v>
          </cell>
          <cell r="G20">
            <v>37367000</v>
          </cell>
          <cell r="H20">
            <v>124317595.89371981</v>
          </cell>
          <cell r="I20" t="e">
            <v>#REF!</v>
          </cell>
          <cell r="J20" t="e">
            <v>#REF!</v>
          </cell>
        </row>
        <row r="21">
          <cell r="B21" t="str">
            <v>Cost of Revenue</v>
          </cell>
        </row>
        <row r="22">
          <cell r="A22" t="str">
            <v>COR-Advertising</v>
          </cell>
          <cell r="B22" t="str">
            <v>COR-Advertising</v>
          </cell>
        </row>
        <row r="23">
          <cell r="A23" t="str">
            <v>40400 COR - Advertising</v>
          </cell>
          <cell r="C23" t="str">
            <v xml:space="preserve"> COR - Advertising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17500.239999999998</v>
          </cell>
          <cell r="J23">
            <v>-17500.239999999998</v>
          </cell>
        </row>
        <row r="24">
          <cell r="A24" t="str">
            <v>40600 COR - Retail Marketing</v>
          </cell>
          <cell r="C24" t="str">
            <v xml:space="preserve"> COR - Retail Marketing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122316</v>
          </cell>
          <cell r="J24">
            <v>-122316</v>
          </cell>
        </row>
        <row r="25">
          <cell r="A25" t="str">
            <v>41100 Content Channel Development Group</v>
          </cell>
          <cell r="C25" t="str">
            <v xml:space="preserve"> Content Channel Development Group</v>
          </cell>
          <cell r="D25">
            <v>32020</v>
          </cell>
          <cell r="E25">
            <v>32020</v>
          </cell>
          <cell r="F25">
            <v>32020</v>
          </cell>
          <cell r="G25">
            <v>32020</v>
          </cell>
          <cell r="H25">
            <v>128080</v>
          </cell>
          <cell r="I25">
            <v>910739.45563137252</v>
          </cell>
          <cell r="J25">
            <v>-782659.45563137252</v>
          </cell>
        </row>
        <row r="26">
          <cell r="A26" t="str">
            <v>41110 Business Channel</v>
          </cell>
          <cell r="C26" t="str">
            <v xml:space="preserve"> Business Channel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41150 News Channel</v>
          </cell>
          <cell r="C27" t="str">
            <v xml:space="preserve"> News Channel</v>
          </cell>
          <cell r="D27">
            <v>1330763.2835467528</v>
          </cell>
          <cell r="E27">
            <v>1522383.8403688658</v>
          </cell>
          <cell r="F27">
            <v>1751067.6608255398</v>
          </cell>
          <cell r="G27">
            <v>1924387.2409000632</v>
          </cell>
          <cell r="H27">
            <v>6528602.0256412206</v>
          </cell>
          <cell r="I27">
            <v>3312264.0684085866</v>
          </cell>
          <cell r="J27">
            <v>3216337.9572326341</v>
          </cell>
        </row>
        <row r="28">
          <cell r="A28" t="str">
            <v>41160 Sports Channel</v>
          </cell>
          <cell r="C28" t="str">
            <v xml:space="preserve"> Sports Channel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43300 Sohu Arts Studio</v>
          </cell>
          <cell r="C29" t="str">
            <v xml:space="preserve"> Sohu Arts Studio</v>
          </cell>
          <cell r="D29">
            <v>3700</v>
          </cell>
          <cell r="E29">
            <v>4200</v>
          </cell>
          <cell r="F29">
            <v>4200</v>
          </cell>
          <cell r="G29">
            <v>4200</v>
          </cell>
          <cell r="H29">
            <v>16300</v>
          </cell>
          <cell r="I29">
            <v>924773.99517337047</v>
          </cell>
          <cell r="J29">
            <v>-908473.99517337047</v>
          </cell>
        </row>
        <row r="30">
          <cell r="A30" t="str">
            <v>42200 Sohu Online</v>
          </cell>
          <cell r="C30" t="str">
            <v xml:space="preserve"> Sohu Online</v>
          </cell>
          <cell r="D30">
            <v>36231</v>
          </cell>
          <cell r="E30">
            <v>36231</v>
          </cell>
          <cell r="F30">
            <v>36231</v>
          </cell>
          <cell r="G30">
            <v>36231</v>
          </cell>
          <cell r="H30">
            <v>144924</v>
          </cell>
          <cell r="I30">
            <v>144965.02725310455</v>
          </cell>
          <cell r="J30">
            <v>-41.027253104548436</v>
          </cell>
        </row>
        <row r="31">
          <cell r="A31" t="str">
            <v>44000 Platform Operations</v>
          </cell>
          <cell r="C31" t="str">
            <v xml:space="preserve"> Platform Operations</v>
          </cell>
          <cell r="D31">
            <v>1241973</v>
          </cell>
          <cell r="E31">
            <v>1338391</v>
          </cell>
          <cell r="F31">
            <v>1379495</v>
          </cell>
          <cell r="G31">
            <v>1388636</v>
          </cell>
          <cell r="H31">
            <v>5348495</v>
          </cell>
          <cell r="I31">
            <v>1927710.7268076218</v>
          </cell>
          <cell r="J31">
            <v>3727429.2731923782</v>
          </cell>
        </row>
        <row r="33">
          <cell r="C33" t="str">
            <v>Sub-total of COR-Advertising</v>
          </cell>
          <cell r="D33">
            <v>2644687.2835467528</v>
          </cell>
          <cell r="E33">
            <v>2933225.840368866</v>
          </cell>
          <cell r="F33">
            <v>3203013.6608255398</v>
          </cell>
          <cell r="G33">
            <v>3385474.240900063</v>
          </cell>
          <cell r="H33">
            <v>12166401.025641222</v>
          </cell>
          <cell r="I33">
            <v>7360269.513274055</v>
          </cell>
          <cell r="J33">
            <v>5112776.5123671647</v>
          </cell>
        </row>
        <row r="34">
          <cell r="A34" t="str">
            <v>COR-Non Advertising</v>
          </cell>
          <cell r="B34" t="str">
            <v>COR-Non Advertising</v>
          </cell>
        </row>
        <row r="35">
          <cell r="A35" t="str">
            <v>40100 COR - E-Commerce-High Touch</v>
          </cell>
          <cell r="C35" t="str">
            <v xml:space="preserve"> COR - E-Commerce-High Touch</v>
          </cell>
          <cell r="D35">
            <v>1081800</v>
          </cell>
          <cell r="E35">
            <v>1245600</v>
          </cell>
          <cell r="F35">
            <v>1714500</v>
          </cell>
          <cell r="G35">
            <v>1924200</v>
          </cell>
          <cell r="H35">
            <v>5966100</v>
          </cell>
          <cell r="I35">
            <v>3267874.6956597427</v>
          </cell>
          <cell r="J35">
            <v>2698225.3043402573</v>
          </cell>
        </row>
        <row r="36">
          <cell r="A36" t="str">
            <v>40300 COR - SMS</v>
          </cell>
          <cell r="C36" t="str">
            <v xml:space="preserve"> COR - SMS</v>
          </cell>
          <cell r="D36">
            <v>116000</v>
          </cell>
          <cell r="E36">
            <v>121500</v>
          </cell>
          <cell r="F36">
            <v>147000</v>
          </cell>
          <cell r="G36">
            <v>167000</v>
          </cell>
          <cell r="H36">
            <v>551500</v>
          </cell>
          <cell r="I36">
            <v>0</v>
          </cell>
          <cell r="J36">
            <v>551500</v>
          </cell>
        </row>
        <row r="37">
          <cell r="C37" t="str">
            <v xml:space="preserve"> COR - SMS (revenue share)</v>
          </cell>
          <cell r="D37">
            <v>3898136.4734299518</v>
          </cell>
          <cell r="E37">
            <v>3730000</v>
          </cell>
          <cell r="F37">
            <v>3960500</v>
          </cell>
          <cell r="G37">
            <v>4261749</v>
          </cell>
          <cell r="H37">
            <v>15850385.473429952</v>
          </cell>
        </row>
        <row r="38">
          <cell r="A38" t="str">
            <v>40800 COR - Game</v>
          </cell>
          <cell r="C38" t="str">
            <v xml:space="preserve"> COR - Game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C39" t="str">
            <v xml:space="preserve"> COR - Game (revenue share)</v>
          </cell>
          <cell r="D39">
            <v>191000</v>
          </cell>
          <cell r="E39">
            <v>191000</v>
          </cell>
          <cell r="F39">
            <v>1141000</v>
          </cell>
          <cell r="G39">
            <v>1114000</v>
          </cell>
          <cell r="H39">
            <v>2637000</v>
          </cell>
          <cell r="J39">
            <v>2637000</v>
          </cell>
        </row>
        <row r="40">
          <cell r="C40" t="str">
            <v xml:space="preserve"> COR - Individual Listing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C41" t="str">
            <v xml:space="preserve"> COR - SOL-direct cost</v>
          </cell>
          <cell r="D41">
            <v>83114.999999999985</v>
          </cell>
          <cell r="E41">
            <v>76312.000000000015</v>
          </cell>
          <cell r="F41">
            <v>72461</v>
          </cell>
          <cell r="G41">
            <v>74757</v>
          </cell>
          <cell r="H41">
            <v>306645</v>
          </cell>
          <cell r="J41">
            <v>0</v>
          </cell>
        </row>
        <row r="42">
          <cell r="A42" t="str">
            <v>40700 COR - ISP</v>
          </cell>
          <cell r="C42" t="str">
            <v>COR - SOL-bandwidth</v>
          </cell>
          <cell r="D42">
            <v>132334</v>
          </cell>
          <cell r="E42">
            <v>130159</v>
          </cell>
          <cell r="F42">
            <v>130159</v>
          </cell>
          <cell r="G42">
            <v>132660</v>
          </cell>
          <cell r="H42">
            <v>525312</v>
          </cell>
        </row>
        <row r="43">
          <cell r="C43" t="str">
            <v>Sub-total of COR-Non Advertising</v>
          </cell>
          <cell r="D43">
            <v>5502385.4734299518</v>
          </cell>
          <cell r="E43">
            <v>5494571</v>
          </cell>
          <cell r="F43">
            <v>7165620</v>
          </cell>
          <cell r="G43">
            <v>7674366</v>
          </cell>
          <cell r="H43">
            <v>25836942.473429952</v>
          </cell>
          <cell r="I43">
            <v>3267874.6956597427</v>
          </cell>
          <cell r="J43">
            <v>5886725.3043402573</v>
          </cell>
        </row>
        <row r="44">
          <cell r="C44" t="str">
            <v>Total of Cost of Revenue</v>
          </cell>
          <cell r="D44">
            <v>8147072.756976705</v>
          </cell>
          <cell r="E44">
            <v>8427796.8403688669</v>
          </cell>
          <cell r="F44">
            <v>10368633.660825539</v>
          </cell>
          <cell r="G44">
            <v>11059840.240900062</v>
          </cell>
          <cell r="H44">
            <v>38003343.499071173</v>
          </cell>
          <cell r="I44">
            <v>10628144.208933797</v>
          </cell>
          <cell r="J44">
            <v>10999501.816707421</v>
          </cell>
        </row>
        <row r="45">
          <cell r="B45" t="str">
            <v>Gross Margin</v>
          </cell>
        </row>
        <row r="46">
          <cell r="C46" t="str">
            <v>Gross Margin</v>
          </cell>
          <cell r="D46">
            <v>17277473.136743102</v>
          </cell>
          <cell r="E46">
            <v>19825253.159631133</v>
          </cell>
          <cell r="F46">
            <v>22904366.339174461</v>
          </cell>
          <cell r="G46">
            <v>26307159.759099938</v>
          </cell>
          <cell r="H46">
            <v>86314252.394648641</v>
          </cell>
          <cell r="I46" t="e">
            <v>#REF!</v>
          </cell>
          <cell r="J46" t="e">
            <v>#REF!</v>
          </cell>
        </row>
        <row r="47">
          <cell r="C47" t="str">
            <v>Gross Margin Rate(%)</v>
          </cell>
          <cell r="D47">
            <v>0.67955877005499876</v>
          </cell>
          <cell r="E47">
            <v>0.70170311381005357</v>
          </cell>
          <cell r="F47">
            <v>0.68837695245918495</v>
          </cell>
          <cell r="G47">
            <v>0.70402118872534425</v>
          </cell>
          <cell r="H47">
            <v>0.69430438848286169</v>
          </cell>
          <cell r="I47" t="e">
            <v>#REF!</v>
          </cell>
          <cell r="J47" t="e">
            <v>#REF!</v>
          </cell>
        </row>
        <row r="48">
          <cell r="B48" t="str">
            <v>Operating Expense</v>
          </cell>
        </row>
        <row r="49">
          <cell r="A49" t="str">
            <v>Product Development</v>
          </cell>
          <cell r="B49" t="str">
            <v>Product Development</v>
          </cell>
        </row>
        <row r="50">
          <cell r="A50" t="str">
            <v>51000 Sohu Classification</v>
          </cell>
          <cell r="C50" t="str">
            <v xml:space="preserve"> Sohu Classification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 t="e">
            <v>#REF!</v>
          </cell>
          <cell r="J50" t="e">
            <v>#REF!</v>
          </cell>
          <cell r="K50">
            <v>506830.97216347815</v>
          </cell>
        </row>
        <row r="51">
          <cell r="A51" t="str">
            <v>52000 Technology Department</v>
          </cell>
          <cell r="C51" t="str">
            <v xml:space="preserve"> Technology Department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 t="e">
            <v>#REF!</v>
          </cell>
          <cell r="J51" t="e">
            <v>#REF!</v>
          </cell>
          <cell r="K51">
            <v>0</v>
          </cell>
        </row>
        <row r="52">
          <cell r="A52" t="str">
            <v>52200 Technology - Product Developmnet</v>
          </cell>
          <cell r="C52" t="str">
            <v xml:space="preserve"> Technology - Product Developmnet</v>
          </cell>
          <cell r="D52">
            <v>8190</v>
          </cell>
          <cell r="E52">
            <v>9190</v>
          </cell>
          <cell r="F52">
            <v>9190</v>
          </cell>
          <cell r="G52">
            <v>9190</v>
          </cell>
          <cell r="H52">
            <v>35760</v>
          </cell>
          <cell r="I52">
            <v>488818.75914832501</v>
          </cell>
          <cell r="J52">
            <v>-453058.75914832501</v>
          </cell>
          <cell r="K52">
            <v>2029045.1971761833</v>
          </cell>
        </row>
        <row r="53">
          <cell r="A53" t="str">
            <v>52300 Technology - Network Operation</v>
          </cell>
          <cell r="C53" t="str">
            <v xml:space="preserve"> Technology - Network Operation</v>
          </cell>
          <cell r="D53">
            <v>21830</v>
          </cell>
          <cell r="E53">
            <v>28230</v>
          </cell>
          <cell r="F53">
            <v>22080</v>
          </cell>
          <cell r="G53">
            <v>22380</v>
          </cell>
          <cell r="H53">
            <v>94520</v>
          </cell>
          <cell r="I53">
            <v>0</v>
          </cell>
          <cell r="J53">
            <v>94520</v>
          </cell>
          <cell r="K53">
            <v>859245.99401155673</v>
          </cell>
        </row>
        <row r="54">
          <cell r="A54" t="str">
            <v>53000 R&amp;D Department</v>
          </cell>
          <cell r="C54" t="str">
            <v xml:space="preserve"> R&amp;D Department</v>
          </cell>
          <cell r="D54">
            <v>8495</v>
          </cell>
          <cell r="E54">
            <v>19935</v>
          </cell>
          <cell r="F54">
            <v>20010</v>
          </cell>
          <cell r="G54">
            <v>20310</v>
          </cell>
          <cell r="H54">
            <v>68750</v>
          </cell>
          <cell r="I54" t="e">
            <v>#REF!</v>
          </cell>
          <cell r="J54" t="e">
            <v>#REF!</v>
          </cell>
          <cell r="K54">
            <v>239353.42150728405</v>
          </cell>
        </row>
        <row r="55">
          <cell r="A55" t="str">
            <v>53100 Email Department</v>
          </cell>
          <cell r="C55" t="str">
            <v xml:space="preserve"> Email Department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2010938.0441733277</v>
          </cell>
          <cell r="J55">
            <v>-2010938.0441733277</v>
          </cell>
          <cell r="K55">
            <v>2098183.7362711946</v>
          </cell>
        </row>
        <row r="56">
          <cell r="A56" t="str">
            <v>54000 Website Quality</v>
          </cell>
          <cell r="C56" t="str">
            <v xml:space="preserve"> Website Quality</v>
          </cell>
          <cell r="D56">
            <v>4450</v>
          </cell>
          <cell r="E56">
            <v>4450</v>
          </cell>
          <cell r="F56">
            <v>4450</v>
          </cell>
          <cell r="G56">
            <v>4450</v>
          </cell>
          <cell r="H56">
            <v>17800</v>
          </cell>
          <cell r="I56">
            <v>827683.83326691319</v>
          </cell>
          <cell r="J56">
            <v>-809883.83326691319</v>
          </cell>
          <cell r="K56">
            <v>1153143.3588183413</v>
          </cell>
        </row>
        <row r="57">
          <cell r="A57" t="str">
            <v>54100 Wireless Operation</v>
          </cell>
          <cell r="C57" t="str">
            <v xml:space="preserve"> Wireless Operation</v>
          </cell>
          <cell r="D57">
            <v>1582528.5975777833</v>
          </cell>
          <cell r="E57">
            <v>1756995.3451042697</v>
          </cell>
          <cell r="F57">
            <v>1848537.393790381</v>
          </cell>
          <cell r="G57">
            <v>1912744.8127537703</v>
          </cell>
          <cell r="H57">
            <v>7100806.1492262045</v>
          </cell>
        </row>
        <row r="58">
          <cell r="A58" t="str">
            <v>54200 Online Service</v>
          </cell>
          <cell r="C58" t="str">
            <v xml:space="preserve"> Online Service</v>
          </cell>
          <cell r="D58">
            <v>29030</v>
          </cell>
          <cell r="E58">
            <v>29030</v>
          </cell>
          <cell r="F58">
            <v>29030</v>
          </cell>
          <cell r="G58">
            <v>29030</v>
          </cell>
          <cell r="H58">
            <v>116120</v>
          </cell>
        </row>
        <row r="59">
          <cell r="A59" t="str">
            <v>55000 Game</v>
          </cell>
          <cell r="C59" t="str">
            <v xml:space="preserve"> Game</v>
          </cell>
          <cell r="D59">
            <v>161644.34</v>
          </cell>
          <cell r="E59">
            <v>161644.01</v>
          </cell>
          <cell r="F59">
            <v>183785.99</v>
          </cell>
          <cell r="G59">
            <v>221225</v>
          </cell>
          <cell r="H59">
            <v>728299.34</v>
          </cell>
          <cell r="I59">
            <v>240689.96964232446</v>
          </cell>
          <cell r="J59">
            <v>487609.37035767548</v>
          </cell>
          <cell r="K59">
            <v>1172249.0416468889</v>
          </cell>
        </row>
        <row r="60">
          <cell r="A60" t="str">
            <v>43500 Web based subscription</v>
          </cell>
          <cell r="C60" t="str">
            <v xml:space="preserve"> Web based subscription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2218492.5483921682</v>
          </cell>
          <cell r="J60">
            <v>-2218492.5483921682</v>
          </cell>
          <cell r="K60">
            <v>0</v>
          </cell>
        </row>
        <row r="61">
          <cell r="C61" t="str">
            <v xml:space="preserve">Sub-total of Product Development </v>
          </cell>
          <cell r="D61">
            <v>1816167.9375777834</v>
          </cell>
          <cell r="E61">
            <v>2009474.3551042697</v>
          </cell>
          <cell r="F61">
            <v>2117083.3837903813</v>
          </cell>
          <cell r="G61">
            <v>2219329.8127537705</v>
          </cell>
          <cell r="H61">
            <v>8162055.4892262043</v>
          </cell>
          <cell r="I61">
            <v>10697131.263899984</v>
          </cell>
          <cell r="J61">
            <v>-2535075.7746737795</v>
          </cell>
        </row>
        <row r="62">
          <cell r="A62" t="str">
            <v>Sales &amp; Marketing</v>
          </cell>
          <cell r="B62" t="str">
            <v>Sales &amp; Marketing</v>
          </cell>
        </row>
        <row r="63">
          <cell r="A63" t="str">
            <v>41130 E-Commerce - High Touch</v>
          </cell>
          <cell r="C63" t="str">
            <v xml:space="preserve"> E-Commerce - High Touch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43200 Entertainment Group</v>
          </cell>
          <cell r="C64" t="str">
            <v>General elimination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40739</v>
          </cell>
          <cell r="J64">
            <v>24321</v>
          </cell>
        </row>
        <row r="65">
          <cell r="A65" t="str">
            <v>61000 Customer Service Department</v>
          </cell>
          <cell r="C65" t="str">
            <v xml:space="preserve"> Customer Service Department</v>
          </cell>
          <cell r="D65">
            <v>75485</v>
          </cell>
          <cell r="E65">
            <v>90389</v>
          </cell>
          <cell r="F65">
            <v>74482</v>
          </cell>
          <cell r="G65">
            <v>74847</v>
          </cell>
          <cell r="H65">
            <v>315203</v>
          </cell>
          <cell r="I65">
            <v>667866.68777423713</v>
          </cell>
          <cell r="J65">
            <v>-352663.68777423713</v>
          </cell>
        </row>
        <row r="66">
          <cell r="A66" t="str">
            <v>61100 Call Center</v>
          </cell>
          <cell r="C66" t="str">
            <v xml:space="preserve"> Call Center</v>
          </cell>
          <cell r="D66">
            <v>4400</v>
          </cell>
          <cell r="E66">
            <v>4990</v>
          </cell>
          <cell r="F66">
            <v>5220</v>
          </cell>
          <cell r="G66">
            <v>5250</v>
          </cell>
          <cell r="H66">
            <v>19860</v>
          </cell>
          <cell r="I66">
            <v>273826.73047312303</v>
          </cell>
          <cell r="J66">
            <v>-253966.73047312303</v>
          </cell>
        </row>
        <row r="67">
          <cell r="A67" t="str">
            <v>62000 Marketing Department</v>
          </cell>
          <cell r="C67" t="str">
            <v xml:space="preserve"> Marketing Department</v>
          </cell>
          <cell r="D67">
            <v>981268</v>
          </cell>
          <cell r="E67">
            <v>1829768</v>
          </cell>
          <cell r="F67">
            <v>3403006</v>
          </cell>
          <cell r="G67">
            <v>2557740</v>
          </cell>
          <cell r="H67">
            <v>8771782</v>
          </cell>
          <cell r="I67">
            <v>3772898.1811783034</v>
          </cell>
          <cell r="J67">
            <v>4998883.8188216966</v>
          </cell>
        </row>
        <row r="68">
          <cell r="A68" t="str">
            <v>63000 Sales Department</v>
          </cell>
          <cell r="C68" t="str">
            <v xml:space="preserve"> Sales Department</v>
          </cell>
          <cell r="D68">
            <v>1774427.3820155771</v>
          </cell>
          <cell r="E68">
            <v>2122331.0649813144</v>
          </cell>
          <cell r="F68">
            <v>2268625.5542337787</v>
          </cell>
          <cell r="G68">
            <v>2471332.6994211045</v>
          </cell>
          <cell r="H68">
            <v>8636716.7006517742</v>
          </cell>
          <cell r="I68">
            <v>1469360.0100598806</v>
          </cell>
          <cell r="J68">
            <v>7167356.6905918941</v>
          </cell>
        </row>
        <row r="69">
          <cell r="A69" t="str">
            <v>63100 Retailed Client Sales</v>
          </cell>
          <cell r="C69" t="str">
            <v xml:space="preserve"> Retailed Client Sales</v>
          </cell>
          <cell r="D69">
            <v>35345</v>
          </cell>
          <cell r="E69">
            <v>40245</v>
          </cell>
          <cell r="F69">
            <v>43845</v>
          </cell>
          <cell r="G69">
            <v>44445</v>
          </cell>
          <cell r="H69">
            <v>163880</v>
          </cell>
          <cell r="I69">
            <v>1346468.7148796706</v>
          </cell>
          <cell r="J69">
            <v>-1182588.7148796706</v>
          </cell>
        </row>
        <row r="70">
          <cell r="A70" t="str">
            <v>63200 SLI Department</v>
          </cell>
          <cell r="C70" t="str">
            <v xml:space="preserve"> SLI Department</v>
          </cell>
          <cell r="D70">
            <v>129535.67999999999</v>
          </cell>
          <cell r="E70">
            <v>180771</v>
          </cell>
          <cell r="F70">
            <v>196350</v>
          </cell>
          <cell r="G70">
            <v>211932</v>
          </cell>
          <cell r="H70">
            <v>718588.67999999993</v>
          </cell>
        </row>
        <row r="71">
          <cell r="A71" t="str">
            <v>64000 Investor Relations</v>
          </cell>
          <cell r="C71" t="str">
            <v xml:space="preserve"> Investor Relations</v>
          </cell>
          <cell r="D71">
            <v>30480</v>
          </cell>
          <cell r="E71">
            <v>70050</v>
          </cell>
          <cell r="F71">
            <v>25850</v>
          </cell>
          <cell r="G71">
            <v>24850</v>
          </cell>
          <cell r="H71">
            <v>151230</v>
          </cell>
          <cell r="I71">
            <v>194368.98078165657</v>
          </cell>
          <cell r="J71">
            <v>-43138.980781656574</v>
          </cell>
        </row>
        <row r="72">
          <cell r="A72" t="str">
            <v>65000 EC High Touch</v>
          </cell>
          <cell r="C72" t="str">
            <v xml:space="preserve"> EC High Touch</v>
          </cell>
          <cell r="D72">
            <v>76013</v>
          </cell>
          <cell r="E72">
            <v>87920</v>
          </cell>
          <cell r="F72">
            <v>99860</v>
          </cell>
          <cell r="G72">
            <v>103340</v>
          </cell>
          <cell r="H72">
            <v>367133</v>
          </cell>
          <cell r="I72">
            <v>1024397.4105229835</v>
          </cell>
          <cell r="J72">
            <v>-657264.41052298353</v>
          </cell>
        </row>
        <row r="73">
          <cell r="A73" t="str">
            <v>Sales SH</v>
          </cell>
          <cell r="C73" t="str">
            <v>Sales SH</v>
          </cell>
          <cell r="D73">
            <v>113689.77777777778</v>
          </cell>
          <cell r="E73">
            <v>112848.91304347827</v>
          </cell>
          <cell r="F73">
            <v>120912.91304347827</v>
          </cell>
          <cell r="G73">
            <v>113518.91304347827</v>
          </cell>
          <cell r="H73">
            <v>460970.51690821256</v>
          </cell>
          <cell r="I73">
            <v>946213.13</v>
          </cell>
          <cell r="J73">
            <v>-485242.61309178744</v>
          </cell>
        </row>
        <row r="74">
          <cell r="A74" t="str">
            <v>Sales GZ</v>
          </cell>
          <cell r="C74" t="str">
            <v>Sales GZ</v>
          </cell>
          <cell r="D74">
            <v>97475.618357487925</v>
          </cell>
          <cell r="E74">
            <v>106336.11594202899</v>
          </cell>
          <cell r="F74">
            <v>86405.525942028995</v>
          </cell>
          <cell r="G74">
            <v>99336.115942028991</v>
          </cell>
          <cell r="H74">
            <v>389553.3761835749</v>
          </cell>
          <cell r="I74">
            <v>1112297.76</v>
          </cell>
          <cell r="J74">
            <v>-722744.38381642511</v>
          </cell>
        </row>
        <row r="75">
          <cell r="A75" t="str">
            <v>Sales HK</v>
          </cell>
          <cell r="C75" t="str">
            <v>Sales HK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 t="str">
            <v>US Office</v>
          </cell>
          <cell r="C76" t="str">
            <v>US Office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US Office</v>
          </cell>
          <cell r="C77" t="str">
            <v>Sub-total of Sales &amp; Marketing</v>
          </cell>
          <cell r="D77">
            <v>3318119.4581508432</v>
          </cell>
          <cell r="E77">
            <v>4645649.0939668221</v>
          </cell>
          <cell r="F77">
            <v>6324556.9932192862</v>
          </cell>
          <cell r="G77">
            <v>5706591.7284066118</v>
          </cell>
          <cell r="H77">
            <v>19994917.273743559</v>
          </cell>
          <cell r="I77">
            <v>11002066.586451514</v>
          </cell>
          <cell r="J77">
            <v>8992850.687292045</v>
          </cell>
        </row>
        <row r="78">
          <cell r="A78" t="str">
            <v>General &amp; Administration</v>
          </cell>
          <cell r="B78" t="str">
            <v>General &amp; Administration</v>
          </cell>
          <cell r="C78" t="str">
            <v>Sub-total of Sales &amp; Marketing</v>
          </cell>
          <cell r="D78">
            <v>5826413.255773644</v>
          </cell>
          <cell r="E78">
            <v>6474926.4588166811</v>
          </cell>
          <cell r="F78">
            <v>6538654.396000294</v>
          </cell>
          <cell r="G78">
            <v>5705171.9573696591</v>
          </cell>
          <cell r="H78">
            <v>24545166.067960277</v>
          </cell>
          <cell r="I78">
            <v>11002066.586451514</v>
          </cell>
          <cell r="J78">
            <v>13543099.481508764</v>
          </cell>
        </row>
        <row r="79">
          <cell r="A79" t="str">
            <v>71000 Administration Department</v>
          </cell>
          <cell r="B79" t="str">
            <v>General &amp; Administration</v>
          </cell>
          <cell r="C79" t="str">
            <v xml:space="preserve"> Administration Department</v>
          </cell>
          <cell r="D79">
            <v>86065.136198547203</v>
          </cell>
          <cell r="E79">
            <v>87065.136198547203</v>
          </cell>
          <cell r="F79">
            <v>87065.136198547203</v>
          </cell>
          <cell r="G79">
            <v>87065.136198547203</v>
          </cell>
          <cell r="H79">
            <v>347260.54479418881</v>
          </cell>
          <cell r="I79">
            <v>202292.32987855154</v>
          </cell>
          <cell r="J79">
            <v>144968.21491563728</v>
          </cell>
        </row>
        <row r="80">
          <cell r="A80" t="str">
            <v>74000 Finance Department</v>
          </cell>
          <cell r="C80" t="str">
            <v xml:space="preserve"> Finance Department</v>
          </cell>
          <cell r="D80">
            <v>1232582.3322476591</v>
          </cell>
          <cell r="E80">
            <v>1336006.7436111763</v>
          </cell>
          <cell r="F80">
            <v>1406676.385215926</v>
          </cell>
          <cell r="G80">
            <v>1312530.2409906881</v>
          </cell>
          <cell r="H80">
            <v>5287795.7020654492</v>
          </cell>
          <cell r="I80">
            <v>2839509.6783158989</v>
          </cell>
          <cell r="J80">
            <v>2448286.0237495503</v>
          </cell>
        </row>
        <row r="81">
          <cell r="A81" t="str">
            <v>75000 Human Resouces Department</v>
          </cell>
          <cell r="C81" t="str">
            <v xml:space="preserve"> Human Resouces Department</v>
          </cell>
          <cell r="D81">
            <v>92664</v>
          </cell>
          <cell r="E81">
            <v>143713</v>
          </cell>
          <cell r="F81">
            <v>132336</v>
          </cell>
          <cell r="G81">
            <v>138507</v>
          </cell>
          <cell r="H81">
            <v>507220</v>
          </cell>
          <cell r="I81">
            <v>539942.18856734841</v>
          </cell>
          <cell r="J81">
            <v>-32722.188567348407</v>
          </cell>
        </row>
        <row r="82">
          <cell r="A82" t="str">
            <v>76000 Management Department</v>
          </cell>
          <cell r="C82" t="str">
            <v xml:space="preserve"> Management Department</v>
          </cell>
          <cell r="D82">
            <v>43570</v>
          </cell>
          <cell r="E82">
            <v>33570</v>
          </cell>
          <cell r="F82">
            <v>43570</v>
          </cell>
          <cell r="G82">
            <v>33570</v>
          </cell>
          <cell r="H82">
            <v>154280</v>
          </cell>
          <cell r="I82">
            <v>968619.05910049018</v>
          </cell>
          <cell r="J82">
            <v>-814339.05910049018</v>
          </cell>
        </row>
        <row r="83">
          <cell r="A83" t="str">
            <v>77000 Legal Department</v>
          </cell>
          <cell r="C83" t="str">
            <v xml:space="preserve"> Legal Department</v>
          </cell>
          <cell r="D83">
            <v>66246</v>
          </cell>
          <cell r="E83">
            <v>66246</v>
          </cell>
          <cell r="F83">
            <v>66246</v>
          </cell>
          <cell r="G83">
            <v>66246</v>
          </cell>
          <cell r="H83">
            <v>264984</v>
          </cell>
          <cell r="I83">
            <v>306789.39958627906</v>
          </cell>
          <cell r="J83">
            <v>-41805.399586279062</v>
          </cell>
        </row>
        <row r="84">
          <cell r="A84" t="str">
            <v>72000 Business Development  Department</v>
          </cell>
          <cell r="C84" t="str">
            <v xml:space="preserve"> Business Development  Department</v>
          </cell>
          <cell r="D84">
            <v>11010</v>
          </cell>
          <cell r="E84">
            <v>16510</v>
          </cell>
          <cell r="F84">
            <v>16510</v>
          </cell>
          <cell r="G84">
            <v>20510</v>
          </cell>
          <cell r="H84">
            <v>64540</v>
          </cell>
          <cell r="I84">
            <v>0</v>
          </cell>
          <cell r="J84">
            <v>64540</v>
          </cell>
        </row>
        <row r="85">
          <cell r="A85" t="str">
            <v>72999 Facilities Department</v>
          </cell>
          <cell r="C85" t="str">
            <v xml:space="preserve"> Facilities Department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 t="e">
            <v>#REF!</v>
          </cell>
          <cell r="J85" t="e">
            <v>#REF!</v>
          </cell>
        </row>
        <row r="86">
          <cell r="A86" t="str">
            <v>72999 Facilities Department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 t="e">
            <v>#REF!</v>
          </cell>
          <cell r="J86" t="e">
            <v>#REF!</v>
          </cell>
        </row>
        <row r="87">
          <cell r="C87" t="str">
            <v>Sub-total of General &amp; Administration</v>
          </cell>
          <cell r="D87">
            <v>1532137.4684462063</v>
          </cell>
          <cell r="E87">
            <v>1683110.8798097235</v>
          </cell>
          <cell r="F87">
            <v>1752403.5214144732</v>
          </cell>
          <cell r="G87">
            <v>1658428.3771892353</v>
          </cell>
          <cell r="H87">
            <v>6626080.246859638</v>
          </cell>
          <cell r="I87">
            <v>4857152.6519240243</v>
          </cell>
          <cell r="J87">
            <v>1768927.5949356137</v>
          </cell>
        </row>
        <row r="88">
          <cell r="C88" t="str">
            <v>Sub-total of Amortization of Intangibles</v>
          </cell>
          <cell r="D88">
            <v>170829</v>
          </cell>
          <cell r="E88">
            <v>170829</v>
          </cell>
          <cell r="F88">
            <v>170829</v>
          </cell>
          <cell r="G88">
            <v>170829</v>
          </cell>
          <cell r="H88">
            <v>683316</v>
          </cell>
          <cell r="I88">
            <v>4857152.6519240243</v>
          </cell>
          <cell r="J88">
            <v>1192388.6066122372</v>
          </cell>
        </row>
        <row r="90">
          <cell r="B90" t="str">
            <v>Total Operating Expenses</v>
          </cell>
          <cell r="D90">
            <v>6837253.8641748326</v>
          </cell>
          <cell r="E90">
            <v>8509063.3288808148</v>
          </cell>
          <cell r="F90">
            <v>10364872.898424141</v>
          </cell>
          <cell r="G90">
            <v>9755178.9183496181</v>
          </cell>
          <cell r="H90">
            <v>35466369.009829402</v>
          </cell>
          <cell r="I90">
            <v>26556350.502275523</v>
          </cell>
          <cell r="J90">
            <v>8226702.5075538792</v>
          </cell>
        </row>
        <row r="92">
          <cell r="B92" t="str">
            <v>Stock - Based Compensation Expense</v>
          </cell>
          <cell r="D92">
            <v>20000</v>
          </cell>
          <cell r="E92">
            <v>20000</v>
          </cell>
          <cell r="F92">
            <v>20000</v>
          </cell>
          <cell r="G92">
            <v>20000</v>
          </cell>
          <cell r="H92">
            <v>80000</v>
          </cell>
          <cell r="I92">
            <v>23009</v>
          </cell>
          <cell r="J92">
            <v>56991</v>
          </cell>
        </row>
        <row r="93">
          <cell r="A93" t="str">
            <v>Interest Income</v>
          </cell>
          <cell r="B93" t="str">
            <v>Interest Income</v>
          </cell>
        </row>
        <row r="94">
          <cell r="A94" t="str">
            <v>91500 Interest Income</v>
          </cell>
          <cell r="C94" t="str">
            <v xml:space="preserve">Interest (income) / Expense </v>
          </cell>
          <cell r="D94">
            <v>-681750</v>
          </cell>
          <cell r="E94">
            <v>-699750</v>
          </cell>
          <cell r="F94">
            <v>-729750</v>
          </cell>
          <cell r="G94">
            <v>-759750</v>
          </cell>
          <cell r="H94">
            <v>-2871000</v>
          </cell>
          <cell r="I94">
            <v>1805271.38</v>
          </cell>
          <cell r="J94">
            <v>-4676271.38</v>
          </cell>
        </row>
        <row r="96">
          <cell r="C96" t="str">
            <v>Sub-total of Interest income</v>
          </cell>
          <cell r="D96">
            <v>-681750</v>
          </cell>
          <cell r="E96">
            <v>-699750</v>
          </cell>
          <cell r="F96">
            <v>-729750</v>
          </cell>
          <cell r="G96">
            <v>-759750</v>
          </cell>
          <cell r="H96">
            <v>-2871000</v>
          </cell>
          <cell r="I96">
            <v>1805271.38</v>
          </cell>
          <cell r="J96">
            <v>-4676271.38</v>
          </cell>
        </row>
        <row r="97">
          <cell r="A97" t="str">
            <v>Other Non-Operating Income/Expense</v>
          </cell>
          <cell r="B97" t="str">
            <v>Other Expense / ( Income )</v>
          </cell>
        </row>
        <row r="98">
          <cell r="A98" t="str">
            <v>81100 Gain/Loss on Fixed Assets Disposal</v>
          </cell>
          <cell r="C98" t="str">
            <v>Loss from Joint Venture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751058.72</v>
          </cell>
          <cell r="J98">
            <v>-751058.72</v>
          </cell>
        </row>
        <row r="99">
          <cell r="A99" t="str">
            <v>91700 Other Non-operating Income/Exp.</v>
          </cell>
          <cell r="C99" t="str">
            <v xml:space="preserve"> Other Non-operating Expense/(Income)</v>
          </cell>
          <cell r="D99">
            <v>178003</v>
          </cell>
          <cell r="E99">
            <v>177999</v>
          </cell>
          <cell r="F99">
            <v>177999</v>
          </cell>
          <cell r="G99">
            <v>177999</v>
          </cell>
          <cell r="H99">
            <v>712000</v>
          </cell>
          <cell r="I99">
            <v>159944</v>
          </cell>
          <cell r="J99">
            <v>552056</v>
          </cell>
        </row>
        <row r="100">
          <cell r="C100" t="str">
            <v>Sub-total of Other expense /( Income )</v>
          </cell>
          <cell r="D100">
            <v>178003</v>
          </cell>
          <cell r="E100">
            <v>177999</v>
          </cell>
          <cell r="F100">
            <v>177999</v>
          </cell>
          <cell r="G100">
            <v>177999</v>
          </cell>
          <cell r="H100">
            <v>712000</v>
          </cell>
          <cell r="I100">
            <v>911002.72</v>
          </cell>
          <cell r="J100">
            <v>-199002.71999999997</v>
          </cell>
        </row>
        <row r="102">
          <cell r="A102" t="str">
            <v>Proforma Net Income/Loss</v>
          </cell>
          <cell r="B102" t="str">
            <v>Profit / (Loss) Before Tax</v>
          </cell>
          <cell r="D102">
            <v>10923966.272568271</v>
          </cell>
          <cell r="E102">
            <v>11817940.830750318</v>
          </cell>
          <cell r="F102">
            <v>13071244.44075032</v>
          </cell>
          <cell r="G102">
            <v>17113731.840750322</v>
          </cell>
          <cell r="H102">
            <v>52926883.384819239</v>
          </cell>
          <cell r="I102" t="e">
            <v>#REF!</v>
          </cell>
          <cell r="J102" t="e">
            <v>#REF!</v>
          </cell>
        </row>
        <row r="103">
          <cell r="B103" t="str">
            <v xml:space="preserve">Income Tax Expense </v>
          </cell>
          <cell r="D103">
            <v>195139.66665999999</v>
          </cell>
          <cell r="E103">
            <v>245139.99998999998</v>
          </cell>
          <cell r="F103">
            <v>245139.99998999998</v>
          </cell>
          <cell r="G103">
            <v>295139.66665999999</v>
          </cell>
          <cell r="H103">
            <v>980559.33329999994</v>
          </cell>
          <cell r="J103">
            <v>980559.33329999994</v>
          </cell>
        </row>
        <row r="104">
          <cell r="B104" t="str">
            <v>Net Profit / (Loss)</v>
          </cell>
          <cell r="D104">
            <v>10728826.605908271</v>
          </cell>
          <cell r="E104">
            <v>11572800.830760319</v>
          </cell>
          <cell r="F104">
            <v>12826104.44076032</v>
          </cell>
          <cell r="G104">
            <v>16818592.174090322</v>
          </cell>
          <cell r="H104">
            <v>51946324.051519237</v>
          </cell>
          <cell r="I104" t="e">
            <v>#REF!</v>
          </cell>
          <cell r="J104" t="e">
            <v>#REF!</v>
          </cell>
          <cell r="K104">
            <v>0</v>
          </cell>
        </row>
        <row r="105">
          <cell r="B105" t="str">
            <v>Check (should be 0)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 t="e">
            <v>#REF!</v>
          </cell>
          <cell r="J105" t="e">
            <v>#REF!</v>
          </cell>
        </row>
        <row r="107">
          <cell r="B107" t="str">
            <v>Note</v>
          </cell>
        </row>
      </sheetData>
      <sheetData sheetId="8" refreshError="1">
        <row r="5">
          <cell r="D5" t="str">
            <v>Year</v>
          </cell>
          <cell r="E5" t="str">
            <v>2004</v>
          </cell>
        </row>
        <row r="6">
          <cell r="D6" t="str">
            <v>Version</v>
          </cell>
          <cell r="E6" t="str">
            <v>B</v>
          </cell>
        </row>
        <row r="7">
          <cell r="D7" t="str">
            <v>Month</v>
          </cell>
          <cell r="E7" t="str">
            <v>01</v>
          </cell>
        </row>
        <row r="9">
          <cell r="D9" t="str">
            <v>Sohu.com 2004 Annual Budget</v>
          </cell>
        </row>
        <row r="10">
          <cell r="Q10" t="str">
            <v>COR not updated (S.M. $5942k)</v>
          </cell>
        </row>
        <row r="11">
          <cell r="Q11" t="str">
            <v>Operating exp by dpt not updated</v>
          </cell>
        </row>
        <row r="12">
          <cell r="D12" t="str">
            <v>01</v>
          </cell>
          <cell r="E12" t="str">
            <v>02</v>
          </cell>
          <cell r="F12" t="str">
            <v>03</v>
          </cell>
          <cell r="G12" t="str">
            <v>04</v>
          </cell>
          <cell r="H12" t="str">
            <v>05</v>
          </cell>
          <cell r="I12" t="str">
            <v>06</v>
          </cell>
          <cell r="J12" t="str">
            <v>07</v>
          </cell>
          <cell r="K12" t="str">
            <v>08</v>
          </cell>
          <cell r="L12" t="str">
            <v>09</v>
          </cell>
          <cell r="M12" t="str">
            <v>10</v>
          </cell>
          <cell r="N12" t="str">
            <v>11</v>
          </cell>
          <cell r="O12" t="str">
            <v>12</v>
          </cell>
          <cell r="P12" t="str">
            <v>Total Month</v>
          </cell>
        </row>
        <row r="13"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B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B</v>
          </cell>
          <cell r="N13" t="str">
            <v>B</v>
          </cell>
          <cell r="O13" t="str">
            <v>B</v>
          </cell>
          <cell r="Q13" t="str">
            <v>Estimated</v>
          </cell>
        </row>
        <row r="14">
          <cell r="C14" t="str">
            <v>Currency :  US$</v>
          </cell>
          <cell r="D14">
            <v>37987</v>
          </cell>
          <cell r="E14">
            <v>38018</v>
          </cell>
          <cell r="F14">
            <v>38047</v>
          </cell>
          <cell r="G14">
            <v>38078</v>
          </cell>
          <cell r="H14">
            <v>38108</v>
          </cell>
          <cell r="I14">
            <v>38139</v>
          </cell>
          <cell r="J14">
            <v>38169</v>
          </cell>
          <cell r="K14">
            <v>38200</v>
          </cell>
          <cell r="L14">
            <v>38231</v>
          </cell>
          <cell r="M14">
            <v>38261</v>
          </cell>
          <cell r="N14">
            <v>38292</v>
          </cell>
          <cell r="O14">
            <v>38322</v>
          </cell>
          <cell r="P14" t="str">
            <v>2004</v>
          </cell>
          <cell r="Q14" t="str">
            <v>2003 Actual</v>
          </cell>
          <cell r="R14" t="str">
            <v>Variance</v>
          </cell>
          <cell r="T14" t="str">
            <v>Variance</v>
          </cell>
        </row>
        <row r="15">
          <cell r="B15" t="str">
            <v>Net Revenue</v>
          </cell>
        </row>
        <row r="17">
          <cell r="C17" t="str">
            <v>Advertising Revenue</v>
          </cell>
          <cell r="D17">
            <v>2959000</v>
          </cell>
          <cell r="E17">
            <v>2959000</v>
          </cell>
          <cell r="F17">
            <v>2959000</v>
          </cell>
          <cell r="G17">
            <v>3565350</v>
          </cell>
          <cell r="H17">
            <v>3565350</v>
          </cell>
          <cell r="I17">
            <v>3565350</v>
          </cell>
          <cell r="J17">
            <v>4438000</v>
          </cell>
          <cell r="K17">
            <v>4438000</v>
          </cell>
          <cell r="L17">
            <v>4438000</v>
          </cell>
          <cell r="M17">
            <v>4812333.333333333</v>
          </cell>
          <cell r="N17">
            <v>4812333.333333333</v>
          </cell>
          <cell r="O17">
            <v>4812333.333333333</v>
          </cell>
          <cell r="P17">
            <v>47324050.000000007</v>
          </cell>
          <cell r="Q17">
            <v>29827729.544246253</v>
          </cell>
          <cell r="R17">
            <v>17496320.455753755</v>
          </cell>
        </row>
        <row r="19">
          <cell r="C19" t="str">
            <v>Non-advertising Revenue</v>
          </cell>
          <cell r="D19">
            <v>5515848.6312399358</v>
          </cell>
          <cell r="E19">
            <v>5515848.6312399358</v>
          </cell>
          <cell r="F19">
            <v>5515848.6312399358</v>
          </cell>
          <cell r="G19">
            <v>5852333.333333333</v>
          </cell>
          <cell r="H19">
            <v>5852333.333333333</v>
          </cell>
          <cell r="I19">
            <v>5852333.333333333</v>
          </cell>
          <cell r="J19">
            <v>6653000</v>
          </cell>
          <cell r="K19">
            <v>6653000</v>
          </cell>
          <cell r="L19">
            <v>6653000</v>
          </cell>
          <cell r="M19">
            <v>7643333.333333333</v>
          </cell>
          <cell r="N19">
            <v>7643333.333333333</v>
          </cell>
          <cell r="O19">
            <v>7643333.333333333</v>
          </cell>
          <cell r="P19">
            <v>76993545.893719807</v>
          </cell>
          <cell r="Q19">
            <v>52488853.864635333</v>
          </cell>
          <cell r="R19">
            <v>24504692.029084474</v>
          </cell>
        </row>
        <row r="20">
          <cell r="B20" t="str">
            <v xml:space="preserve">Total Net Sales </v>
          </cell>
          <cell r="D20">
            <v>8474848.6312399358</v>
          </cell>
          <cell r="E20">
            <v>8474848.6312399358</v>
          </cell>
          <cell r="F20">
            <v>8474848.6312399358</v>
          </cell>
          <cell r="G20">
            <v>9417683.3333333321</v>
          </cell>
          <cell r="H20">
            <v>9417683.3333333321</v>
          </cell>
          <cell r="I20">
            <v>9417683.3333333321</v>
          </cell>
          <cell r="J20">
            <v>11091000</v>
          </cell>
          <cell r="K20">
            <v>11091000</v>
          </cell>
          <cell r="L20">
            <v>11091000</v>
          </cell>
          <cell r="M20">
            <v>12455666.666666666</v>
          </cell>
          <cell r="N20">
            <v>12455666.666666666</v>
          </cell>
          <cell r="O20">
            <v>12455666.666666666</v>
          </cell>
          <cell r="P20">
            <v>124317595.89371982</v>
          </cell>
          <cell r="Q20">
            <v>82316583.40888159</v>
          </cell>
          <cell r="R20">
            <v>42001012.484838232</v>
          </cell>
        </row>
        <row r="21">
          <cell r="B21" t="str">
            <v>Cost of Revenue</v>
          </cell>
        </row>
        <row r="22">
          <cell r="B22" t="str">
            <v>COR-Advertising</v>
          </cell>
        </row>
        <row r="23">
          <cell r="C23" t="str">
            <v xml:space="preserve"> COR - Advertising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17500.239999999998</v>
          </cell>
          <cell r="R23">
            <v>-17500.239999999998</v>
          </cell>
          <cell r="T23">
            <v>0</v>
          </cell>
        </row>
        <row r="24">
          <cell r="C24" t="str">
            <v>COR - Retail Marketing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122316</v>
          </cell>
          <cell r="R24">
            <v>-122316</v>
          </cell>
        </row>
        <row r="25">
          <cell r="C25" t="str">
            <v xml:space="preserve"> Content Channel Development Group</v>
          </cell>
          <cell r="D25">
            <v>9340</v>
          </cell>
          <cell r="E25">
            <v>11340</v>
          </cell>
          <cell r="F25">
            <v>11340</v>
          </cell>
          <cell r="G25">
            <v>9340</v>
          </cell>
          <cell r="H25">
            <v>11340</v>
          </cell>
          <cell r="I25">
            <v>11340</v>
          </cell>
          <cell r="J25">
            <v>9340</v>
          </cell>
          <cell r="K25">
            <v>11340</v>
          </cell>
          <cell r="L25">
            <v>11340</v>
          </cell>
          <cell r="M25">
            <v>9340</v>
          </cell>
          <cell r="N25">
            <v>11340</v>
          </cell>
          <cell r="O25">
            <v>11340</v>
          </cell>
          <cell r="P25">
            <v>128080</v>
          </cell>
          <cell r="Q25">
            <v>910739.45563137252</v>
          </cell>
          <cell r="R25">
            <v>-782659.45563137252</v>
          </cell>
          <cell r="T25">
            <v>128080</v>
          </cell>
        </row>
        <row r="26">
          <cell r="C26" t="str">
            <v xml:space="preserve"> Business Channel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</row>
        <row r="27">
          <cell r="C27" t="str">
            <v xml:space="preserve"> News Channel</v>
          </cell>
          <cell r="D27">
            <v>441758.96571938321</v>
          </cell>
          <cell r="E27">
            <v>443048.64952431794</v>
          </cell>
          <cell r="F27">
            <v>445955.66830305161</v>
          </cell>
          <cell r="G27">
            <v>498680.88239676575</v>
          </cell>
          <cell r="H27">
            <v>510805.64856807655</v>
          </cell>
          <cell r="I27">
            <v>512897.3094040234</v>
          </cell>
          <cell r="J27">
            <v>579190.64315980626</v>
          </cell>
          <cell r="K27">
            <v>585510.45170911844</v>
          </cell>
          <cell r="L27">
            <v>586366.56595661514</v>
          </cell>
          <cell r="M27">
            <v>639223.90286630462</v>
          </cell>
          <cell r="N27">
            <v>642195.1843030923</v>
          </cell>
          <cell r="O27">
            <v>642968.15373066626</v>
          </cell>
          <cell r="P27">
            <v>6528602.0256412216</v>
          </cell>
          <cell r="Q27">
            <v>3312264.0684085866</v>
          </cell>
          <cell r="R27">
            <v>3216337.957232635</v>
          </cell>
          <cell r="T27">
            <v>6528602.0256412216</v>
          </cell>
          <cell r="U27" t="str">
            <v>content payment increase $53,200</v>
          </cell>
        </row>
        <row r="28">
          <cell r="C28" t="str">
            <v xml:space="preserve"> Sports Channel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</row>
        <row r="29">
          <cell r="C29" t="str">
            <v xml:space="preserve"> Sohu Arts Studio</v>
          </cell>
          <cell r="D29">
            <v>1250</v>
          </cell>
          <cell r="E29">
            <v>1200</v>
          </cell>
          <cell r="F29">
            <v>1250</v>
          </cell>
          <cell r="G29">
            <v>1400</v>
          </cell>
          <cell r="H29">
            <v>1400</v>
          </cell>
          <cell r="I29">
            <v>1400</v>
          </cell>
          <cell r="J29">
            <v>1400</v>
          </cell>
          <cell r="K29">
            <v>1400</v>
          </cell>
          <cell r="L29">
            <v>1400</v>
          </cell>
          <cell r="M29">
            <v>1400</v>
          </cell>
          <cell r="N29">
            <v>1400</v>
          </cell>
          <cell r="O29">
            <v>1400</v>
          </cell>
          <cell r="P29">
            <v>16300</v>
          </cell>
          <cell r="Q29">
            <v>924773.99517337047</v>
          </cell>
          <cell r="R29">
            <v>-908473.99517337047</v>
          </cell>
          <cell r="T29">
            <v>16300</v>
          </cell>
        </row>
        <row r="30">
          <cell r="C30" t="str">
            <v xml:space="preserve"> Sohu Online</v>
          </cell>
          <cell r="D30">
            <v>12077</v>
          </cell>
          <cell r="E30">
            <v>12077</v>
          </cell>
          <cell r="F30">
            <v>12077</v>
          </cell>
          <cell r="G30">
            <v>12077</v>
          </cell>
          <cell r="H30">
            <v>12077</v>
          </cell>
          <cell r="I30">
            <v>12077</v>
          </cell>
          <cell r="J30">
            <v>12077</v>
          </cell>
          <cell r="K30">
            <v>12077</v>
          </cell>
          <cell r="L30">
            <v>12077</v>
          </cell>
          <cell r="M30">
            <v>12077</v>
          </cell>
          <cell r="N30">
            <v>12077</v>
          </cell>
          <cell r="O30">
            <v>12077</v>
          </cell>
          <cell r="P30">
            <v>144924</v>
          </cell>
          <cell r="Q30">
            <v>144965.02725310455</v>
          </cell>
          <cell r="R30">
            <v>-41.027253104548436</v>
          </cell>
          <cell r="T30">
            <v>144924</v>
          </cell>
          <cell r="U30" t="str">
            <v>increase $16,690/m*9=$150,210</v>
          </cell>
        </row>
        <row r="31">
          <cell r="C31" t="str">
            <v xml:space="preserve"> Platform Operations</v>
          </cell>
          <cell r="D31">
            <v>420159</v>
          </cell>
          <cell r="E31">
            <v>402157</v>
          </cell>
          <cell r="F31">
            <v>419657</v>
          </cell>
          <cell r="G31">
            <v>441076</v>
          </cell>
          <cell r="H31">
            <v>440559</v>
          </cell>
          <cell r="I31">
            <v>456756</v>
          </cell>
          <cell r="J31">
            <v>458451</v>
          </cell>
          <cell r="K31">
            <v>460293</v>
          </cell>
          <cell r="L31">
            <v>460751</v>
          </cell>
          <cell r="M31">
            <v>462907</v>
          </cell>
          <cell r="N31">
            <v>460510</v>
          </cell>
          <cell r="O31">
            <v>465219</v>
          </cell>
          <cell r="P31">
            <v>5348495</v>
          </cell>
          <cell r="Q31">
            <v>1927710.7268076218</v>
          </cell>
          <cell r="R31">
            <v>3946096.2731923782</v>
          </cell>
          <cell r="T31">
            <v>5348495</v>
          </cell>
          <cell r="U31" t="str">
            <v xml:space="preserve">BTA cost increase $34,000 on June and July </v>
          </cell>
        </row>
        <row r="32">
          <cell r="R32">
            <v>0</v>
          </cell>
          <cell r="T32">
            <v>0</v>
          </cell>
        </row>
        <row r="33">
          <cell r="C33" t="str">
            <v>Sub-total of COR-Advertising</v>
          </cell>
          <cell r="D33">
            <v>884584.96571938321</v>
          </cell>
          <cell r="E33">
            <v>869822.64952431794</v>
          </cell>
          <cell r="F33">
            <v>890279.66830305161</v>
          </cell>
          <cell r="G33">
            <v>962573.88239676575</v>
          </cell>
          <cell r="H33">
            <v>976181.64856807655</v>
          </cell>
          <cell r="I33">
            <v>994470.30940402346</v>
          </cell>
          <cell r="J33">
            <v>1060458.6431598063</v>
          </cell>
          <cell r="K33">
            <v>1070620.4517091184</v>
          </cell>
          <cell r="L33">
            <v>1071934.5659566151</v>
          </cell>
          <cell r="M33">
            <v>1124947.9028663046</v>
          </cell>
          <cell r="N33">
            <v>1127522.1843030923</v>
          </cell>
          <cell r="O33">
            <v>1133004.1537306663</v>
          </cell>
          <cell r="P33">
            <v>12166401.025641222</v>
          </cell>
          <cell r="Q33">
            <v>7360269.513274055</v>
          </cell>
          <cell r="R33">
            <v>5331443.5123671656</v>
          </cell>
          <cell r="T33">
            <v>12166401.025641222</v>
          </cell>
        </row>
        <row r="34">
          <cell r="B34" t="str">
            <v>COR-Non Advertising</v>
          </cell>
          <cell r="T34">
            <v>0</v>
          </cell>
        </row>
        <row r="35">
          <cell r="C35" t="str">
            <v xml:space="preserve"> COR - E-Commerce-High Touch</v>
          </cell>
          <cell r="D35">
            <v>360600</v>
          </cell>
          <cell r="E35">
            <v>360600</v>
          </cell>
          <cell r="F35">
            <v>360600</v>
          </cell>
          <cell r="G35">
            <v>415200</v>
          </cell>
          <cell r="H35">
            <v>415200</v>
          </cell>
          <cell r="I35">
            <v>415200</v>
          </cell>
          <cell r="J35">
            <v>571500</v>
          </cell>
          <cell r="K35">
            <v>571500</v>
          </cell>
          <cell r="L35">
            <v>571500</v>
          </cell>
          <cell r="M35">
            <v>641400</v>
          </cell>
          <cell r="N35">
            <v>641400</v>
          </cell>
          <cell r="O35">
            <v>641400</v>
          </cell>
          <cell r="P35">
            <v>5966100</v>
          </cell>
          <cell r="Q35">
            <v>3267874.6956597427</v>
          </cell>
          <cell r="R35">
            <v>2698225.3043402573</v>
          </cell>
          <cell r="T35">
            <v>5966100</v>
          </cell>
        </row>
        <row r="36">
          <cell r="C36" t="str">
            <v xml:space="preserve"> COR - SMS</v>
          </cell>
          <cell r="D36">
            <v>35000</v>
          </cell>
          <cell r="E36">
            <v>40500</v>
          </cell>
          <cell r="F36">
            <v>40500</v>
          </cell>
          <cell r="G36">
            <v>40500</v>
          </cell>
          <cell r="H36">
            <v>40500</v>
          </cell>
          <cell r="I36">
            <v>40500</v>
          </cell>
          <cell r="J36">
            <v>49000</v>
          </cell>
          <cell r="K36">
            <v>49000</v>
          </cell>
          <cell r="L36">
            <v>49000</v>
          </cell>
          <cell r="M36">
            <v>55667</v>
          </cell>
          <cell r="N36">
            <v>55667</v>
          </cell>
          <cell r="O36">
            <v>55666</v>
          </cell>
          <cell r="P36">
            <v>551500</v>
          </cell>
          <cell r="T36">
            <v>551500</v>
          </cell>
        </row>
        <row r="37">
          <cell r="C37" t="str">
            <v xml:space="preserve"> COR - SMS (revenue share)</v>
          </cell>
          <cell r="D37">
            <v>1303045.4911433172</v>
          </cell>
          <cell r="E37">
            <v>1297545.4911433172</v>
          </cell>
          <cell r="F37">
            <v>1297545.4911433172</v>
          </cell>
          <cell r="G37">
            <v>1243333.3333333333</v>
          </cell>
          <cell r="H37">
            <v>1243333.3333333333</v>
          </cell>
          <cell r="I37">
            <v>1243333.3333333333</v>
          </cell>
          <cell r="J37">
            <v>1320166.6666666667</v>
          </cell>
          <cell r="K37">
            <v>1320166.6666666667</v>
          </cell>
          <cell r="L37">
            <v>1320166.6666666667</v>
          </cell>
          <cell r="M37">
            <v>1420583</v>
          </cell>
          <cell r="N37">
            <v>1420583</v>
          </cell>
          <cell r="O37">
            <v>1420583</v>
          </cell>
          <cell r="P37">
            <v>15850385.47342995</v>
          </cell>
          <cell r="Q37">
            <v>14097988.778401908</v>
          </cell>
          <cell r="R37">
            <v>2303896.6950280424</v>
          </cell>
        </row>
        <row r="38">
          <cell r="C38" t="str">
            <v xml:space="preserve"> COR - Game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C39" t="str">
            <v xml:space="preserve"> COR - Game (revenue share)</v>
          </cell>
          <cell r="D39">
            <v>63666.666666666664</v>
          </cell>
          <cell r="E39">
            <v>63666.666666666664</v>
          </cell>
          <cell r="F39">
            <v>63666.666666666664</v>
          </cell>
          <cell r="G39">
            <v>63666.666666666664</v>
          </cell>
          <cell r="H39">
            <v>63666.666666666664</v>
          </cell>
          <cell r="I39">
            <v>63666.666666666664</v>
          </cell>
          <cell r="J39">
            <v>380333.33333333331</v>
          </cell>
          <cell r="K39">
            <v>380333.33333333331</v>
          </cell>
          <cell r="L39">
            <v>380333.33333333331</v>
          </cell>
          <cell r="M39">
            <v>371333.33333333331</v>
          </cell>
          <cell r="N39">
            <v>371333.33333333331</v>
          </cell>
          <cell r="O39">
            <v>371333.33333333331</v>
          </cell>
          <cell r="P39">
            <v>2637000</v>
          </cell>
          <cell r="Q39">
            <v>414212.67539355572</v>
          </cell>
          <cell r="R39">
            <v>2222787.3246064442</v>
          </cell>
        </row>
        <row r="40">
          <cell r="C40" t="str">
            <v xml:space="preserve"> COR - Individual Listing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C41" t="str">
            <v xml:space="preserve"> COR - SOL-direct cost</v>
          </cell>
          <cell r="D41">
            <v>27705.333333333328</v>
          </cell>
          <cell r="E41">
            <v>27705.333333333328</v>
          </cell>
          <cell r="F41">
            <v>27704.333333333328</v>
          </cell>
          <cell r="G41">
            <v>25437.666666666672</v>
          </cell>
          <cell r="H41">
            <v>25437.666666666672</v>
          </cell>
          <cell r="I41">
            <v>25436.666666666672</v>
          </cell>
          <cell r="J41">
            <v>24154</v>
          </cell>
          <cell r="K41">
            <v>24154</v>
          </cell>
          <cell r="L41">
            <v>24153</v>
          </cell>
          <cell r="M41">
            <v>24919</v>
          </cell>
          <cell r="N41">
            <v>24919</v>
          </cell>
          <cell r="O41">
            <v>24919</v>
          </cell>
          <cell r="P41">
            <v>306645</v>
          </cell>
          <cell r="Q41">
            <v>340446.31233019393</v>
          </cell>
          <cell r="R41">
            <v>-33801.312330193934</v>
          </cell>
        </row>
        <row r="42">
          <cell r="C42" t="str">
            <v>COR - SOL-bandwidth</v>
          </cell>
          <cell r="D42">
            <v>44111</v>
          </cell>
          <cell r="E42">
            <v>44111</v>
          </cell>
          <cell r="F42">
            <v>44112</v>
          </cell>
          <cell r="G42">
            <v>43386</v>
          </cell>
          <cell r="H42">
            <v>43386</v>
          </cell>
          <cell r="I42">
            <v>43387</v>
          </cell>
          <cell r="J42">
            <v>43386</v>
          </cell>
          <cell r="K42">
            <v>43386</v>
          </cell>
          <cell r="L42">
            <v>43387</v>
          </cell>
          <cell r="M42">
            <v>44220</v>
          </cell>
          <cell r="N42">
            <v>44220</v>
          </cell>
          <cell r="O42">
            <v>44220</v>
          </cell>
          <cell r="P42">
            <v>525312</v>
          </cell>
          <cell r="Q42">
            <v>619009.08475116501</v>
          </cell>
          <cell r="R42">
            <v>0</v>
          </cell>
        </row>
        <row r="43">
          <cell r="C43" t="str">
            <v>Sub-total of COR-Non Advertising</v>
          </cell>
          <cell r="D43">
            <v>1834128.4911433172</v>
          </cell>
          <cell r="E43">
            <v>1834128.4911433172</v>
          </cell>
          <cell r="F43">
            <v>1834128.4911433172</v>
          </cell>
          <cell r="G43">
            <v>1831523.6666666667</v>
          </cell>
          <cell r="H43">
            <v>1831523.6666666667</v>
          </cell>
          <cell r="I43">
            <v>1831523.6666666667</v>
          </cell>
          <cell r="J43">
            <v>2388540</v>
          </cell>
          <cell r="K43">
            <v>2388540</v>
          </cell>
          <cell r="L43">
            <v>2388540</v>
          </cell>
          <cell r="M43">
            <v>2558122.3333333335</v>
          </cell>
          <cell r="N43">
            <v>2558122.3333333335</v>
          </cell>
          <cell r="O43">
            <v>2558121.3333333335</v>
          </cell>
          <cell r="P43">
            <v>25836942.473429948</v>
          </cell>
          <cell r="Q43">
            <v>18739531.546536565</v>
          </cell>
          <cell r="R43">
            <v>7191108.0116445497</v>
          </cell>
          <cell r="T43">
            <v>25836942.473429948</v>
          </cell>
        </row>
        <row r="44">
          <cell r="C44" t="str">
            <v>Total of Cost of Revenue</v>
          </cell>
          <cell r="D44">
            <v>2718713.4568627002</v>
          </cell>
          <cell r="E44">
            <v>2703951.140667635</v>
          </cell>
          <cell r="F44">
            <v>2724408.1594463689</v>
          </cell>
          <cell r="G44">
            <v>2794097.5490634325</v>
          </cell>
          <cell r="H44">
            <v>2807705.3152347431</v>
          </cell>
          <cell r="I44">
            <v>2825993.97607069</v>
          </cell>
          <cell r="J44">
            <v>3448998.6431598063</v>
          </cell>
          <cell r="K44">
            <v>3459160.4517091187</v>
          </cell>
          <cell r="L44">
            <v>3460474.5659566149</v>
          </cell>
          <cell r="M44">
            <v>3683070.2361996379</v>
          </cell>
          <cell r="N44">
            <v>3685644.5176364258</v>
          </cell>
          <cell r="O44">
            <v>3691125.4870639998</v>
          </cell>
          <cell r="P44">
            <v>38003343.499071166</v>
          </cell>
          <cell r="Q44">
            <v>26099801.05981062</v>
          </cell>
          <cell r="R44">
            <v>11903542.439260546</v>
          </cell>
          <cell r="T44">
            <v>38003343.499071166</v>
          </cell>
        </row>
        <row r="45">
          <cell r="B45" t="str">
            <v>Gross Margin</v>
          </cell>
        </row>
        <row r="46">
          <cell r="C46" t="str">
            <v>Gross Margin</v>
          </cell>
          <cell r="D46">
            <v>5756135.1743772356</v>
          </cell>
          <cell r="E46">
            <v>5770897.4905723007</v>
          </cell>
          <cell r="F46">
            <v>5750440.4717935668</v>
          </cell>
          <cell r="G46">
            <v>6623585.7842698991</v>
          </cell>
          <cell r="H46">
            <v>6609978.018098589</v>
          </cell>
          <cell r="I46">
            <v>6591689.3572626421</v>
          </cell>
          <cell r="J46">
            <v>7642001.3568401933</v>
          </cell>
          <cell r="K46">
            <v>7631839.5482908813</v>
          </cell>
          <cell r="L46">
            <v>7630525.4340433851</v>
          </cell>
          <cell r="M46">
            <v>8772596.4304670282</v>
          </cell>
          <cell r="N46">
            <v>8770022.1490302403</v>
          </cell>
          <cell r="O46">
            <v>8764541.1796026658</v>
          </cell>
          <cell r="P46">
            <v>86314252.394648656</v>
          </cell>
          <cell r="Q46">
            <v>56216782.349070966</v>
          </cell>
          <cell r="R46">
            <v>30097470.04557769</v>
          </cell>
          <cell r="T46">
            <v>86314252.394648656</v>
          </cell>
        </row>
        <row r="47">
          <cell r="C47" t="str">
            <v>Gross Margin Rate(%)</v>
          </cell>
          <cell r="D47">
            <v>0.67920212204841102</v>
          </cell>
          <cell r="E47">
            <v>0.68094401937748517</v>
          </cell>
          <cell r="F47">
            <v>0.67853016873910033</v>
          </cell>
          <cell r="G47">
            <v>0.70331370782303859</v>
          </cell>
          <cell r="H47">
            <v>0.70186879130910718</v>
          </cell>
          <cell r="I47">
            <v>0.69992684229801483</v>
          </cell>
          <cell r="J47">
            <v>0.68902726145885795</v>
          </cell>
          <cell r="K47">
            <v>0.68811104032917514</v>
          </cell>
          <cell r="L47">
            <v>0.68799255558952166</v>
          </cell>
          <cell r="M47">
            <v>0.70430565181580229</v>
          </cell>
          <cell r="N47">
            <v>0.70409897629166707</v>
          </cell>
          <cell r="O47">
            <v>0.70365893806856317</v>
          </cell>
          <cell r="P47">
            <v>0.69430438848286169</v>
          </cell>
          <cell r="Q47">
            <v>0.68293386363998954</v>
          </cell>
          <cell r="R47">
            <v>0.716589154998167</v>
          </cell>
          <cell r="T47" t="e">
            <v>#DIV/0!</v>
          </cell>
        </row>
        <row r="48">
          <cell r="B48" t="str">
            <v>Operating Expense</v>
          </cell>
        </row>
        <row r="49">
          <cell r="B49" t="str">
            <v>Product Development</v>
          </cell>
          <cell r="R49">
            <v>0</v>
          </cell>
          <cell r="T49">
            <v>0</v>
          </cell>
        </row>
        <row r="50">
          <cell r="C50" t="str">
            <v xml:space="preserve"> Sohu Classification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488818.75914832501</v>
          </cell>
          <cell r="R50">
            <v>-488818.75914832501</v>
          </cell>
          <cell r="T50">
            <v>0</v>
          </cell>
        </row>
        <row r="51">
          <cell r="C51" t="str">
            <v xml:space="preserve"> Technology Department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0</v>
          </cell>
        </row>
        <row r="52">
          <cell r="C52" t="str">
            <v xml:space="preserve"> Technology - Product Developmnet</v>
          </cell>
          <cell r="D52">
            <v>2630</v>
          </cell>
          <cell r="E52">
            <v>2730</v>
          </cell>
          <cell r="F52">
            <v>2830</v>
          </cell>
          <cell r="G52">
            <v>3130</v>
          </cell>
          <cell r="H52">
            <v>3030</v>
          </cell>
          <cell r="I52">
            <v>3030</v>
          </cell>
          <cell r="J52">
            <v>3130</v>
          </cell>
          <cell r="K52">
            <v>3030</v>
          </cell>
          <cell r="L52">
            <v>3030</v>
          </cell>
          <cell r="M52">
            <v>3130</v>
          </cell>
          <cell r="N52">
            <v>3030</v>
          </cell>
          <cell r="O52">
            <v>3030</v>
          </cell>
          <cell r="P52">
            <v>35760</v>
          </cell>
          <cell r="Q52">
            <v>2010938.0441733277</v>
          </cell>
          <cell r="R52">
            <v>-1975178.0441733277</v>
          </cell>
          <cell r="T52">
            <v>35760</v>
          </cell>
          <cell r="U52" t="str">
            <v>Baidu</v>
          </cell>
        </row>
        <row r="53">
          <cell r="C53" t="str">
            <v xml:space="preserve"> Technology - Network Operation</v>
          </cell>
          <cell r="D53">
            <v>7210</v>
          </cell>
          <cell r="E53">
            <v>7260</v>
          </cell>
          <cell r="F53">
            <v>7360</v>
          </cell>
          <cell r="G53">
            <v>12810</v>
          </cell>
          <cell r="H53">
            <v>7760</v>
          </cell>
          <cell r="I53">
            <v>7660</v>
          </cell>
          <cell r="J53">
            <v>7360</v>
          </cell>
          <cell r="K53">
            <v>7360</v>
          </cell>
          <cell r="L53">
            <v>7360</v>
          </cell>
          <cell r="M53">
            <v>7460</v>
          </cell>
          <cell r="N53">
            <v>7460</v>
          </cell>
          <cell r="O53">
            <v>7460</v>
          </cell>
          <cell r="P53">
            <v>94520</v>
          </cell>
          <cell r="Q53">
            <v>827683.83326691319</v>
          </cell>
          <cell r="R53">
            <v>-733163.83326691319</v>
          </cell>
          <cell r="T53">
            <v>94520</v>
          </cell>
          <cell r="U53" t="str">
            <v>Double click</v>
          </cell>
        </row>
        <row r="54">
          <cell r="C54" t="str">
            <v xml:space="preserve"> R&amp;D Department</v>
          </cell>
          <cell r="D54">
            <v>1125</v>
          </cell>
          <cell r="E54">
            <v>825</v>
          </cell>
          <cell r="F54">
            <v>6545</v>
          </cell>
          <cell r="G54">
            <v>6845</v>
          </cell>
          <cell r="H54">
            <v>6545</v>
          </cell>
          <cell r="I54">
            <v>6545</v>
          </cell>
          <cell r="J54">
            <v>6870</v>
          </cell>
          <cell r="K54">
            <v>6570</v>
          </cell>
          <cell r="L54">
            <v>6570</v>
          </cell>
          <cell r="M54">
            <v>6870</v>
          </cell>
          <cell r="N54">
            <v>6570</v>
          </cell>
          <cell r="O54">
            <v>6870</v>
          </cell>
          <cell r="P54">
            <v>68750</v>
          </cell>
          <cell r="Q54">
            <v>240689.96964232446</v>
          </cell>
          <cell r="R54">
            <v>-171939.96964232446</v>
          </cell>
        </row>
        <row r="55">
          <cell r="C55" t="str">
            <v xml:space="preserve"> Email Department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2218492.5483921682</v>
          </cell>
          <cell r="R55">
            <v>-2218492.5483921682</v>
          </cell>
        </row>
        <row r="56">
          <cell r="C56" t="str">
            <v xml:space="preserve"> Website Quality</v>
          </cell>
          <cell r="D56">
            <v>1500</v>
          </cell>
          <cell r="E56">
            <v>1500</v>
          </cell>
          <cell r="F56">
            <v>1450</v>
          </cell>
          <cell r="G56">
            <v>1500</v>
          </cell>
          <cell r="H56">
            <v>1500</v>
          </cell>
          <cell r="I56">
            <v>1450</v>
          </cell>
          <cell r="J56">
            <v>1500</v>
          </cell>
          <cell r="K56">
            <v>1500</v>
          </cell>
          <cell r="L56">
            <v>1450</v>
          </cell>
          <cell r="M56">
            <v>1500</v>
          </cell>
          <cell r="N56">
            <v>1500</v>
          </cell>
          <cell r="O56">
            <v>1450</v>
          </cell>
          <cell r="P56">
            <v>17800</v>
          </cell>
          <cell r="Q56">
            <v>240689.96964232446</v>
          </cell>
          <cell r="R56">
            <v>-222889.96964232446</v>
          </cell>
          <cell r="T56">
            <v>17800</v>
          </cell>
        </row>
        <row r="57">
          <cell r="C57" t="str">
            <v xml:space="preserve"> Wireless Operation</v>
          </cell>
          <cell r="D57">
            <v>527002.49375557539</v>
          </cell>
          <cell r="E57">
            <v>524861.20429353113</v>
          </cell>
          <cell r="F57">
            <v>530664.89952867676</v>
          </cell>
          <cell r="G57">
            <v>576532.36378775758</v>
          </cell>
          <cell r="H57">
            <v>589572.851961473</v>
          </cell>
          <cell r="I57">
            <v>590890.12935503898</v>
          </cell>
          <cell r="J57">
            <v>616026.47082324454</v>
          </cell>
          <cell r="K57">
            <v>615113.93600443681</v>
          </cell>
          <cell r="L57">
            <v>617396.98696269991</v>
          </cell>
          <cell r="M57">
            <v>635567.39801060141</v>
          </cell>
          <cell r="N57">
            <v>637472.19024835329</v>
          </cell>
          <cell r="O57">
            <v>639705.22449481557</v>
          </cell>
          <cell r="P57">
            <v>7100806.1492262054</v>
          </cell>
          <cell r="Q57">
            <v>2218492.5483921682</v>
          </cell>
          <cell r="R57">
            <v>4882313.6008340372</v>
          </cell>
          <cell r="T57">
            <v>7100806.1492262054</v>
          </cell>
          <cell r="U57" t="str">
            <v>HC related</v>
          </cell>
        </row>
        <row r="58">
          <cell r="C58" t="str">
            <v xml:space="preserve"> Online Service</v>
          </cell>
          <cell r="D58">
            <v>9710</v>
          </cell>
          <cell r="E58">
            <v>9710</v>
          </cell>
          <cell r="F58">
            <v>9610</v>
          </cell>
          <cell r="G58">
            <v>9710</v>
          </cell>
          <cell r="H58">
            <v>9710</v>
          </cell>
          <cell r="I58">
            <v>9610</v>
          </cell>
          <cell r="J58">
            <v>9710</v>
          </cell>
          <cell r="K58">
            <v>9710</v>
          </cell>
          <cell r="L58">
            <v>9610</v>
          </cell>
          <cell r="M58">
            <v>9710</v>
          </cell>
          <cell r="N58">
            <v>9710</v>
          </cell>
          <cell r="O58">
            <v>9610</v>
          </cell>
          <cell r="P58">
            <v>116120</v>
          </cell>
          <cell r="Q58">
            <v>1211575.2453108956</v>
          </cell>
          <cell r="R58">
            <v>-1095455.2453108956</v>
          </cell>
          <cell r="T58">
            <v>116120</v>
          </cell>
          <cell r="U58" t="str">
            <v>ISP</v>
          </cell>
        </row>
        <row r="59">
          <cell r="C59" t="str">
            <v xml:space="preserve"> Game</v>
          </cell>
          <cell r="D59">
            <v>53715</v>
          </cell>
          <cell r="E59">
            <v>53214.67</v>
          </cell>
          <cell r="F59">
            <v>54714.67</v>
          </cell>
          <cell r="G59">
            <v>53714.67</v>
          </cell>
          <cell r="H59">
            <v>53214.67</v>
          </cell>
          <cell r="I59">
            <v>54714.67</v>
          </cell>
          <cell r="J59">
            <v>61095.33</v>
          </cell>
          <cell r="K59">
            <v>60595.33</v>
          </cell>
          <cell r="L59">
            <v>62095.33</v>
          </cell>
          <cell r="M59">
            <v>73575</v>
          </cell>
          <cell r="N59">
            <v>73075</v>
          </cell>
          <cell r="O59">
            <v>74575</v>
          </cell>
          <cell r="P59">
            <v>728299.34000000008</v>
          </cell>
          <cell r="Q59">
            <v>1239750.3459315368</v>
          </cell>
          <cell r="R59">
            <v>-511451.00593153667</v>
          </cell>
        </row>
        <row r="60">
          <cell r="C60" t="str">
            <v xml:space="preserve"> Web based subscription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 t="str">
            <v>Reclassified HC t oSMS</v>
          </cell>
        </row>
        <row r="61">
          <cell r="C61" t="str">
            <v xml:space="preserve">Sub-total of Product Development </v>
          </cell>
          <cell r="D61">
            <v>602892.49375557539</v>
          </cell>
          <cell r="E61">
            <v>600100.87429353117</v>
          </cell>
          <cell r="F61">
            <v>613174.5695286768</v>
          </cell>
          <cell r="G61">
            <v>664242.03378775762</v>
          </cell>
          <cell r="H61">
            <v>671332.52196147304</v>
          </cell>
          <cell r="I61">
            <v>673899.79935503902</v>
          </cell>
          <cell r="J61">
            <v>705691.8008232445</v>
          </cell>
          <cell r="K61">
            <v>703879.26600443677</v>
          </cell>
          <cell r="L61">
            <v>707512.31696269987</v>
          </cell>
          <cell r="M61">
            <v>737812.39801060141</v>
          </cell>
          <cell r="N61">
            <v>738817.19024835329</v>
          </cell>
          <cell r="O61">
            <v>742700.22449481557</v>
          </cell>
          <cell r="P61">
            <v>8162055.4892262053</v>
          </cell>
          <cell r="Q61">
            <v>10697131.263899984</v>
          </cell>
          <cell r="R61">
            <v>-2535075.7746737786</v>
          </cell>
          <cell r="T61">
            <v>8162055.4892262053</v>
          </cell>
        </row>
        <row r="62">
          <cell r="B62" t="str">
            <v>Sales &amp; Marketing</v>
          </cell>
          <cell r="R62">
            <v>0</v>
          </cell>
          <cell r="T62">
            <v>0</v>
          </cell>
        </row>
        <row r="63">
          <cell r="C63" t="str">
            <v xml:space="preserve"> E-Commerce - High Touch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</row>
        <row r="64">
          <cell r="C64" t="str">
            <v>General elimination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0</v>
          </cell>
        </row>
        <row r="65">
          <cell r="C65" t="str">
            <v xml:space="preserve"> Customer Service Department</v>
          </cell>
          <cell r="D65">
            <v>25408</v>
          </cell>
          <cell r="E65">
            <v>24314</v>
          </cell>
          <cell r="F65">
            <v>25763</v>
          </cell>
          <cell r="G65">
            <v>25094</v>
          </cell>
          <cell r="H65">
            <v>24556</v>
          </cell>
          <cell r="I65">
            <v>40739</v>
          </cell>
          <cell r="J65">
            <v>24321</v>
          </cell>
          <cell r="K65">
            <v>23348</v>
          </cell>
          <cell r="L65">
            <v>26813</v>
          </cell>
          <cell r="M65">
            <v>24744</v>
          </cell>
          <cell r="N65">
            <v>24206</v>
          </cell>
          <cell r="O65">
            <v>25897</v>
          </cell>
          <cell r="P65">
            <v>315203</v>
          </cell>
          <cell r="Q65">
            <v>667866.68777423713</v>
          </cell>
          <cell r="R65">
            <v>-352663.68777423713</v>
          </cell>
          <cell r="T65">
            <v>315203</v>
          </cell>
        </row>
        <row r="66">
          <cell r="C66" t="str">
            <v xml:space="preserve"> Call Center</v>
          </cell>
          <cell r="D66">
            <v>1470</v>
          </cell>
          <cell r="E66">
            <v>1460</v>
          </cell>
          <cell r="F66">
            <v>1470</v>
          </cell>
          <cell r="G66">
            <v>1630</v>
          </cell>
          <cell r="H66">
            <v>1630</v>
          </cell>
          <cell r="I66">
            <v>1730</v>
          </cell>
          <cell r="J66">
            <v>1740</v>
          </cell>
          <cell r="K66">
            <v>1740</v>
          </cell>
          <cell r="L66">
            <v>1740</v>
          </cell>
          <cell r="M66">
            <v>1750</v>
          </cell>
          <cell r="N66">
            <v>1750</v>
          </cell>
          <cell r="O66">
            <v>1750</v>
          </cell>
          <cell r="P66">
            <v>19860</v>
          </cell>
          <cell r="Q66">
            <v>273826.73047312303</v>
          </cell>
          <cell r="R66">
            <v>-253966.73047312303</v>
          </cell>
          <cell r="T66">
            <v>19860</v>
          </cell>
        </row>
        <row r="67">
          <cell r="C67" t="str">
            <v xml:space="preserve"> Marketing Department</v>
          </cell>
          <cell r="D67">
            <v>326556</v>
          </cell>
          <cell r="E67">
            <v>327056</v>
          </cell>
          <cell r="F67">
            <v>327656</v>
          </cell>
          <cell r="G67">
            <v>676556</v>
          </cell>
          <cell r="H67">
            <v>576556</v>
          </cell>
          <cell r="I67">
            <v>576656</v>
          </cell>
          <cell r="J67">
            <v>1134302</v>
          </cell>
          <cell r="K67">
            <v>1134302</v>
          </cell>
          <cell r="L67">
            <v>1134402</v>
          </cell>
          <cell r="M67">
            <v>852880</v>
          </cell>
          <cell r="N67">
            <v>852880</v>
          </cell>
          <cell r="O67">
            <v>851980</v>
          </cell>
          <cell r="P67">
            <v>8771782</v>
          </cell>
          <cell r="Q67">
            <v>3772898.1811783034</v>
          </cell>
          <cell r="R67">
            <v>4998883.8188216966</v>
          </cell>
          <cell r="T67">
            <v>8771782</v>
          </cell>
        </row>
        <row r="68">
          <cell r="C68" t="str">
            <v xml:space="preserve"> Sales Department</v>
          </cell>
          <cell r="D68">
            <v>549330.27672996046</v>
          </cell>
          <cell r="E68">
            <v>543086.85318869038</v>
          </cell>
          <cell r="F68">
            <v>682010.25209692621</v>
          </cell>
          <cell r="G68">
            <v>606566.4029888357</v>
          </cell>
          <cell r="H68">
            <v>606281.3024387809</v>
          </cell>
          <cell r="I68">
            <v>909483.35955369787</v>
          </cell>
          <cell r="J68">
            <v>670990.06307506049</v>
          </cell>
          <cell r="K68">
            <v>666548.03023252671</v>
          </cell>
          <cell r="L68">
            <v>931087.46092619153</v>
          </cell>
          <cell r="M68">
            <v>715242.73783129372</v>
          </cell>
          <cell r="N68">
            <v>764973.1278231123</v>
          </cell>
          <cell r="O68">
            <v>991116.83376669837</v>
          </cell>
          <cell r="P68">
            <v>8636716.7006517742</v>
          </cell>
          <cell r="Q68">
            <v>1469360.0100598806</v>
          </cell>
          <cell r="R68">
            <v>7167356.6905918941</v>
          </cell>
          <cell r="T68">
            <v>8636716.7006517742</v>
          </cell>
          <cell r="U68" t="str">
            <v>Bad increase $207,000</v>
          </cell>
        </row>
        <row r="69">
          <cell r="C69" t="str">
            <v xml:space="preserve"> Retailed Client Sales</v>
          </cell>
          <cell r="D69">
            <v>11115</v>
          </cell>
          <cell r="E69">
            <v>12115</v>
          </cell>
          <cell r="F69">
            <v>12115</v>
          </cell>
          <cell r="G69">
            <v>13315</v>
          </cell>
          <cell r="H69">
            <v>13315</v>
          </cell>
          <cell r="I69">
            <v>13615</v>
          </cell>
          <cell r="J69">
            <v>14615</v>
          </cell>
          <cell r="K69">
            <v>14615</v>
          </cell>
          <cell r="L69">
            <v>14615</v>
          </cell>
          <cell r="M69">
            <v>14715</v>
          </cell>
          <cell r="N69">
            <v>14715</v>
          </cell>
          <cell r="O69">
            <v>15015</v>
          </cell>
          <cell r="P69">
            <v>163880</v>
          </cell>
          <cell r="Q69">
            <v>1346468.7148796706</v>
          </cell>
          <cell r="R69">
            <v>-1182588.7148796706</v>
          </cell>
          <cell r="T69">
            <v>163880</v>
          </cell>
          <cell r="U69" t="str">
            <v>Commission increase</v>
          </cell>
        </row>
        <row r="70">
          <cell r="C70" t="str">
            <v xml:space="preserve"> SLI Department</v>
          </cell>
          <cell r="D70">
            <v>43178.559999999998</v>
          </cell>
          <cell r="E70">
            <v>43178.559999999998</v>
          </cell>
          <cell r="F70">
            <v>43178.559999999998</v>
          </cell>
          <cell r="G70">
            <v>60257</v>
          </cell>
          <cell r="H70">
            <v>60257</v>
          </cell>
          <cell r="I70">
            <v>60257</v>
          </cell>
          <cell r="J70">
            <v>65450</v>
          </cell>
          <cell r="K70">
            <v>65450</v>
          </cell>
          <cell r="L70">
            <v>65450</v>
          </cell>
          <cell r="M70">
            <v>70644</v>
          </cell>
          <cell r="N70">
            <v>70644</v>
          </cell>
          <cell r="O70">
            <v>70644</v>
          </cell>
          <cell r="P70">
            <v>718588.67999999993</v>
          </cell>
          <cell r="Q70">
            <v>194368.98078165657</v>
          </cell>
          <cell r="R70">
            <v>524219.69921834336</v>
          </cell>
        </row>
        <row r="71">
          <cell r="C71" t="str">
            <v xml:space="preserve"> Investor Relations</v>
          </cell>
          <cell r="D71">
            <v>14250</v>
          </cell>
          <cell r="E71">
            <v>4365</v>
          </cell>
          <cell r="F71">
            <v>11865</v>
          </cell>
          <cell r="G71">
            <v>13620</v>
          </cell>
          <cell r="H71">
            <v>48565</v>
          </cell>
          <cell r="I71">
            <v>7865</v>
          </cell>
          <cell r="J71">
            <v>12120</v>
          </cell>
          <cell r="K71">
            <v>1865</v>
          </cell>
          <cell r="L71">
            <v>11865</v>
          </cell>
          <cell r="M71">
            <v>8620</v>
          </cell>
          <cell r="N71">
            <v>11865</v>
          </cell>
          <cell r="O71">
            <v>4365</v>
          </cell>
          <cell r="P71">
            <v>151230</v>
          </cell>
          <cell r="Q71">
            <v>194368.98078165657</v>
          </cell>
          <cell r="R71">
            <v>-43138.980781656574</v>
          </cell>
          <cell r="T71">
            <v>151230</v>
          </cell>
        </row>
        <row r="72">
          <cell r="C72" t="str">
            <v xml:space="preserve"> EC High Touch</v>
          </cell>
          <cell r="D72">
            <v>23850</v>
          </cell>
          <cell r="E72">
            <v>25243</v>
          </cell>
          <cell r="F72">
            <v>26920</v>
          </cell>
          <cell r="G72">
            <v>27520</v>
          </cell>
          <cell r="H72">
            <v>29030</v>
          </cell>
          <cell r="I72">
            <v>31370</v>
          </cell>
          <cell r="J72">
            <v>32610</v>
          </cell>
          <cell r="K72">
            <v>33420</v>
          </cell>
          <cell r="L72">
            <v>33830</v>
          </cell>
          <cell r="M72">
            <v>34070</v>
          </cell>
          <cell r="N72">
            <v>34380</v>
          </cell>
          <cell r="O72">
            <v>34890</v>
          </cell>
          <cell r="P72">
            <v>367133</v>
          </cell>
          <cell r="Q72">
            <v>1024397.4105229835</v>
          </cell>
          <cell r="R72">
            <v>-657264.41052298353</v>
          </cell>
          <cell r="T72">
            <v>367133</v>
          </cell>
        </row>
        <row r="73">
          <cell r="C73" t="str">
            <v>Sales SH</v>
          </cell>
          <cell r="D73">
            <v>42944.502415458934</v>
          </cell>
          <cell r="E73">
            <v>35372.637681159424</v>
          </cell>
          <cell r="F73">
            <v>35372.637681159424</v>
          </cell>
          <cell r="G73">
            <v>37381.637681159424</v>
          </cell>
          <cell r="H73">
            <v>37733.637681159424</v>
          </cell>
          <cell r="I73">
            <v>37733.637681159424</v>
          </cell>
          <cell r="J73">
            <v>45233.637681159424</v>
          </cell>
          <cell r="K73">
            <v>37839.637681159424</v>
          </cell>
          <cell r="L73">
            <v>37839.637681159424</v>
          </cell>
          <cell r="M73">
            <v>37839.637681159424</v>
          </cell>
          <cell r="N73">
            <v>37839.637681159424</v>
          </cell>
          <cell r="O73">
            <v>37839.637681159424</v>
          </cell>
          <cell r="P73">
            <v>460970.51690821256</v>
          </cell>
          <cell r="Q73">
            <v>946213.13</v>
          </cell>
          <cell r="R73">
            <v>-485242.61309178744</v>
          </cell>
          <cell r="T73">
            <v>460970.51690821256</v>
          </cell>
        </row>
        <row r="74">
          <cell r="C74" t="str">
            <v>Sales GZ</v>
          </cell>
          <cell r="D74">
            <v>34823.888888888891</v>
          </cell>
          <cell r="E74">
            <v>30807.024154589373</v>
          </cell>
          <cell r="F74">
            <v>31844.705314009661</v>
          </cell>
          <cell r="G74">
            <v>30646.705314009661</v>
          </cell>
          <cell r="H74">
            <v>30344.705314009661</v>
          </cell>
          <cell r="I74">
            <v>45344.705314009661</v>
          </cell>
          <cell r="J74">
            <v>29216.115314009661</v>
          </cell>
          <cell r="K74">
            <v>28344.705314009661</v>
          </cell>
          <cell r="L74">
            <v>28844.705314009661</v>
          </cell>
          <cell r="M74">
            <v>35646.705314009661</v>
          </cell>
          <cell r="N74">
            <v>31344.705314009661</v>
          </cell>
          <cell r="O74">
            <v>32344.705314009661</v>
          </cell>
          <cell r="P74">
            <v>389553.3761835749</v>
          </cell>
          <cell r="Q74">
            <v>1112297.76</v>
          </cell>
          <cell r="R74">
            <v>-722744.38381642511</v>
          </cell>
          <cell r="T74">
            <v>389553.3761835749</v>
          </cell>
        </row>
        <row r="75">
          <cell r="C75" t="str">
            <v>Sales HK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</row>
        <row r="76">
          <cell r="C76" t="str">
            <v>US Office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</row>
        <row r="77">
          <cell r="C77" t="str">
            <v>Sub-total of Sales &amp; Marketing</v>
          </cell>
          <cell r="D77">
            <v>1072926.2280343084</v>
          </cell>
          <cell r="E77">
            <v>1046998.0750244391</v>
          </cell>
          <cell r="F77">
            <v>1198195.1550920955</v>
          </cell>
          <cell r="G77">
            <v>1492586.7459840048</v>
          </cell>
          <cell r="H77">
            <v>1428268.64543395</v>
          </cell>
          <cell r="I77">
            <v>1724793.7025488671</v>
          </cell>
          <cell r="J77">
            <v>2030597.8160702295</v>
          </cell>
          <cell r="K77">
            <v>2007472.3732276959</v>
          </cell>
          <cell r="L77">
            <v>2286486.8039213605</v>
          </cell>
          <cell r="M77">
            <v>1796152.0808264627</v>
          </cell>
          <cell r="N77">
            <v>1844597.4708182814</v>
          </cell>
          <cell r="O77">
            <v>2065842.1767618675</v>
          </cell>
          <cell r="P77">
            <v>19994917.273743559</v>
          </cell>
          <cell r="Q77">
            <v>11002066.586451514</v>
          </cell>
          <cell r="R77">
            <v>8992850.687292045</v>
          </cell>
          <cell r="T77">
            <v>19994917.273743559</v>
          </cell>
        </row>
        <row r="78">
          <cell r="B78" t="str">
            <v>General &amp; Administration</v>
          </cell>
          <cell r="T78">
            <v>0</v>
          </cell>
        </row>
        <row r="79">
          <cell r="C79" t="str">
            <v xml:space="preserve"> Administration Department</v>
          </cell>
          <cell r="D79">
            <v>28688.045399515737</v>
          </cell>
          <cell r="E79">
            <v>28688.045399515737</v>
          </cell>
          <cell r="F79">
            <v>28689.045399515737</v>
          </cell>
          <cell r="G79">
            <v>28988.045399515737</v>
          </cell>
          <cell r="H79">
            <v>29088.045399515737</v>
          </cell>
          <cell r="I79">
            <v>28989.045399515737</v>
          </cell>
          <cell r="J79">
            <v>28988.045399515737</v>
          </cell>
          <cell r="K79">
            <v>29088.045399515737</v>
          </cell>
          <cell r="L79">
            <v>28989.045399515737</v>
          </cell>
          <cell r="M79">
            <v>28988.045399515737</v>
          </cell>
          <cell r="N79">
            <v>29088.045399515737</v>
          </cell>
          <cell r="O79">
            <v>28989.045399515737</v>
          </cell>
          <cell r="P79">
            <v>347260.54479418881</v>
          </cell>
          <cell r="Q79">
            <v>202292.32987855154</v>
          </cell>
          <cell r="R79">
            <v>144968.21491563728</v>
          </cell>
          <cell r="T79">
            <v>347260.54479418881</v>
          </cell>
        </row>
        <row r="80">
          <cell r="C80" t="str">
            <v xml:space="preserve"> Finance Department</v>
          </cell>
          <cell r="D80">
            <v>408210.12892433832</v>
          </cell>
          <cell r="E80">
            <v>408889.15812271793</v>
          </cell>
          <cell r="F80">
            <v>415483.04520060279</v>
          </cell>
          <cell r="G80">
            <v>442872.68218184967</v>
          </cell>
          <cell r="H80">
            <v>446494.52838687826</v>
          </cell>
          <cell r="I80">
            <v>446639.53304244834</v>
          </cell>
          <cell r="J80">
            <v>468492.15429709735</v>
          </cell>
          <cell r="K80">
            <v>469337.91340912675</v>
          </cell>
          <cell r="L80">
            <v>468846.31750970206</v>
          </cell>
          <cell r="M80">
            <v>437634.95931367559</v>
          </cell>
          <cell r="N80">
            <v>437517.49564731744</v>
          </cell>
          <cell r="O80">
            <v>437377.78602969507</v>
          </cell>
          <cell r="P80">
            <v>5287795.7020654492</v>
          </cell>
          <cell r="Q80">
            <v>2839509.6783158989</v>
          </cell>
          <cell r="R80">
            <v>2448286.0237495503</v>
          </cell>
          <cell r="T80">
            <v>5287795.7020654492</v>
          </cell>
        </row>
        <row r="81">
          <cell r="C81" t="str">
            <v xml:space="preserve"> Human Resouces Department</v>
          </cell>
          <cell r="D81">
            <v>23000</v>
          </cell>
          <cell r="E81">
            <v>30500</v>
          </cell>
          <cell r="F81">
            <v>39164</v>
          </cell>
          <cell r="G81">
            <v>45000</v>
          </cell>
          <cell r="H81">
            <v>46900</v>
          </cell>
          <cell r="I81">
            <v>51813</v>
          </cell>
          <cell r="J81">
            <v>45000</v>
          </cell>
          <cell r="K81">
            <v>41100</v>
          </cell>
          <cell r="L81">
            <v>46236</v>
          </cell>
          <cell r="M81">
            <v>45000</v>
          </cell>
          <cell r="N81">
            <v>53500</v>
          </cell>
          <cell r="O81">
            <v>40007</v>
          </cell>
          <cell r="P81">
            <v>507220</v>
          </cell>
          <cell r="Q81">
            <v>539942.18856734841</v>
          </cell>
          <cell r="R81">
            <v>-32722.188567348407</v>
          </cell>
          <cell r="T81">
            <v>507220</v>
          </cell>
        </row>
        <row r="82">
          <cell r="C82" t="str">
            <v xml:space="preserve"> Management Department</v>
          </cell>
          <cell r="D82">
            <v>19390</v>
          </cell>
          <cell r="E82">
            <v>12390</v>
          </cell>
          <cell r="F82">
            <v>11790</v>
          </cell>
          <cell r="G82">
            <v>12390</v>
          </cell>
          <cell r="H82">
            <v>14390</v>
          </cell>
          <cell r="I82">
            <v>6790</v>
          </cell>
          <cell r="J82">
            <v>19390</v>
          </cell>
          <cell r="K82">
            <v>12390</v>
          </cell>
          <cell r="L82">
            <v>11790</v>
          </cell>
          <cell r="M82">
            <v>12390</v>
          </cell>
          <cell r="N82">
            <v>14390</v>
          </cell>
          <cell r="O82">
            <v>6790</v>
          </cell>
          <cell r="P82">
            <v>154280</v>
          </cell>
          <cell r="Q82">
            <v>968619.05910049018</v>
          </cell>
          <cell r="R82">
            <v>-814339.05910049018</v>
          </cell>
          <cell r="T82">
            <v>154280</v>
          </cell>
        </row>
        <row r="83">
          <cell r="C83" t="str">
            <v xml:space="preserve"> Legal Department</v>
          </cell>
          <cell r="D83">
            <v>22082</v>
          </cell>
          <cell r="E83">
            <v>22082</v>
          </cell>
          <cell r="F83">
            <v>22082</v>
          </cell>
          <cell r="G83">
            <v>22082</v>
          </cell>
          <cell r="H83">
            <v>22082</v>
          </cell>
          <cell r="I83">
            <v>22082</v>
          </cell>
          <cell r="J83">
            <v>22082</v>
          </cell>
          <cell r="K83">
            <v>22082</v>
          </cell>
          <cell r="L83">
            <v>22082</v>
          </cell>
          <cell r="M83">
            <v>22082</v>
          </cell>
          <cell r="N83">
            <v>22082</v>
          </cell>
          <cell r="O83">
            <v>22082</v>
          </cell>
          <cell r="P83">
            <v>264984</v>
          </cell>
          <cell r="Q83">
            <v>306789.39958627906</v>
          </cell>
          <cell r="R83">
            <v>-41805.399586279062</v>
          </cell>
        </row>
        <row r="84">
          <cell r="C84" t="str">
            <v xml:space="preserve"> Business Development  Department</v>
          </cell>
          <cell r="D84">
            <v>3170</v>
          </cell>
          <cell r="E84">
            <v>5670</v>
          </cell>
          <cell r="F84">
            <v>2170</v>
          </cell>
          <cell r="G84">
            <v>7170</v>
          </cell>
          <cell r="H84">
            <v>3170</v>
          </cell>
          <cell r="I84">
            <v>6170</v>
          </cell>
          <cell r="J84">
            <v>3170</v>
          </cell>
          <cell r="K84">
            <v>11170</v>
          </cell>
          <cell r="L84">
            <v>2170</v>
          </cell>
          <cell r="M84">
            <v>7170</v>
          </cell>
          <cell r="N84">
            <v>3170</v>
          </cell>
          <cell r="O84">
            <v>10170</v>
          </cell>
          <cell r="P84">
            <v>64540</v>
          </cell>
          <cell r="Q84">
            <v>0</v>
          </cell>
          <cell r="R84">
            <v>64540</v>
          </cell>
          <cell r="T84">
            <v>64540</v>
          </cell>
        </row>
        <row r="85">
          <cell r="C85" t="str">
            <v xml:space="preserve"> Facilities Department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-3.5245439794380218E-3</v>
          </cell>
          <cell r="R85">
            <v>3.5245439794380218E-3</v>
          </cell>
          <cell r="T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C87" t="str">
            <v>Sub-total of General &amp; Administration</v>
          </cell>
          <cell r="D87">
            <v>504540.17432385404</v>
          </cell>
          <cell r="E87">
            <v>508219.20352223364</v>
          </cell>
          <cell r="F87">
            <v>519378.09060011851</v>
          </cell>
          <cell r="G87">
            <v>558502.72758136538</v>
          </cell>
          <cell r="H87">
            <v>562124.57378639397</v>
          </cell>
          <cell r="I87">
            <v>562483.578441964</v>
          </cell>
          <cell r="J87">
            <v>587122.19969661301</v>
          </cell>
          <cell r="K87">
            <v>585167.95880864246</v>
          </cell>
          <cell r="L87">
            <v>580113.36290921783</v>
          </cell>
          <cell r="M87">
            <v>553265.0047131913</v>
          </cell>
          <cell r="N87">
            <v>559747.54104683315</v>
          </cell>
          <cell r="O87">
            <v>545415.83142921072</v>
          </cell>
          <cell r="P87">
            <v>6626080.246859638</v>
          </cell>
          <cell r="Q87">
            <v>4857152.6519240243</v>
          </cell>
          <cell r="R87">
            <v>1768927.5949356137</v>
          </cell>
          <cell r="T87">
            <v>6626080.246859638</v>
          </cell>
        </row>
        <row r="88">
          <cell r="C88" t="str">
            <v>Sub-total of Amortization of Intangibles</v>
          </cell>
          <cell r="D88">
            <v>56943</v>
          </cell>
          <cell r="E88">
            <v>56943</v>
          </cell>
          <cell r="F88">
            <v>56943</v>
          </cell>
          <cell r="G88">
            <v>56943</v>
          </cell>
          <cell r="H88">
            <v>56943</v>
          </cell>
          <cell r="I88">
            <v>56943</v>
          </cell>
          <cell r="J88">
            <v>56943</v>
          </cell>
          <cell r="K88">
            <v>56943</v>
          </cell>
          <cell r="L88">
            <v>56943</v>
          </cell>
          <cell r="M88">
            <v>56943</v>
          </cell>
          <cell r="N88">
            <v>56943</v>
          </cell>
          <cell r="O88">
            <v>56943</v>
          </cell>
          <cell r="P88">
            <v>683316</v>
          </cell>
        </row>
        <row r="90">
          <cell r="B90" t="str">
            <v>Total Operating Expenses</v>
          </cell>
          <cell r="D90">
            <v>2237301.896113738</v>
          </cell>
          <cell r="E90">
            <v>2212261.1528402041</v>
          </cell>
          <cell r="F90">
            <v>2387690.8152208906</v>
          </cell>
          <cell r="G90">
            <v>2772274.5073531279</v>
          </cell>
          <cell r="H90">
            <v>2718668.7411818169</v>
          </cell>
          <cell r="I90">
            <v>3018120.08034587</v>
          </cell>
          <cell r="J90">
            <v>3380354.816590087</v>
          </cell>
          <cell r="K90">
            <v>3353462.5980407749</v>
          </cell>
          <cell r="L90">
            <v>3631055.4837932782</v>
          </cell>
          <cell r="M90">
            <v>3144172.4835502552</v>
          </cell>
          <cell r="N90">
            <v>3200105.2021134677</v>
          </cell>
          <cell r="O90">
            <v>3410901.2326858938</v>
          </cell>
          <cell r="P90">
            <v>35466369.009829402</v>
          </cell>
          <cell r="Q90">
            <v>26556350.502275523</v>
          </cell>
          <cell r="R90">
            <v>8910018.5075538792</v>
          </cell>
          <cell r="T90">
            <v>35466369.009829402</v>
          </cell>
        </row>
        <row r="92">
          <cell r="B92" t="str">
            <v>Stock - Based Compensation Expense</v>
          </cell>
          <cell r="D92">
            <v>6667</v>
          </cell>
          <cell r="E92">
            <v>6667</v>
          </cell>
          <cell r="F92">
            <v>6666</v>
          </cell>
          <cell r="G92">
            <v>6667</v>
          </cell>
          <cell r="H92">
            <v>6667</v>
          </cell>
          <cell r="I92">
            <v>6666</v>
          </cell>
          <cell r="J92">
            <v>6667</v>
          </cell>
          <cell r="K92">
            <v>6667</v>
          </cell>
          <cell r="L92">
            <v>6666</v>
          </cell>
          <cell r="M92">
            <v>6667</v>
          </cell>
          <cell r="N92">
            <v>6667</v>
          </cell>
          <cell r="O92">
            <v>6666</v>
          </cell>
          <cell r="P92">
            <v>80000</v>
          </cell>
          <cell r="Q92">
            <v>23009</v>
          </cell>
          <cell r="R92">
            <v>56991</v>
          </cell>
        </row>
        <row r="93">
          <cell r="B93" t="str">
            <v>Interest Income</v>
          </cell>
          <cell r="R93">
            <v>0</v>
          </cell>
          <cell r="T93">
            <v>0</v>
          </cell>
        </row>
        <row r="94">
          <cell r="C94" t="str">
            <v xml:space="preserve">Interest (income) / Expense </v>
          </cell>
          <cell r="D94">
            <v>-227250</v>
          </cell>
          <cell r="E94">
            <v>-227250</v>
          </cell>
          <cell r="F94">
            <v>-227250</v>
          </cell>
          <cell r="G94">
            <v>-233250</v>
          </cell>
          <cell r="H94">
            <v>-233250</v>
          </cell>
          <cell r="I94">
            <v>-233250</v>
          </cell>
          <cell r="J94">
            <v>-243250</v>
          </cell>
          <cell r="K94">
            <v>-243250</v>
          </cell>
          <cell r="L94">
            <v>-243250</v>
          </cell>
          <cell r="M94">
            <v>-253250</v>
          </cell>
          <cell r="N94">
            <v>-253250</v>
          </cell>
          <cell r="O94">
            <v>-253250</v>
          </cell>
          <cell r="P94">
            <v>-2871000</v>
          </cell>
          <cell r="Q94">
            <v>1805271.38</v>
          </cell>
          <cell r="R94">
            <v>-4676271.38</v>
          </cell>
          <cell r="T94">
            <v>-2871000</v>
          </cell>
        </row>
        <row r="95">
          <cell r="P95">
            <v>0</v>
          </cell>
          <cell r="R95">
            <v>0</v>
          </cell>
          <cell r="T95">
            <v>0</v>
          </cell>
        </row>
        <row r="96">
          <cell r="C96" t="str">
            <v>Sub-total of Interest income</v>
          </cell>
          <cell r="D96">
            <v>-227250</v>
          </cell>
          <cell r="E96">
            <v>-227250</v>
          </cell>
          <cell r="F96">
            <v>-227250</v>
          </cell>
          <cell r="G96">
            <v>-233250</v>
          </cell>
          <cell r="H96">
            <v>-233250</v>
          </cell>
          <cell r="I96">
            <v>-233250</v>
          </cell>
          <cell r="J96">
            <v>-243250</v>
          </cell>
          <cell r="K96">
            <v>-243250</v>
          </cell>
          <cell r="L96">
            <v>-243250</v>
          </cell>
          <cell r="M96">
            <v>-253250</v>
          </cell>
          <cell r="N96">
            <v>-253250</v>
          </cell>
          <cell r="O96">
            <v>-253250</v>
          </cell>
          <cell r="P96">
            <v>-2871000</v>
          </cell>
          <cell r="Q96">
            <v>1805271.38</v>
          </cell>
          <cell r="R96">
            <v>-4676271.38</v>
          </cell>
          <cell r="T96">
            <v>-2871000</v>
          </cell>
        </row>
        <row r="97">
          <cell r="B97" t="str">
            <v>Other Expense / ( Income )</v>
          </cell>
          <cell r="R97">
            <v>0</v>
          </cell>
          <cell r="T97">
            <v>0</v>
          </cell>
        </row>
        <row r="98">
          <cell r="C98" t="str">
            <v>Loss from Joint Venture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751058.72</v>
          </cell>
          <cell r="R98">
            <v>-751058.72</v>
          </cell>
          <cell r="T98">
            <v>0</v>
          </cell>
        </row>
        <row r="99">
          <cell r="C99" t="str">
            <v xml:space="preserve"> Other Non-operating Expense/(Income)</v>
          </cell>
          <cell r="D99">
            <v>59337</v>
          </cell>
          <cell r="E99">
            <v>59333</v>
          </cell>
          <cell r="F99">
            <v>59333</v>
          </cell>
          <cell r="G99">
            <v>59333</v>
          </cell>
          <cell r="H99">
            <v>59333</v>
          </cell>
          <cell r="I99">
            <v>59333</v>
          </cell>
          <cell r="J99">
            <v>59333</v>
          </cell>
          <cell r="K99">
            <v>59333</v>
          </cell>
          <cell r="L99">
            <v>59333</v>
          </cell>
          <cell r="M99">
            <v>59333</v>
          </cell>
          <cell r="N99">
            <v>59333</v>
          </cell>
          <cell r="O99">
            <v>59333</v>
          </cell>
          <cell r="P99">
            <v>712000</v>
          </cell>
          <cell r="Q99">
            <v>159944</v>
          </cell>
          <cell r="R99">
            <v>552056</v>
          </cell>
          <cell r="T99">
            <v>712000</v>
          </cell>
        </row>
        <row r="100">
          <cell r="C100" t="str">
            <v>Sub-total of Other expense /( Income )</v>
          </cell>
          <cell r="D100">
            <v>59337</v>
          </cell>
          <cell r="E100">
            <v>59333</v>
          </cell>
          <cell r="F100">
            <v>59333</v>
          </cell>
          <cell r="G100">
            <v>59333</v>
          </cell>
          <cell r="H100">
            <v>59333</v>
          </cell>
          <cell r="I100">
            <v>59333</v>
          </cell>
          <cell r="J100">
            <v>59333</v>
          </cell>
          <cell r="K100">
            <v>59333</v>
          </cell>
          <cell r="L100">
            <v>59333</v>
          </cell>
          <cell r="M100">
            <v>59333</v>
          </cell>
          <cell r="N100">
            <v>59333</v>
          </cell>
          <cell r="O100">
            <v>59333</v>
          </cell>
          <cell r="P100">
            <v>712000</v>
          </cell>
          <cell r="Q100">
            <v>911002.72</v>
          </cell>
          <cell r="R100">
            <v>-199002.71999999997</v>
          </cell>
          <cell r="T100">
            <v>712000</v>
          </cell>
        </row>
        <row r="102">
          <cell r="B102" t="str">
            <v>Profit / (Loss) Before Tax</v>
          </cell>
          <cell r="D102">
            <v>3680079.2782634976</v>
          </cell>
          <cell r="E102">
            <v>3719886.3377320967</v>
          </cell>
          <cell r="F102">
            <v>3524000.6565726763</v>
          </cell>
          <cell r="G102">
            <v>4018561.2769167712</v>
          </cell>
          <cell r="H102">
            <v>4058559.2769167721</v>
          </cell>
          <cell r="I102">
            <v>3740820.2769167721</v>
          </cell>
          <cell r="J102">
            <v>4438896.5402501058</v>
          </cell>
          <cell r="K102">
            <v>4455626.9502501059</v>
          </cell>
          <cell r="L102">
            <v>4176720.9502501069</v>
          </cell>
          <cell r="M102">
            <v>5815673.946916773</v>
          </cell>
          <cell r="N102">
            <v>5757166.9469167721</v>
          </cell>
          <cell r="O102">
            <v>5540890.9469167721</v>
          </cell>
          <cell r="P102">
            <v>52926883.384819254</v>
          </cell>
          <cell r="Q102">
            <v>26921148.746795446</v>
          </cell>
          <cell r="R102">
            <v>26005734.638023809</v>
          </cell>
          <cell r="T102">
            <v>52926883.384819254</v>
          </cell>
        </row>
        <row r="103">
          <cell r="B103" t="str">
            <v xml:space="preserve">Income Tax Expense </v>
          </cell>
          <cell r="D103">
            <v>81713.333329999994</v>
          </cell>
          <cell r="E103">
            <v>81713.333329999994</v>
          </cell>
          <cell r="F103">
            <v>31713</v>
          </cell>
          <cell r="G103">
            <v>81713.333329999994</v>
          </cell>
          <cell r="H103">
            <v>81713.333329999994</v>
          </cell>
          <cell r="I103">
            <v>81713.333329999994</v>
          </cell>
          <cell r="J103">
            <v>81713.333329999994</v>
          </cell>
          <cell r="K103">
            <v>81713.333329999994</v>
          </cell>
          <cell r="L103">
            <v>81713.333329999994</v>
          </cell>
          <cell r="M103">
            <v>81713.333329999994</v>
          </cell>
          <cell r="N103">
            <v>81713.333329999994</v>
          </cell>
          <cell r="O103">
            <v>131713</v>
          </cell>
          <cell r="P103">
            <v>980559.33330000006</v>
          </cell>
          <cell r="Q103">
            <v>6500000</v>
          </cell>
          <cell r="R103">
            <v>-5519440.6666999999</v>
          </cell>
        </row>
        <row r="104">
          <cell r="B104" t="str">
            <v>Net Profit / (Loss)</v>
          </cell>
          <cell r="D104">
            <v>3598365.9449334978</v>
          </cell>
          <cell r="E104">
            <v>3638173.0044020968</v>
          </cell>
          <cell r="F104">
            <v>3492287.6565726763</v>
          </cell>
          <cell r="G104">
            <v>3936847.9435867714</v>
          </cell>
          <cell r="H104">
            <v>3976845.9435867723</v>
          </cell>
          <cell r="I104">
            <v>3659106.9435867723</v>
          </cell>
          <cell r="J104">
            <v>4357183.206920106</v>
          </cell>
          <cell r="K104">
            <v>4373913.6169201061</v>
          </cell>
          <cell r="L104">
            <v>4095007.616920107</v>
          </cell>
          <cell r="M104">
            <v>5733960.6135867732</v>
          </cell>
          <cell r="N104">
            <v>5675453.6135867722</v>
          </cell>
          <cell r="O104">
            <v>5409177.9469167721</v>
          </cell>
          <cell r="P104">
            <v>51946324.05151923</v>
          </cell>
          <cell r="Q104">
            <v>20421148.746795446</v>
          </cell>
          <cell r="R104">
            <v>31525175.304723784</v>
          </cell>
          <cell r="V104">
            <v>0</v>
          </cell>
        </row>
        <row r="105">
          <cell r="B105" t="str">
            <v>Check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ctors"/>
      <sheetName val="BestWorst Cases"/>
      <sheetName val="PL By Qtr-AfterElim"/>
      <sheetName val="PL-Qtr"/>
      <sheetName val="Spending_Qtr"/>
      <sheetName val="Comparison"/>
      <sheetName val="Work copy"/>
      <sheetName val="SOL"/>
      <sheetName val="Game"/>
      <sheetName val="SMS"/>
      <sheetName val="EC"/>
      <sheetName val="BOD review"/>
      <sheetName val="Summary(Sohu)"/>
      <sheetName val="CondensedPL(Sohu)"/>
      <sheetName val="CondensedPL(Qtr)"/>
      <sheetName val="Roll-up(Qtr)(Sohu)"/>
      <sheetName val="进口设备FOB总价表"/>
      <sheetName val="内贸合同总价表"/>
      <sheetName val="Spending-mth(Sohu)"/>
      <sheetName val="Spending-Qtr"/>
    </sheetNames>
    <sheetDataSet>
      <sheetData sheetId="0"/>
      <sheetData sheetId="1"/>
      <sheetData sheetId="2"/>
      <sheetData sheetId="3" refreshError="1">
        <row r="2">
          <cell r="B2" t="str">
            <v>SOHU 2003 July Quarter Forecast</v>
          </cell>
        </row>
        <row r="3">
          <cell r="B3" t="str">
            <v>P&amp;L By quarter</v>
          </cell>
        </row>
        <row r="5">
          <cell r="B5" t="str">
            <v>P&amp;L By quarter - After Elimination</v>
          </cell>
          <cell r="C5" t="str">
            <v>Q1</v>
          </cell>
          <cell r="D5" t="str">
            <v>Q2 Actual</v>
          </cell>
          <cell r="E5" t="str">
            <v>Q3</v>
          </cell>
          <cell r="F5" t="str">
            <v>Q4</v>
          </cell>
          <cell r="G5" t="str">
            <v>2003 FCST 2</v>
          </cell>
          <cell r="H5" t="str">
            <v>2003 FCST 1</v>
          </cell>
          <cell r="I5" t="str">
            <v>2003 BDGT</v>
          </cell>
          <cell r="J5" t="str">
            <v>Difference</v>
          </cell>
          <cell r="K5" t="str">
            <v>% of Changes</v>
          </cell>
        </row>
        <row r="6">
          <cell r="B6" t="str">
            <v>$000</v>
          </cell>
        </row>
        <row r="7">
          <cell r="B7" t="str">
            <v>Advertising revenue</v>
          </cell>
          <cell r="C7">
            <v>4472415.8087390065</v>
          </cell>
          <cell r="D7">
            <v>6800892.2572463769</v>
          </cell>
          <cell r="E7">
            <v>7757971.0144927539</v>
          </cell>
          <cell r="F7">
            <v>7757971.0144927539</v>
          </cell>
          <cell r="G7">
            <v>26789250.094970893</v>
          </cell>
          <cell r="H7">
            <v>19954334.665802043</v>
          </cell>
          <cell r="I7">
            <v>19576522.5</v>
          </cell>
          <cell r="J7">
            <v>6834915.4291688502</v>
          </cell>
          <cell r="K7">
            <v>0.34252785390447538</v>
          </cell>
        </row>
        <row r="8">
          <cell r="B8" t="str">
            <v>Non-advertising revenue</v>
          </cell>
          <cell r="C8">
            <v>9911942.4951690808</v>
          </cell>
          <cell r="D8">
            <v>12547644.649758456</v>
          </cell>
          <cell r="E8">
            <v>13607119.6890576</v>
          </cell>
          <cell r="F8">
            <v>15145904.928701106</v>
          </cell>
          <cell r="G8">
            <v>51212611.762686238</v>
          </cell>
          <cell r="H8">
            <v>42802481.999463275</v>
          </cell>
          <cell r="I8">
            <v>44448361.281965762</v>
          </cell>
          <cell r="J8">
            <v>8410129.7632229626</v>
          </cell>
          <cell r="K8">
            <v>0.1964869645486545</v>
          </cell>
        </row>
        <row r="9">
          <cell r="B9" t="str">
            <v>Total Net revenue</v>
          </cell>
          <cell r="C9">
            <v>14384358.303908087</v>
          </cell>
          <cell r="D9">
            <v>19348536.907004833</v>
          </cell>
          <cell r="E9">
            <v>21365090.703550354</v>
          </cell>
          <cell r="F9">
            <v>22903875.94319386</v>
          </cell>
          <cell r="G9">
            <v>78001861.857657135</v>
          </cell>
          <cell r="H9">
            <v>62756816.665265322</v>
          </cell>
          <cell r="I9">
            <v>64024883.781965762</v>
          </cell>
          <cell r="J9">
            <v>15245045.192391813</v>
          </cell>
          <cell r="K9">
            <v>0.24292253817950024</v>
          </cell>
        </row>
        <row r="10">
          <cell r="B10" t="str">
            <v>% Growth</v>
          </cell>
          <cell r="C10">
            <v>0.36163936992692991</v>
          </cell>
          <cell r="D10">
            <v>0.34510949311850969</v>
          </cell>
          <cell r="E10">
            <v>0.10422254696764482</v>
          </cell>
          <cell r="F10">
            <v>7.2023342235930612E-2</v>
          </cell>
        </row>
        <row r="11">
          <cell r="B11" t="str">
            <v xml:space="preserve">COR - Advertising </v>
          </cell>
          <cell r="C11">
            <v>1588925.5</v>
          </cell>
          <cell r="D11">
            <v>1750265</v>
          </cell>
          <cell r="E11">
            <v>2009696.3975616856</v>
          </cell>
          <cell r="F11">
            <v>2013386.4002861963</v>
          </cell>
          <cell r="G11">
            <v>7362273.2978478819</v>
          </cell>
          <cell r="H11">
            <v>7393850.1287333071</v>
          </cell>
          <cell r="I11">
            <v>6876059.3740281127</v>
          </cell>
          <cell r="J11">
            <v>-31576.83088542521</v>
          </cell>
          <cell r="K11">
            <v>-4.2706885229813092E-3</v>
          </cell>
        </row>
        <row r="12">
          <cell r="B12" t="str">
            <v xml:space="preserve">COR - Non-advertising </v>
          </cell>
          <cell r="C12">
            <v>3636597.5</v>
          </cell>
          <cell r="D12">
            <v>4520708</v>
          </cell>
          <cell r="E12">
            <v>5031350.0650272323</v>
          </cell>
          <cell r="F12">
            <v>5762171.301534907</v>
          </cell>
          <cell r="G12">
            <v>18950826.866562139</v>
          </cell>
          <cell r="H12">
            <v>15409636.898071539</v>
          </cell>
          <cell r="I12">
            <v>19368619.694337204</v>
          </cell>
          <cell r="J12">
            <v>3541189.9684906006</v>
          </cell>
          <cell r="K12">
            <v>0.2298035957572607</v>
          </cell>
        </row>
        <row r="13">
          <cell r="B13" t="str">
            <v>Total Cost</v>
          </cell>
          <cell r="C13">
            <v>5225523</v>
          </cell>
          <cell r="D13">
            <v>6270973</v>
          </cell>
          <cell r="E13">
            <v>7041046.4625889175</v>
          </cell>
          <cell r="F13">
            <v>7775557.7018211037</v>
          </cell>
          <cell r="G13">
            <v>26313100.164410021</v>
          </cell>
          <cell r="H13">
            <v>22803487.026804846</v>
          </cell>
          <cell r="I13">
            <v>26244679.068365317</v>
          </cell>
          <cell r="J13">
            <v>3509613.1376051754</v>
          </cell>
          <cell r="K13">
            <v>0.15390686229170678</v>
          </cell>
        </row>
        <row r="14">
          <cell r="B14" t="str">
            <v>% Growth</v>
          </cell>
          <cell r="D14">
            <v>0.20006609864696798</v>
          </cell>
          <cell r="E14">
            <v>0.12279967759212446</v>
          </cell>
          <cell r="F14">
            <v>0.10431847639904855</v>
          </cell>
        </row>
        <row r="16">
          <cell r="B16" t="str">
            <v>Gross Margin</v>
          </cell>
          <cell r="C16">
            <v>9158835.3039080873</v>
          </cell>
          <cell r="D16">
            <v>13077563.907004833</v>
          </cell>
          <cell r="E16">
            <v>14324044.240961436</v>
          </cell>
          <cell r="F16">
            <v>15128318.241372757</v>
          </cell>
          <cell r="G16">
            <v>51688761.69324711</v>
          </cell>
          <cell r="H16">
            <v>39953329.638460472</v>
          </cell>
          <cell r="I16">
            <v>37780204.713600442</v>
          </cell>
          <cell r="J16">
            <v>11735432.054786637</v>
          </cell>
          <cell r="K16">
            <v>0.2937285117656302</v>
          </cell>
        </row>
        <row r="17">
          <cell r="B17" t="str">
            <v>% GM</v>
          </cell>
          <cell r="C17">
            <v>0.63672185511533896</v>
          </cell>
          <cell r="D17">
            <v>0.67589420170939685</v>
          </cell>
          <cell r="E17">
            <v>0.67044153660349926</v>
          </cell>
          <cell r="F17">
            <v>0.66051345540352979</v>
          </cell>
          <cell r="G17">
            <v>0.66266061427574796</v>
          </cell>
          <cell r="H17">
            <v>0.63663728916597295</v>
          </cell>
          <cell r="I17">
            <v>0.59008626774332695</v>
          </cell>
        </row>
        <row r="18">
          <cell r="B18" t="str">
            <v>Sales &amp; Marketing</v>
          </cell>
          <cell r="C18">
            <v>2023476</v>
          </cell>
          <cell r="D18">
            <v>2528606</v>
          </cell>
          <cell r="E18">
            <v>3071203.6407998847</v>
          </cell>
          <cell r="F18">
            <v>3300530.6876692316</v>
          </cell>
          <cell r="G18">
            <v>10923816.328469116</v>
          </cell>
          <cell r="H18">
            <v>10278925.711177383</v>
          </cell>
          <cell r="I18">
            <v>13055135.198340978</v>
          </cell>
          <cell r="J18">
            <v>644890.61729173362</v>
          </cell>
          <cell r="K18">
            <v>6.2739106732766309E-2</v>
          </cell>
        </row>
        <row r="19">
          <cell r="B19" t="str">
            <v>Product Development</v>
          </cell>
          <cell r="C19">
            <v>1737857</v>
          </cell>
          <cell r="D19">
            <v>1925818</v>
          </cell>
          <cell r="E19">
            <v>2187808.8495951723</v>
          </cell>
          <cell r="F19">
            <v>2301902.9333383776</v>
          </cell>
          <cell r="G19">
            <v>8153386.78293355</v>
          </cell>
          <cell r="H19">
            <v>8442390.0266602505</v>
          </cell>
          <cell r="I19">
            <v>7937601.4792075446</v>
          </cell>
          <cell r="J19">
            <v>-289003.24372670054</v>
          </cell>
          <cell r="K19">
            <v>-3.4232396609734476E-2</v>
          </cell>
        </row>
        <row r="20">
          <cell r="B20" t="str">
            <v>General Administration</v>
          </cell>
          <cell r="C20">
            <v>1093113</v>
          </cell>
          <cell r="D20">
            <v>1311685</v>
          </cell>
          <cell r="E20">
            <v>1294577.6594014491</v>
          </cell>
          <cell r="F20">
            <v>1155429.1522297619</v>
          </cell>
          <cell r="G20">
            <v>4854804.8116312111</v>
          </cell>
          <cell r="H20">
            <v>4600492.9953039195</v>
          </cell>
          <cell r="I20">
            <v>4334267.7566991709</v>
          </cell>
          <cell r="J20">
            <v>254311.81632729154</v>
          </cell>
          <cell r="K20">
            <v>5.5279253025031741E-2</v>
          </cell>
        </row>
        <row r="21">
          <cell r="B21" t="str">
            <v>Total Operating Expense</v>
          </cell>
          <cell r="C21">
            <v>4854446</v>
          </cell>
          <cell r="D21">
            <v>5766109</v>
          </cell>
          <cell r="E21">
            <v>6553590.1497965064</v>
          </cell>
          <cell r="F21">
            <v>6757862.7732373709</v>
          </cell>
          <cell r="G21">
            <v>23932007.923033878</v>
          </cell>
          <cell r="H21">
            <v>23321808.733141556</v>
          </cell>
          <cell r="I21">
            <v>25327004.434247695</v>
          </cell>
          <cell r="J21">
            <v>610199.18989232462</v>
          </cell>
          <cell r="K21">
            <v>2.6164316707785979E-2</v>
          </cell>
        </row>
        <row r="22">
          <cell r="B22" t="str">
            <v>Increase/(Decrease)</v>
          </cell>
          <cell r="C22">
            <v>7.2896566027964682E-2</v>
          </cell>
          <cell r="D22">
            <v>0.18779959649360606</v>
          </cell>
          <cell r="E22">
            <v>0.13657063191079225</v>
          </cell>
          <cell r="F22">
            <v>3.1169575571827191E-2</v>
          </cell>
        </row>
        <row r="24">
          <cell r="B24" t="str">
            <v>Operating Income / (Loss)</v>
          </cell>
          <cell r="C24">
            <v>4304389.3039080873</v>
          </cell>
          <cell r="D24">
            <v>7311454.9070048332</v>
          </cell>
          <cell r="E24">
            <v>7770454.0911649298</v>
          </cell>
          <cell r="F24">
            <v>8370455.4681353858</v>
          </cell>
          <cell r="G24">
            <v>27756753.770213231</v>
          </cell>
          <cell r="H24">
            <v>16631520.905318916</v>
          </cell>
          <cell r="I24">
            <v>12453200.279352747</v>
          </cell>
          <cell r="J24">
            <v>11125232.864894316</v>
          </cell>
          <cell r="K24">
            <v>0.66892456367813979</v>
          </cell>
        </row>
        <row r="26">
          <cell r="A26" t="str">
            <v>[1]</v>
          </cell>
          <cell r="B26" t="str">
            <v>Other Income/(loss)</v>
          </cell>
          <cell r="C26">
            <v>258802.40000000002</v>
          </cell>
          <cell r="D26">
            <v>214329</v>
          </cell>
          <cell r="E26">
            <v>210250</v>
          </cell>
          <cell r="F26">
            <v>338167.33333333337</v>
          </cell>
          <cell r="G26">
            <v>1021548.7333333334</v>
          </cell>
          <cell r="H26">
            <v>611336.7333333334</v>
          </cell>
          <cell r="I26">
            <v>475017.33333333337</v>
          </cell>
          <cell r="J26">
            <v>410212</v>
          </cell>
          <cell r="K26">
            <v>0.67100826374902378</v>
          </cell>
        </row>
        <row r="28">
          <cell r="B28" t="str">
            <v>Profit / (Loss) Before Tax</v>
          </cell>
          <cell r="C28">
            <v>4563191.7039080877</v>
          </cell>
          <cell r="D28">
            <v>7525783.9070048332</v>
          </cell>
          <cell r="E28">
            <v>7980704.0911649298</v>
          </cell>
          <cell r="F28">
            <v>8708622.8014687188</v>
          </cell>
          <cell r="G28">
            <v>28778302.503546566</v>
          </cell>
          <cell r="H28">
            <v>17242857.63865225</v>
          </cell>
          <cell r="I28">
            <v>12928217.612686081</v>
          </cell>
          <cell r="J28">
            <v>11535444.864894316</v>
          </cell>
          <cell r="K28">
            <v>0.66899844020262744</v>
          </cell>
        </row>
        <row r="30">
          <cell r="B30" t="str">
            <v>Income Tax Expense</v>
          </cell>
          <cell r="C30">
            <v>0</v>
          </cell>
          <cell r="D30">
            <v>0</v>
          </cell>
          <cell r="E30">
            <v>750000</v>
          </cell>
          <cell r="F30">
            <v>0</v>
          </cell>
          <cell r="G30">
            <v>750000</v>
          </cell>
          <cell r="H30">
            <v>0</v>
          </cell>
          <cell r="I30">
            <v>0</v>
          </cell>
          <cell r="J30">
            <v>750000</v>
          </cell>
          <cell r="K30" t="str">
            <v xml:space="preserve">New </v>
          </cell>
        </row>
        <row r="32">
          <cell r="B32" t="str">
            <v>Net Profit / ( Loss )</v>
          </cell>
          <cell r="C32">
            <v>4563191.7039080877</v>
          </cell>
          <cell r="D32">
            <v>7525783.9070048332</v>
          </cell>
          <cell r="E32">
            <v>7230704.0911649298</v>
          </cell>
          <cell r="F32">
            <v>8708622.8014687188</v>
          </cell>
          <cell r="G32">
            <v>28028302.503546566</v>
          </cell>
          <cell r="H32">
            <v>17242857.63865225</v>
          </cell>
          <cell r="I32">
            <v>12928217.612686081</v>
          </cell>
          <cell r="J32">
            <v>10785444.864894316</v>
          </cell>
          <cell r="K32">
            <v>0.62550216970516825</v>
          </cell>
        </row>
        <row r="34">
          <cell r="B34" t="str">
            <v>Earnings per share</v>
          </cell>
          <cell r="C34">
            <v>0.11644859872664449</v>
          </cell>
          <cell r="D34">
            <v>0.18797445259935053</v>
          </cell>
          <cell r="E34">
            <v>0.18060412845225468</v>
          </cell>
          <cell r="F34">
            <v>0.2175186830007998</v>
          </cell>
          <cell r="G34">
            <v>0.70254586277904951</v>
          </cell>
          <cell r="H34">
            <v>0.44002240982872287</v>
          </cell>
          <cell r="I34">
            <v>0.37438742042044204</v>
          </cell>
          <cell r="J34">
            <v>0.26252345295032664</v>
          </cell>
          <cell r="K34">
            <v>0.59661382485613168</v>
          </cell>
        </row>
        <row r="36">
          <cell r="B36" t="str">
            <v>Head count:</v>
          </cell>
          <cell r="C36">
            <v>674</v>
          </cell>
          <cell r="D36">
            <v>729</v>
          </cell>
          <cell r="E36">
            <v>801</v>
          </cell>
          <cell r="F36">
            <v>828</v>
          </cell>
          <cell r="G36">
            <v>828</v>
          </cell>
          <cell r="H36">
            <v>822</v>
          </cell>
          <cell r="I36">
            <v>760</v>
          </cell>
          <cell r="J36">
            <v>6</v>
          </cell>
          <cell r="K36">
            <v>7.2992700729927005E-3</v>
          </cell>
        </row>
        <row r="38">
          <cell r="B38" t="str">
            <v>Capex:</v>
          </cell>
          <cell r="C38">
            <v>1037696.2028985508</v>
          </cell>
          <cell r="D38">
            <v>780124.52</v>
          </cell>
          <cell r="E38">
            <v>2572572</v>
          </cell>
          <cell r="F38">
            <v>1363138</v>
          </cell>
          <cell r="G38">
            <v>5753530.7228985503</v>
          </cell>
          <cell r="H38">
            <v>4528116.4328985512</v>
          </cell>
          <cell r="I38">
            <v>4314000</v>
          </cell>
          <cell r="J38">
            <v>1225414.2899999991</v>
          </cell>
          <cell r="K38">
            <v>0.27062340559462678</v>
          </cell>
        </row>
      </sheetData>
      <sheetData sheetId="4" refreshError="1">
        <row r="2">
          <cell r="B2" t="str">
            <v>SOHU 2003 July Quarter Forecast</v>
          </cell>
        </row>
        <row r="3">
          <cell r="B3" t="str">
            <v>P&amp;L By quarter ( For the purpose of 1st rollup review )</v>
          </cell>
        </row>
        <row r="4">
          <cell r="G4" t="str">
            <v>Before Elim.</v>
          </cell>
          <cell r="H4" t="str">
            <v>After Elim.</v>
          </cell>
          <cell r="I4" t="str">
            <v>After Elim.</v>
          </cell>
        </row>
        <row r="5">
          <cell r="B5" t="str">
            <v>P&amp;L By quarter - Before Elimination</v>
          </cell>
          <cell r="C5" t="str">
            <v>Q1</v>
          </cell>
          <cell r="D5" t="str">
            <v>Q2 Actual</v>
          </cell>
          <cell r="E5" t="str">
            <v>Q3</v>
          </cell>
          <cell r="F5" t="str">
            <v>Q4</v>
          </cell>
          <cell r="G5" t="str">
            <v>2003 FCST 2</v>
          </cell>
          <cell r="H5" t="str">
            <v>2003 FCST 1</v>
          </cell>
          <cell r="I5" t="str">
            <v>2003 BDGT</v>
          </cell>
          <cell r="J5" t="str">
            <v>Difference</v>
          </cell>
          <cell r="K5" t="str">
            <v>% of Changes</v>
          </cell>
        </row>
        <row r="6">
          <cell r="B6" t="str">
            <v>$000</v>
          </cell>
        </row>
        <row r="7">
          <cell r="B7" t="str">
            <v>Advertising revenue</v>
          </cell>
          <cell r="C7">
            <v>4472415.8087390065</v>
          </cell>
          <cell r="D7">
            <v>6800892.2572463769</v>
          </cell>
          <cell r="E7">
            <v>7929301.8249120302</v>
          </cell>
          <cell r="F7">
            <v>8067342.1174839046</v>
          </cell>
          <cell r="G7">
            <v>27269952.008381322</v>
          </cell>
          <cell r="H7">
            <v>19954334.665802043</v>
          </cell>
          <cell r="I7">
            <v>19576522.5</v>
          </cell>
          <cell r="J7">
            <v>7315617.3425792791</v>
          </cell>
          <cell r="K7">
            <v>0.36661795369789324</v>
          </cell>
        </row>
        <row r="8">
          <cell r="B8" t="str">
            <v>Non-advertising revenue</v>
          </cell>
          <cell r="C8">
            <v>9911942.4951690808</v>
          </cell>
          <cell r="D8">
            <v>12547644.649758456</v>
          </cell>
          <cell r="E8">
            <v>14000356.404033445</v>
          </cell>
          <cell r="F8">
            <v>15145904.928701106</v>
          </cell>
          <cell r="G8">
            <v>51605848.477662086</v>
          </cell>
          <cell r="H8">
            <v>42802481.999463275</v>
          </cell>
          <cell r="I8">
            <v>44448361.281965762</v>
          </cell>
          <cell r="J8">
            <v>8803366.4781988114</v>
          </cell>
          <cell r="K8">
            <v>0.20567420548904622</v>
          </cell>
        </row>
        <row r="9">
          <cell r="B9" t="str">
            <v>Total Net revenue</v>
          </cell>
          <cell r="C9">
            <v>14384358.303908087</v>
          </cell>
          <cell r="D9">
            <v>19348536.907004833</v>
          </cell>
          <cell r="E9">
            <v>21929658.228945475</v>
          </cell>
          <cell r="F9">
            <v>23213247.046185009</v>
          </cell>
          <cell r="G9">
            <v>78875800.486043409</v>
          </cell>
          <cell r="H9">
            <v>62756816.665265322</v>
          </cell>
          <cell r="I9">
            <v>64024883.781965762</v>
          </cell>
          <cell r="J9">
            <v>16118983.820778087</v>
          </cell>
          <cell r="K9">
            <v>0.25684833420971831</v>
          </cell>
        </row>
        <row r="10">
          <cell r="B10" t="str">
            <v>% Growth</v>
          </cell>
          <cell r="C10">
            <v>0.36163936992692991</v>
          </cell>
          <cell r="D10">
            <v>0.34510949311850969</v>
          </cell>
          <cell r="E10">
            <v>0.13340136953746551</v>
          </cell>
          <cell r="F10">
            <v>5.853209401801323E-2</v>
          </cell>
        </row>
        <row r="11">
          <cell r="B11" t="str">
            <v xml:space="preserve">COR - Advertising </v>
          </cell>
          <cell r="C11">
            <v>1588925.5</v>
          </cell>
          <cell r="D11">
            <v>1750265</v>
          </cell>
          <cell r="E11">
            <v>2009696.3975616856</v>
          </cell>
          <cell r="F11">
            <v>2013386.4002861963</v>
          </cell>
          <cell r="G11">
            <v>7362273.2978478819</v>
          </cell>
          <cell r="H11">
            <v>7393850.1287333071</v>
          </cell>
          <cell r="I11">
            <v>6876059.3740281127</v>
          </cell>
          <cell r="J11">
            <v>-31576.83088542521</v>
          </cell>
          <cell r="K11">
            <v>-4.2706885229813092E-3</v>
          </cell>
        </row>
        <row r="12">
          <cell r="B12" t="str">
            <v xml:space="preserve">COR - Non-advertising </v>
          </cell>
          <cell r="C12">
            <v>3636597.5</v>
          </cell>
          <cell r="D12">
            <v>4520708</v>
          </cell>
          <cell r="E12">
            <v>5111350.0650272323</v>
          </cell>
          <cell r="F12">
            <v>5762171.301534907</v>
          </cell>
          <cell r="G12">
            <v>19030826.866562139</v>
          </cell>
          <cell r="H12">
            <v>15409636.898071539</v>
          </cell>
          <cell r="I12">
            <v>19368619.694337204</v>
          </cell>
          <cell r="J12">
            <v>3621189.9684906006</v>
          </cell>
          <cell r="K12">
            <v>0.23499515221827061</v>
          </cell>
        </row>
        <row r="13">
          <cell r="B13" t="str">
            <v>Total Cost</v>
          </cell>
          <cell r="C13">
            <v>5225523</v>
          </cell>
          <cell r="D13">
            <v>6270973</v>
          </cell>
          <cell r="E13">
            <v>7121046.4625889175</v>
          </cell>
          <cell r="F13">
            <v>7775557.7018211037</v>
          </cell>
          <cell r="G13">
            <v>26393100.164410021</v>
          </cell>
          <cell r="H13">
            <v>22803487.026804846</v>
          </cell>
          <cell r="I13">
            <v>26244679.068365317</v>
          </cell>
          <cell r="J13">
            <v>3589613.1376051754</v>
          </cell>
          <cell r="K13">
            <v>0.15741509767281153</v>
          </cell>
        </row>
        <row r="14">
          <cell r="B14" t="str">
            <v>% Growth</v>
          </cell>
          <cell r="D14">
            <v>0.20006609864696798</v>
          </cell>
          <cell r="E14">
            <v>0.13555686854159912</v>
          </cell>
          <cell r="F14">
            <v>9.1912227040045605E-2</v>
          </cell>
        </row>
        <row r="16">
          <cell r="B16" t="str">
            <v>Gross Margin</v>
          </cell>
          <cell r="C16">
            <v>9158835.3039080873</v>
          </cell>
          <cell r="D16">
            <v>13077563.907004833</v>
          </cell>
          <cell r="E16">
            <v>14808611.766356558</v>
          </cell>
          <cell r="F16">
            <v>15437689.344363905</v>
          </cell>
          <cell r="G16">
            <v>52482700.321633384</v>
          </cell>
          <cell r="H16">
            <v>39953329.638460472</v>
          </cell>
          <cell r="I16">
            <v>37780204.713600442</v>
          </cell>
          <cell r="J16">
            <v>12529370.683172911</v>
          </cell>
          <cell r="K16">
            <v>0.31360016290386222</v>
          </cell>
        </row>
        <row r="17">
          <cell r="B17" t="str">
            <v>% GM</v>
          </cell>
          <cell r="C17">
            <v>0.63672185511533896</v>
          </cell>
          <cell r="D17">
            <v>0.67589420170939685</v>
          </cell>
          <cell r="E17">
            <v>0.67527781836610301</v>
          </cell>
          <cell r="F17">
            <v>0.66503791191508554</v>
          </cell>
          <cell r="G17">
            <v>0.66538405947360091</v>
          </cell>
          <cell r="H17">
            <v>0.63663728916597295</v>
          </cell>
          <cell r="I17">
            <v>0.59008626774332695</v>
          </cell>
        </row>
        <row r="18">
          <cell r="B18" t="str">
            <v>Sales &amp; Marketing</v>
          </cell>
          <cell r="C18">
            <v>2023476</v>
          </cell>
          <cell r="D18">
            <v>2528606</v>
          </cell>
          <cell r="E18">
            <v>3071203.6407998847</v>
          </cell>
          <cell r="F18">
            <v>3300530.6876692316</v>
          </cell>
          <cell r="G18">
            <v>10923816.328469116</v>
          </cell>
          <cell r="H18">
            <v>10278925.711177383</v>
          </cell>
          <cell r="I18">
            <v>13055135.198340978</v>
          </cell>
          <cell r="J18">
            <v>644890.61729173362</v>
          </cell>
          <cell r="K18">
            <v>6.2739106732766309E-2</v>
          </cell>
        </row>
        <row r="19">
          <cell r="B19" t="str">
            <v>Product Development</v>
          </cell>
          <cell r="C19">
            <v>1737857</v>
          </cell>
          <cell r="D19">
            <v>1925818</v>
          </cell>
          <cell r="E19">
            <v>2187808.8495951723</v>
          </cell>
          <cell r="F19">
            <v>2301902.9333383776</v>
          </cell>
          <cell r="G19">
            <v>8153386.78293355</v>
          </cell>
          <cell r="H19">
            <v>8442390.0266602505</v>
          </cell>
          <cell r="I19">
            <v>7937601.4792075446</v>
          </cell>
          <cell r="J19">
            <v>-289003.24372670054</v>
          </cell>
          <cell r="K19">
            <v>-3.4232396609734476E-2</v>
          </cell>
        </row>
        <row r="20">
          <cell r="B20" t="str">
            <v>General Administration</v>
          </cell>
          <cell r="C20">
            <v>1093113</v>
          </cell>
          <cell r="D20">
            <v>1311685</v>
          </cell>
          <cell r="E20">
            <v>1294577.6594014491</v>
          </cell>
          <cell r="F20">
            <v>1155429.1522297619</v>
          </cell>
          <cell r="G20">
            <v>4854804.8116312111</v>
          </cell>
          <cell r="H20">
            <v>4600492.9953039195</v>
          </cell>
          <cell r="I20">
            <v>4334267.7566991709</v>
          </cell>
          <cell r="J20">
            <v>254311.81632729154</v>
          </cell>
          <cell r="K20">
            <v>5.5279253025031741E-2</v>
          </cell>
        </row>
        <row r="21">
          <cell r="B21" t="str">
            <v>Total Operating Expense</v>
          </cell>
          <cell r="C21">
            <v>4854446</v>
          </cell>
          <cell r="D21">
            <v>5766109</v>
          </cell>
          <cell r="E21">
            <v>6553590.1497965064</v>
          </cell>
          <cell r="F21">
            <v>6757862.7732373709</v>
          </cell>
          <cell r="G21">
            <v>23932007.923033878</v>
          </cell>
          <cell r="H21">
            <v>23321808.733141556</v>
          </cell>
          <cell r="I21">
            <v>25327004.434247695</v>
          </cell>
          <cell r="J21">
            <v>610199.18989232462</v>
          </cell>
          <cell r="K21">
            <v>2.6164316707785979E-2</v>
          </cell>
        </row>
        <row r="22">
          <cell r="B22" t="str">
            <v>Increase/(Decrease)</v>
          </cell>
          <cell r="C22">
            <v>7.2896566027964682E-2</v>
          </cell>
          <cell r="D22">
            <v>0.18779959649360606</v>
          </cell>
          <cell r="E22">
            <v>0.13657063191079225</v>
          </cell>
          <cell r="F22">
            <v>3.1169575571827191E-2</v>
          </cell>
        </row>
        <row r="24">
          <cell r="B24" t="str">
            <v>Operating Income / (Loss)</v>
          </cell>
          <cell r="C24">
            <v>4304389.3039080873</v>
          </cell>
          <cell r="D24">
            <v>7311454.9070048332</v>
          </cell>
          <cell r="E24">
            <v>8255021.6165600512</v>
          </cell>
          <cell r="F24">
            <v>8679826.5711265355</v>
          </cell>
          <cell r="G24">
            <v>28550692.398599505</v>
          </cell>
          <cell r="H24">
            <v>16631520.905318916</v>
          </cell>
          <cell r="I24">
            <v>12453200.279352747</v>
          </cell>
          <cell r="J24">
            <v>11919171.49328059</v>
          </cell>
          <cell r="K24">
            <v>0.71666154653773895</v>
          </cell>
        </row>
        <row r="26">
          <cell r="B26" t="str">
            <v>Other Income/(loss)</v>
          </cell>
          <cell r="C26">
            <v>258802.40000000002</v>
          </cell>
          <cell r="D26">
            <v>214329</v>
          </cell>
          <cell r="E26">
            <v>210250</v>
          </cell>
          <cell r="F26">
            <v>338167.33333333337</v>
          </cell>
          <cell r="G26">
            <v>1021548.7333333334</v>
          </cell>
          <cell r="H26">
            <v>611336.7333333334</v>
          </cell>
          <cell r="I26">
            <v>475017.33333333337</v>
          </cell>
          <cell r="J26">
            <v>410212</v>
          </cell>
          <cell r="K26">
            <v>0.67100826374902378</v>
          </cell>
        </row>
        <row r="28">
          <cell r="B28" t="str">
            <v>Profit / (Loss) Before Tax</v>
          </cell>
          <cell r="C28">
            <v>4563191.7039080877</v>
          </cell>
          <cell r="D28">
            <v>7525783.9070048332</v>
          </cell>
          <cell r="E28">
            <v>8465271.6165600512</v>
          </cell>
          <cell r="F28">
            <v>9017993.9044598695</v>
          </cell>
          <cell r="G28">
            <v>29572241.13193284</v>
          </cell>
          <cell r="H28">
            <v>17242857.63865225</v>
          </cell>
          <cell r="I28">
            <v>12928217.612686081</v>
          </cell>
          <cell r="J28">
            <v>12329383.49328059</v>
          </cell>
          <cell r="K28">
            <v>0.71504293265418906</v>
          </cell>
        </row>
        <row r="30">
          <cell r="B30" t="str">
            <v>Income Tax Expense</v>
          </cell>
          <cell r="C30">
            <v>0</v>
          </cell>
          <cell r="D30">
            <v>0</v>
          </cell>
          <cell r="E30">
            <v>750000</v>
          </cell>
          <cell r="F30">
            <v>0</v>
          </cell>
          <cell r="G30">
            <v>750000</v>
          </cell>
          <cell r="H30">
            <v>0</v>
          </cell>
          <cell r="I30">
            <v>0</v>
          </cell>
          <cell r="J30">
            <v>750000</v>
          </cell>
          <cell r="K30" t="str">
            <v xml:space="preserve">New </v>
          </cell>
        </row>
        <row r="32">
          <cell r="B32" t="str">
            <v>Net Profit / ( Loss )</v>
          </cell>
          <cell r="C32">
            <v>4563191.7039080877</v>
          </cell>
          <cell r="D32">
            <v>7525783.9070048332</v>
          </cell>
          <cell r="E32">
            <v>7715271.6165600512</v>
          </cell>
          <cell r="F32">
            <v>9017993.9044598695</v>
          </cell>
          <cell r="G32">
            <v>28822241.13193284</v>
          </cell>
          <cell r="H32">
            <v>17242857.63865225</v>
          </cell>
          <cell r="I32">
            <v>12928217.612686081</v>
          </cell>
          <cell r="J32">
            <v>11579383.49328059</v>
          </cell>
          <cell r="K32">
            <v>0.67154666215672976</v>
          </cell>
        </row>
        <row r="34">
          <cell r="B34" t="str">
            <v>Earnings per share</v>
          </cell>
          <cell r="C34">
            <v>0.11644859872664449</v>
          </cell>
          <cell r="D34">
            <v>0.18797445259935053</v>
          </cell>
          <cell r="E34">
            <v>0.19270736134587907</v>
          </cell>
          <cell r="F34">
            <v>0.22524596622516802</v>
          </cell>
          <cell r="G34">
            <v>0.72237637889704209</v>
          </cell>
          <cell r="H34">
            <v>0.44002240982872287</v>
          </cell>
          <cell r="I34">
            <v>0.37438742042044204</v>
          </cell>
          <cell r="J34">
            <v>0.28235396906831922</v>
          </cell>
          <cell r="K34">
            <v>0.64168088434001458</v>
          </cell>
        </row>
        <row r="36">
          <cell r="B36" t="str">
            <v>Head count:</v>
          </cell>
          <cell r="C36">
            <v>674</v>
          </cell>
          <cell r="D36">
            <v>729</v>
          </cell>
          <cell r="E36">
            <v>801</v>
          </cell>
          <cell r="F36">
            <v>828</v>
          </cell>
          <cell r="G36">
            <v>828</v>
          </cell>
          <cell r="H36">
            <v>822</v>
          </cell>
          <cell r="I36">
            <v>760</v>
          </cell>
          <cell r="J36">
            <v>6</v>
          </cell>
          <cell r="K36">
            <v>7.2992700729927005E-3</v>
          </cell>
        </row>
        <row r="38">
          <cell r="B38" t="str">
            <v>Capex:</v>
          </cell>
          <cell r="C38">
            <v>1037696.2028985508</v>
          </cell>
          <cell r="D38">
            <v>780124.52</v>
          </cell>
          <cell r="E38">
            <v>2572572</v>
          </cell>
          <cell r="F38">
            <v>1363138</v>
          </cell>
          <cell r="G38">
            <v>5753530.7228985503</v>
          </cell>
          <cell r="H38">
            <v>4528116.4328985512</v>
          </cell>
          <cell r="I38">
            <v>4314000</v>
          </cell>
          <cell r="J38">
            <v>1225414.2899999991</v>
          </cell>
          <cell r="K38">
            <v>0.27062340559462678</v>
          </cell>
        </row>
      </sheetData>
      <sheetData sheetId="5" refreshError="1">
        <row r="2">
          <cell r="B2" t="str">
            <v>SOHU 2003 FORECAST 2</v>
          </cell>
        </row>
        <row r="3">
          <cell r="B3" t="str">
            <v>2003 Spending Forecast By Quarter</v>
          </cell>
          <cell r="F3" t="str">
            <v>Note: Disney 1) Q3, Q4 each $125K+$12.5K displayed in License fee; 2) P&amp;L in COR-SMS ,SOL</v>
          </cell>
        </row>
        <row r="6">
          <cell r="B6" t="str">
            <v>2003 Spending Budget</v>
          </cell>
          <cell r="C6" t="str">
            <v>Q4, 02</v>
          </cell>
          <cell r="D6" t="str">
            <v>Q1 ACT</v>
          </cell>
          <cell r="E6" t="str">
            <v>Q2 ACT</v>
          </cell>
          <cell r="F6" t="str">
            <v>Q3</v>
          </cell>
          <cell r="G6" t="str">
            <v>Q4</v>
          </cell>
          <cell r="H6" t="str">
            <v>2003 FCST 2</v>
          </cell>
          <cell r="I6" t="str">
            <v>% of Total</v>
          </cell>
          <cell r="J6" t="str">
            <v>2003 FCST 1</v>
          </cell>
          <cell r="K6" t="str">
            <v>2003 BDGT</v>
          </cell>
          <cell r="L6" t="str">
            <v>Variance</v>
          </cell>
          <cell r="M6" t="str">
            <v>% of Total</v>
          </cell>
        </row>
        <row r="7">
          <cell r="B7" t="str">
            <v>$000</v>
          </cell>
        </row>
        <row r="8">
          <cell r="B8" t="str">
            <v>Salary and benefit</v>
          </cell>
          <cell r="C8">
            <v>2531118.2089625727</v>
          </cell>
          <cell r="D8">
            <v>2734035.7948555578</v>
          </cell>
          <cell r="E8">
            <v>3181803.2567514498</v>
          </cell>
          <cell r="F8">
            <v>3510422</v>
          </cell>
          <cell r="G8">
            <v>3612955</v>
          </cell>
          <cell r="H8">
            <v>13039216.051607007</v>
          </cell>
          <cell r="I8">
            <v>0.40877595347422691</v>
          </cell>
          <cell r="J8">
            <v>12529873.068453999</v>
          </cell>
          <cell r="K8">
            <v>12237574</v>
          </cell>
          <cell r="L8">
            <v>509342.98315300792</v>
          </cell>
          <cell r="M8">
            <v>0.40877595347422691</v>
          </cell>
        </row>
        <row r="9">
          <cell r="B9" t="str">
            <v>Traveling &amp; Entertainment</v>
          </cell>
          <cell r="C9">
            <v>259202.24591332505</v>
          </cell>
          <cell r="D9">
            <v>210516.25834894617</v>
          </cell>
          <cell r="E9">
            <v>171935.31620123298</v>
          </cell>
          <cell r="F9">
            <v>249589.38095238098</v>
          </cell>
          <cell r="G9">
            <v>218231.38095238098</v>
          </cell>
          <cell r="H9">
            <v>850272.33645494108</v>
          </cell>
          <cell r="I9">
            <v>2.6655811489854953E-2</v>
          </cell>
          <cell r="J9">
            <v>982458.44882513664</v>
          </cell>
          <cell r="K9">
            <v>1227029.7301587302</v>
          </cell>
          <cell r="L9">
            <v>-132186.11237019557</v>
          </cell>
          <cell r="M9">
            <v>2.6655811489854953E-2</v>
          </cell>
        </row>
        <row r="10">
          <cell r="B10" t="str">
            <v xml:space="preserve">Professional fees </v>
          </cell>
          <cell r="C10">
            <v>347098.94096823642</v>
          </cell>
          <cell r="D10">
            <v>452887.21915636444</v>
          </cell>
          <cell r="E10">
            <v>717037.13912539301</v>
          </cell>
          <cell r="F10">
            <v>634632</v>
          </cell>
          <cell r="G10">
            <v>577707</v>
          </cell>
          <cell r="H10">
            <v>2382263.3582817577</v>
          </cell>
          <cell r="I10">
            <v>7.4683322360344098E-2</v>
          </cell>
          <cell r="J10">
            <v>2005579.5187597207</v>
          </cell>
          <cell r="K10">
            <v>1684464.4240401732</v>
          </cell>
          <cell r="L10">
            <v>376683.83952203696</v>
          </cell>
          <cell r="M10">
            <v>7.4683322360344098E-2</v>
          </cell>
        </row>
        <row r="11">
          <cell r="B11" t="str">
            <v>Advertising &amp; Promotion</v>
          </cell>
          <cell r="C11">
            <v>504396.62192366709</v>
          </cell>
          <cell r="D11">
            <v>608299.6108918871</v>
          </cell>
          <cell r="E11">
            <v>908428.50358139887</v>
          </cell>
          <cell r="F11">
            <v>973197</v>
          </cell>
          <cell r="G11">
            <v>1033584</v>
          </cell>
          <cell r="H11">
            <v>3523509.1144732861</v>
          </cell>
          <cell r="I11">
            <v>0.11046107313072973</v>
          </cell>
          <cell r="J11">
            <v>3184920.6108918875</v>
          </cell>
          <cell r="K11">
            <v>3027000</v>
          </cell>
          <cell r="L11">
            <v>338588.50358139863</v>
          </cell>
          <cell r="M11">
            <v>0.11046107313072973</v>
          </cell>
        </row>
        <row r="12">
          <cell r="B12" t="str">
            <v>Content and License</v>
          </cell>
          <cell r="C12">
            <v>270270.51277804066</v>
          </cell>
          <cell r="D12">
            <v>356330.26321893802</v>
          </cell>
          <cell r="E12">
            <v>410176.43179270491</v>
          </cell>
          <cell r="F12">
            <v>571000</v>
          </cell>
          <cell r="G12">
            <v>574990</v>
          </cell>
          <cell r="H12">
            <v>1912496.695011643</v>
          </cell>
          <cell r="I12">
            <v>5.9956262472032743E-2</v>
          </cell>
          <cell r="J12">
            <v>2260622.4446856529</v>
          </cell>
          <cell r="K12">
            <v>2323582.5760255074</v>
          </cell>
          <cell r="L12">
            <v>-348125.74967400986</v>
          </cell>
          <cell r="M12">
            <v>5.9956262472032743E-2</v>
          </cell>
        </row>
        <row r="13">
          <cell r="B13" t="str">
            <v>Communications (Bandwidth)</v>
          </cell>
          <cell r="C13">
            <v>540032.60268941277</v>
          </cell>
          <cell r="D13">
            <v>642150.47649521544</v>
          </cell>
          <cell r="E13">
            <v>715337.01895103196</v>
          </cell>
          <cell r="F13">
            <v>820000</v>
          </cell>
          <cell r="G13">
            <v>860513</v>
          </cell>
          <cell r="H13">
            <v>3038000.4954462475</v>
          </cell>
          <cell r="I13">
            <v>9.5240507118383194E-2</v>
          </cell>
          <cell r="J13">
            <v>2957299.4764952147</v>
          </cell>
          <cell r="K13">
            <v>2845466</v>
          </cell>
          <cell r="L13">
            <v>80701.018951032776</v>
          </cell>
          <cell r="M13">
            <v>9.5240507118383194E-2</v>
          </cell>
        </row>
        <row r="14">
          <cell r="B14" t="str">
            <v>Bad debts</v>
          </cell>
          <cell r="C14">
            <v>199584.970447873</v>
          </cell>
          <cell r="D14">
            <v>-25540.825614637317</v>
          </cell>
          <cell r="E14">
            <v>-47696.509363295881</v>
          </cell>
          <cell r="F14">
            <v>101019</v>
          </cell>
          <cell r="G14">
            <v>219570</v>
          </cell>
          <cell r="H14">
            <v>247351.66502206679</v>
          </cell>
          <cell r="I14">
            <v>7.7544088780070143E-3</v>
          </cell>
          <cell r="J14">
            <v>497067.89554037061</v>
          </cell>
          <cell r="K14">
            <v>825156</v>
          </cell>
          <cell r="L14">
            <v>-249716.23051830381</v>
          </cell>
          <cell r="M14">
            <v>7.7544088780070143E-3</v>
          </cell>
        </row>
        <row r="15">
          <cell r="B15" t="str">
            <v>Depreciation and amortization</v>
          </cell>
          <cell r="C15">
            <v>1196987.2456233616</v>
          </cell>
          <cell r="D15">
            <v>1197174.1306382157</v>
          </cell>
          <cell r="E15">
            <v>1153323.865431075</v>
          </cell>
          <cell r="F15">
            <v>1261367.6749798711</v>
          </cell>
          <cell r="G15">
            <v>1264889.7103462159</v>
          </cell>
          <cell r="H15">
            <v>4876755.3813953772</v>
          </cell>
          <cell r="I15">
            <v>0.15288498349904825</v>
          </cell>
          <cell r="J15">
            <v>5030718.9140971545</v>
          </cell>
          <cell r="K15">
            <v>5153545.3067230526</v>
          </cell>
          <cell r="L15">
            <v>-153963.53270177729</v>
          </cell>
          <cell r="M15">
            <v>0.15288498349904825</v>
          </cell>
        </row>
        <row r="16">
          <cell r="B16" t="str">
            <v>Office expenses</v>
          </cell>
          <cell r="C16">
            <v>68845.657060251906</v>
          </cell>
          <cell r="D16">
            <v>57915.772112145205</v>
          </cell>
          <cell r="E16">
            <v>58495.258970313902</v>
          </cell>
          <cell r="F16">
            <v>86679</v>
          </cell>
          <cell r="G16">
            <v>87679</v>
          </cell>
          <cell r="H16">
            <v>290769.03108245914</v>
          </cell>
          <cell r="I16">
            <v>9.1155317506116974E-3</v>
          </cell>
          <cell r="J16">
            <v>302512.77211214521</v>
          </cell>
          <cell r="K16">
            <v>329295.33333333337</v>
          </cell>
          <cell r="L16">
            <v>-11743.741029686062</v>
          </cell>
          <cell r="M16">
            <v>9.1155317506116974E-3</v>
          </cell>
        </row>
        <row r="17">
          <cell r="B17" t="str">
            <v>Facilities</v>
          </cell>
          <cell r="C17">
            <v>332065.46031726856</v>
          </cell>
          <cell r="D17">
            <v>301443.54676888895</v>
          </cell>
          <cell r="E17">
            <v>340157.47013877699</v>
          </cell>
          <cell r="F17">
            <v>420667.49142593949</v>
          </cell>
          <cell r="G17">
            <v>414068.08222497103</v>
          </cell>
          <cell r="H17">
            <v>1476336.5905585764</v>
          </cell>
          <cell r="I17">
            <v>4.628275925990924E-2</v>
          </cell>
          <cell r="J17">
            <v>1382824.3212888387</v>
          </cell>
          <cell r="K17">
            <v>1588795.7053140097</v>
          </cell>
          <cell r="L17">
            <v>93512.269269737648</v>
          </cell>
          <cell r="M17">
            <v>4.628275925990924E-2</v>
          </cell>
        </row>
        <row r="18">
          <cell r="B18" t="str">
            <v>Training</v>
          </cell>
          <cell r="C18">
            <v>12085.200981043628</v>
          </cell>
          <cell r="D18">
            <v>25799.760715394041</v>
          </cell>
          <cell r="E18">
            <v>17927.908485065411</v>
          </cell>
          <cell r="F18">
            <v>122575</v>
          </cell>
          <cell r="G18">
            <v>94924</v>
          </cell>
          <cell r="H18">
            <v>261226.66920045944</v>
          </cell>
          <cell r="I18">
            <v>8.1893865668522196E-3</v>
          </cell>
          <cell r="J18">
            <v>299022.76071539399</v>
          </cell>
          <cell r="K18">
            <v>335067.73268100002</v>
          </cell>
          <cell r="L18">
            <v>-37796.091514934553</v>
          </cell>
          <cell r="M18">
            <v>8.1893865668522196E-3</v>
          </cell>
        </row>
        <row r="19">
          <cell r="B19" t="str">
            <v>Elimination(Salary &amp; Benefit )</v>
          </cell>
          <cell r="H19">
            <v>0</v>
          </cell>
          <cell r="I19">
            <v>0</v>
          </cell>
          <cell r="K19">
            <v>1400000</v>
          </cell>
        </row>
        <row r="21">
          <cell r="B21" t="str">
            <v>Total Spending</v>
          </cell>
          <cell r="C21">
            <v>6261687.6676650522</v>
          </cell>
          <cell r="D21">
            <v>6561012.007586915</v>
          </cell>
          <cell r="E21">
            <v>7626925.660065148</v>
          </cell>
          <cell r="F21">
            <v>8751148.5473581906</v>
          </cell>
          <cell r="G21">
            <v>8959111.1735235676</v>
          </cell>
          <cell r="H21">
            <v>31898197.388533819</v>
          </cell>
          <cell r="I21">
            <v>1.0000000000000002</v>
          </cell>
          <cell r="J21">
            <v>31432900.231865518</v>
          </cell>
          <cell r="K21">
            <v>32976976.808275808</v>
          </cell>
          <cell r="L21">
            <v>465297.15666830167</v>
          </cell>
          <cell r="M21">
            <v>1.0000000000000002</v>
          </cell>
        </row>
        <row r="22">
          <cell r="N22" t="str">
            <v>Q3, fsct  1</v>
          </cell>
          <cell r="O22" t="str">
            <v>Variance</v>
          </cell>
        </row>
        <row r="23">
          <cell r="B23" t="str">
            <v>Q3 comparison</v>
          </cell>
          <cell r="C23" t="str">
            <v>Q2 Actual</v>
          </cell>
          <cell r="D23" t="str">
            <v>Q3, Fcst 2</v>
          </cell>
          <cell r="E23" t="str">
            <v>Q3 vs Q2</v>
          </cell>
          <cell r="F23" t="str">
            <v>Q3, Fct 1</v>
          </cell>
          <cell r="G23" t="str">
            <v>Q3, F2 vs F1</v>
          </cell>
          <cell r="N23" t="str">
            <v>C</v>
          </cell>
          <cell r="O23" t="str">
            <v>B-C</v>
          </cell>
        </row>
        <row r="24">
          <cell r="B24" t="str">
            <v>$000</v>
          </cell>
          <cell r="C24" t="str">
            <v>A</v>
          </cell>
          <cell r="D24" t="str">
            <v>B</v>
          </cell>
          <cell r="E24" t="str">
            <v>B-A</v>
          </cell>
          <cell r="N24">
            <v>3358741.3704347829</v>
          </cell>
          <cell r="O24">
            <v>151680.62956521707</v>
          </cell>
        </row>
        <row r="25">
          <cell r="B25" t="str">
            <v>Salary and benefit</v>
          </cell>
          <cell r="C25">
            <v>3181803.2567514498</v>
          </cell>
          <cell r="D25">
            <v>3510422</v>
          </cell>
          <cell r="E25">
            <v>328618.74324855022</v>
          </cell>
          <cell r="F25" t="str">
            <v>Note 1</v>
          </cell>
          <cell r="N25">
            <v>274727</v>
          </cell>
          <cell r="O25">
            <v>-25137.619047619024</v>
          </cell>
        </row>
        <row r="26">
          <cell r="B26" t="str">
            <v>Traveling &amp; Entertainment</v>
          </cell>
          <cell r="C26">
            <v>171935.31620123298</v>
          </cell>
          <cell r="D26">
            <v>249589.38095238098</v>
          </cell>
          <cell r="E26">
            <v>77654.064751147991</v>
          </cell>
          <cell r="N26">
            <v>535696.09653445217</v>
          </cell>
          <cell r="O26">
            <v>98935.903465547832</v>
          </cell>
        </row>
        <row r="27">
          <cell r="B27" t="str">
            <v xml:space="preserve">Professional fees </v>
          </cell>
          <cell r="C27">
            <v>717037.13912539301</v>
          </cell>
          <cell r="D27">
            <v>634632</v>
          </cell>
          <cell r="E27">
            <v>-82405.139125393005</v>
          </cell>
          <cell r="F27" t="str">
            <v>Q2 accrued tax restructure exp. Note 2</v>
          </cell>
          <cell r="N27">
            <v>813000</v>
          </cell>
          <cell r="O27">
            <v>160197</v>
          </cell>
        </row>
        <row r="28">
          <cell r="B28" t="str">
            <v>Advertising &amp; Promotion</v>
          </cell>
          <cell r="C28">
            <v>908428.50358139887</v>
          </cell>
          <cell r="D28">
            <v>973197</v>
          </cell>
          <cell r="E28">
            <v>64768.496418601135</v>
          </cell>
          <cell r="F28" t="str">
            <v>Note 3</v>
          </cell>
          <cell r="N28">
            <v>704658</v>
          </cell>
          <cell r="O28">
            <v>-133658</v>
          </cell>
        </row>
        <row r="29">
          <cell r="B29" t="str">
            <v>Content and License</v>
          </cell>
          <cell r="C29">
            <v>410176.43179270491</v>
          </cell>
          <cell r="D29">
            <v>571000</v>
          </cell>
          <cell r="E29">
            <v>160823.56820729509</v>
          </cell>
          <cell r="F29" t="str">
            <v>Note 4</v>
          </cell>
          <cell r="N29">
            <v>779898</v>
          </cell>
          <cell r="O29">
            <v>40102</v>
          </cell>
        </row>
        <row r="30">
          <cell r="B30" t="str">
            <v>Communications (Bandwidth)</v>
          </cell>
          <cell r="C30">
            <v>715337.01895103196</v>
          </cell>
          <cell r="D30">
            <v>820000</v>
          </cell>
          <cell r="E30">
            <v>104662.98104896804</v>
          </cell>
          <cell r="F30" t="str">
            <v>Note 5</v>
          </cell>
          <cell r="N30">
            <v>201018</v>
          </cell>
          <cell r="O30">
            <v>-99999</v>
          </cell>
        </row>
        <row r="31">
          <cell r="B31" t="str">
            <v>Bad debts</v>
          </cell>
          <cell r="C31">
            <v>-47696.509363295881</v>
          </cell>
          <cell r="D31">
            <v>101019</v>
          </cell>
          <cell r="E31">
            <v>148715.50936329589</v>
          </cell>
          <cell r="N31">
            <v>1265588.0421737123</v>
          </cell>
          <cell r="O31">
            <v>-4220.3671938411426</v>
          </cell>
        </row>
        <row r="32">
          <cell r="B32" t="str">
            <v>Depreciation and amortization</v>
          </cell>
          <cell r="C32">
            <v>1153323.865431075</v>
          </cell>
          <cell r="D32">
            <v>1261367.6749798711</v>
          </cell>
          <cell r="E32">
            <v>108043.80954879615</v>
          </cell>
          <cell r="N32">
            <v>82629</v>
          </cell>
          <cell r="O32">
            <v>4050</v>
          </cell>
        </row>
        <row r="33">
          <cell r="B33" t="str">
            <v>Office expenses</v>
          </cell>
          <cell r="C33">
            <v>58495.258970313902</v>
          </cell>
          <cell r="D33">
            <v>86679</v>
          </cell>
          <cell r="E33">
            <v>28183.741029686098</v>
          </cell>
          <cell r="N33">
            <v>359687.92483998311</v>
          </cell>
          <cell r="O33">
            <v>60979.566585956374</v>
          </cell>
        </row>
        <row r="34">
          <cell r="B34" t="str">
            <v>Facilities</v>
          </cell>
          <cell r="C34">
            <v>340157.47013877699</v>
          </cell>
          <cell r="D34">
            <v>420667.49142593949</v>
          </cell>
          <cell r="E34">
            <v>80510.021287162497</v>
          </cell>
          <cell r="F34" t="str">
            <v>Note 6</v>
          </cell>
          <cell r="N34">
            <v>117466</v>
          </cell>
          <cell r="O34">
            <v>5109</v>
          </cell>
        </row>
        <row r="35">
          <cell r="B35" t="str">
            <v>Training</v>
          </cell>
          <cell r="C35">
            <v>17927.908485065411</v>
          </cell>
          <cell r="D35">
            <v>122575</v>
          </cell>
          <cell r="E35">
            <v>104647.09151493458</v>
          </cell>
        </row>
        <row r="36">
          <cell r="B36" t="str">
            <v>Elimination(Salary &amp; Benefit )</v>
          </cell>
        </row>
        <row r="37">
          <cell r="N37">
            <v>8493109.4339829292</v>
          </cell>
          <cell r="O37">
            <v>8493109.4339829292</v>
          </cell>
        </row>
        <row r="38">
          <cell r="B38" t="str">
            <v>Total Spending</v>
          </cell>
          <cell r="C38">
            <v>7626925.660065148</v>
          </cell>
          <cell r="D38">
            <v>8751148.5473581906</v>
          </cell>
          <cell r="E38">
            <v>1124222.8872930447</v>
          </cell>
        </row>
        <row r="39">
          <cell r="D39" t="str">
            <v>Excl. Excom additional approved A&amp;P$15k</v>
          </cell>
        </row>
        <row r="40">
          <cell r="B40" t="str">
            <v>Note 1 S&amp;B</v>
          </cell>
        </row>
        <row r="41">
          <cell r="B41" t="str">
            <v>Mainly due to HC increase. And, note that new housing fund policy (Rmb440, old:10%) saved cost with $75k per quarter.</v>
          </cell>
        </row>
        <row r="42">
          <cell r="B42" t="str">
            <v>HC increase</v>
          </cell>
          <cell r="C42" t="str">
            <v>Q3 vs Q2</v>
          </cell>
        </row>
        <row r="43">
          <cell r="B43" t="str">
            <v>Total net movement</v>
          </cell>
          <cell r="C43">
            <v>72</v>
          </cell>
          <cell r="D43" t="str">
            <v>Sep. end vs Jun end</v>
          </cell>
        </row>
        <row r="44">
          <cell r="B44" t="str">
            <v>Q2 actual S&amp;B (per HC)</v>
          </cell>
          <cell r="C44">
            <v>4378.623188405797</v>
          </cell>
        </row>
        <row r="45">
          <cell r="B45" t="str">
            <v>Q3 impact (k$)</v>
          </cell>
          <cell r="C45">
            <v>315260.86956521741</v>
          </cell>
          <cell r="D45" t="str">
            <v>Increase</v>
          </cell>
        </row>
        <row r="46">
          <cell r="B46" t="str">
            <v>Other net increase</v>
          </cell>
          <cell r="C46">
            <v>14000</v>
          </cell>
        </row>
        <row r="47">
          <cell r="B47" t="str">
            <v>Q3 vs Q2 S&amp;B</v>
          </cell>
          <cell r="C47">
            <v>329260.86956521741</v>
          </cell>
        </row>
        <row r="49">
          <cell r="B49" t="str">
            <v>Note 2 Professional fee</v>
          </cell>
        </row>
        <row r="50">
          <cell r="B50" t="str">
            <v>Q3 breakdown</v>
          </cell>
          <cell r="C50" t="str">
            <v>Q3, July fcst</v>
          </cell>
        </row>
        <row r="51">
          <cell r="B51" t="str">
            <v>Insurance</v>
          </cell>
          <cell r="C51">
            <v>249999</v>
          </cell>
          <cell r="D51" t="str">
            <v>D&amp;O insurance</v>
          </cell>
        </row>
        <row r="52">
          <cell r="B52" t="str">
            <v>Legal</v>
          </cell>
          <cell r="C52">
            <v>174084</v>
          </cell>
          <cell r="D52" t="str">
            <v>$101k international; $63 domestic.</v>
          </cell>
        </row>
        <row r="53">
          <cell r="B53" t="str">
            <v>Audit</v>
          </cell>
          <cell r="C53">
            <v>76674</v>
          </cell>
        </row>
        <row r="54">
          <cell r="B54" t="str">
            <v>Consulting</v>
          </cell>
          <cell r="C54">
            <v>75770</v>
          </cell>
          <cell r="D54" t="str">
            <v>$39k customer research; $23k platinum and PWC consulting fee.</v>
          </cell>
        </row>
        <row r="55">
          <cell r="B55" t="str">
            <v>Nasdaq and SEC Filing</v>
          </cell>
          <cell r="C55">
            <v>35100</v>
          </cell>
        </row>
        <row r="56">
          <cell r="B56" t="str">
            <v>Other</v>
          </cell>
          <cell r="C56">
            <v>23190</v>
          </cell>
        </row>
        <row r="57">
          <cell r="B57" t="str">
            <v>Total</v>
          </cell>
          <cell r="C57">
            <v>634817</v>
          </cell>
        </row>
        <row r="59">
          <cell r="B59" t="str">
            <v>Note 3 A&amp;P: See another file.</v>
          </cell>
        </row>
        <row r="61">
          <cell r="B61" t="str">
            <v>Note 4 Content and license</v>
          </cell>
        </row>
        <row r="62">
          <cell r="B62" t="str">
            <v>Content payment</v>
          </cell>
          <cell r="C62">
            <v>397387</v>
          </cell>
          <cell r="D62" t="str">
            <v>Reconciled with Kevin's plan.</v>
          </cell>
        </row>
        <row r="63">
          <cell r="B63" t="str">
            <v>Royalty</v>
          </cell>
          <cell r="C63">
            <v>137000</v>
          </cell>
          <cell r="D63" t="str">
            <v>NBA and Game license fee. Disney charged to COR (SMS,SOL) since July forecast.</v>
          </cell>
        </row>
        <row r="64">
          <cell r="B64" t="str">
            <v>Others</v>
          </cell>
          <cell r="C64">
            <v>37000</v>
          </cell>
          <cell r="D64" t="str">
            <v>Small Sohu online royalty, no change</v>
          </cell>
        </row>
        <row r="65">
          <cell r="B65" t="str">
            <v>Total(K$)</v>
          </cell>
          <cell r="C65">
            <v>571387</v>
          </cell>
        </row>
        <row r="67">
          <cell r="B67" t="str">
            <v>Note 5 bandwidth</v>
          </cell>
          <cell r="C67" t="str">
            <v>Q3</v>
          </cell>
          <cell r="D67" t="str">
            <v>Q2 Actual</v>
          </cell>
          <cell r="E67" t="str">
            <v>Variance</v>
          </cell>
        </row>
        <row r="68">
          <cell r="B68" t="str">
            <v>SOL</v>
          </cell>
          <cell r="C68">
            <v>187862.31884057971</v>
          </cell>
          <cell r="D68">
            <v>187862.31884057971</v>
          </cell>
          <cell r="E68">
            <v>0</v>
          </cell>
        </row>
        <row r="69">
          <cell r="B69" t="str">
            <v>BTA</v>
          </cell>
          <cell r="C69">
            <v>367028.9855072464</v>
          </cell>
          <cell r="D69">
            <v>350386.4734299517</v>
          </cell>
          <cell r="E69">
            <v>16642.512077294698</v>
          </cell>
        </row>
        <row r="70">
          <cell r="B70" t="str">
            <v>CDN</v>
          </cell>
          <cell r="C70">
            <v>177536.23188405798</v>
          </cell>
          <cell r="D70">
            <v>135265.70048309179</v>
          </cell>
          <cell r="E70">
            <v>42270.531400966196</v>
          </cell>
          <cell r="F70" t="str">
            <v>7*2Mbps-&gt;8*2Mbps; chasis 59-&gt;67, Rmb4500/mth/chasis (old unit price: Rmb860K/mth as base, Rmb5000 for additional)</v>
          </cell>
        </row>
        <row r="71">
          <cell r="B71" t="str">
            <v>Office link</v>
          </cell>
          <cell r="C71">
            <v>28539.516908212561</v>
          </cell>
          <cell r="D71">
            <v>27000</v>
          </cell>
          <cell r="E71">
            <v>1539.5169082125612</v>
          </cell>
          <cell r="F71" t="str">
            <v>6-&gt;8Mbps, Rmb70K/mth/Mbps (old unit price: Rmb80k for 3Mbps, free for the rest 3Mbps)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B93" t="str">
            <v>Telephone charge</v>
          </cell>
          <cell r="C93">
            <v>58636</v>
          </cell>
          <cell r="D93">
            <v>14000</v>
          </cell>
          <cell r="E93">
            <v>44636</v>
          </cell>
          <cell r="F93" t="str">
            <v xml:space="preserve">$17k.SMS open 800 telephone service since July. </v>
          </cell>
        </row>
        <row r="94">
          <cell r="B94" t="str">
            <v>Total (k$)</v>
          </cell>
          <cell r="C94">
            <v>819603.05314009672</v>
          </cell>
          <cell r="D94">
            <v>714514.49275362317</v>
          </cell>
          <cell r="E94">
            <v>105088.56038647355</v>
          </cell>
        </row>
        <row r="96">
          <cell r="B96" t="str">
            <v>Note 6 Facility</v>
          </cell>
          <cell r="C96" t="str">
            <v>Q3</v>
          </cell>
          <cell r="D96" t="str">
            <v>Q2 Actual</v>
          </cell>
          <cell r="E96" t="str">
            <v>Variance</v>
          </cell>
        </row>
        <row r="97">
          <cell r="B97" t="str">
            <v>Ordinary facility</v>
          </cell>
          <cell r="C97">
            <v>380988</v>
          </cell>
          <cell r="D97">
            <v>340157.47013877699</v>
          </cell>
          <cell r="E97">
            <v>40830.529861223011</v>
          </cell>
        </row>
        <row r="98">
          <cell r="B98" t="str">
            <v>New office</v>
          </cell>
          <cell r="C98">
            <v>39680</v>
          </cell>
          <cell r="E98">
            <v>39680</v>
          </cell>
          <cell r="F98" t="str">
            <v>Rental and utility</v>
          </cell>
        </row>
        <row r="99">
          <cell r="B99" t="str">
            <v>Total (K$)</v>
          </cell>
          <cell r="C99">
            <v>420668</v>
          </cell>
          <cell r="D99">
            <v>340157.47013877699</v>
          </cell>
          <cell r="E99">
            <v>80510.529861223011</v>
          </cell>
        </row>
      </sheetData>
      <sheetData sheetId="6"/>
      <sheetData sheetId="7" refreshError="1">
        <row r="1">
          <cell r="A1" t="str">
            <v>2003 Forecast  Work Copy</v>
          </cell>
        </row>
        <row r="3">
          <cell r="B3" t="str">
            <v>Q1</v>
          </cell>
          <cell r="C3" t="str">
            <v>Q3</v>
          </cell>
          <cell r="E3" t="str">
            <v>Q2</v>
          </cell>
          <cell r="F3" t="str">
            <v>Q3</v>
          </cell>
          <cell r="J3" t="str">
            <v>Q3 Forecast 2</v>
          </cell>
          <cell r="K3" t="str">
            <v>Q3</v>
          </cell>
          <cell r="M3" t="str">
            <v>Q4 Forecast 2</v>
          </cell>
          <cell r="N3" t="str">
            <v>Q4</v>
          </cell>
          <cell r="Q3" t="str">
            <v>Q2-Q4</v>
          </cell>
        </row>
        <row r="4">
          <cell r="B4" t="str">
            <v>Actual</v>
          </cell>
          <cell r="C4" t="str">
            <v>Up side/(Down side)</v>
          </cell>
          <cell r="D4" t="str">
            <v xml:space="preserve">Adjusted </v>
          </cell>
          <cell r="E4" t="str">
            <v>Actual</v>
          </cell>
          <cell r="F4" t="str">
            <v>Up side/(Down side)</v>
          </cell>
          <cell r="G4" t="str">
            <v xml:space="preserve">Adjusted </v>
          </cell>
          <cell r="H4" t="str">
            <v>Up side/(Down side)</v>
          </cell>
          <cell r="I4" t="str">
            <v xml:space="preserve">Adjusted </v>
          </cell>
          <cell r="J4" t="str">
            <v>Budget</v>
          </cell>
          <cell r="K4" t="str">
            <v>Up side/(Down side)</v>
          </cell>
          <cell r="L4" t="str">
            <v xml:space="preserve">Adjusted </v>
          </cell>
          <cell r="M4" t="str">
            <v>Budget</v>
          </cell>
          <cell r="N4" t="str">
            <v>Up side/(Down side)</v>
          </cell>
          <cell r="O4" t="str">
            <v xml:space="preserve">Adjusted </v>
          </cell>
          <cell r="P4" t="str">
            <v>Total</v>
          </cell>
          <cell r="Q4" t="str">
            <v>Up side/Down side</v>
          </cell>
          <cell r="R4" t="str">
            <v>Adjusted</v>
          </cell>
          <cell r="S4" t="str">
            <v>DEREK'S COMMENTS</v>
          </cell>
        </row>
        <row r="5">
          <cell r="A5" t="str">
            <v>Total revenue</v>
          </cell>
        </row>
        <row r="6">
          <cell r="A6" t="str">
            <v>E-Marketing-BJ</v>
          </cell>
          <cell r="B6">
            <v>1705054.45463273</v>
          </cell>
          <cell r="D6">
            <v>1705054.45463273</v>
          </cell>
          <cell r="E6">
            <v>3051915.03908213</v>
          </cell>
          <cell r="G6">
            <v>3051915.03908213</v>
          </cell>
          <cell r="I6" t="e">
            <v>#REF!</v>
          </cell>
          <cell r="J6">
            <v>2651971.0144927534</v>
          </cell>
          <cell r="L6">
            <v>2651971.0144927534</v>
          </cell>
          <cell r="M6">
            <v>2643971.0144927534</v>
          </cell>
          <cell r="N6">
            <v>0</v>
          </cell>
          <cell r="O6">
            <v>2643971.0144927534</v>
          </cell>
          <cell r="P6">
            <v>10052911.522700367</v>
          </cell>
          <cell r="Q6">
            <v>0</v>
          </cell>
          <cell r="R6">
            <v>10052911.522700367</v>
          </cell>
          <cell r="S6" t="str">
            <v>okay no eliminationn</v>
          </cell>
          <cell r="T6" t="str">
            <v xml:space="preserve"> </v>
          </cell>
          <cell r="U6" t="str">
            <v xml:space="preserve"> </v>
          </cell>
        </row>
        <row r="7">
          <cell r="A7" t="str">
            <v>E-Marketing-SH</v>
          </cell>
          <cell r="B7">
            <v>693301.35990338156</v>
          </cell>
          <cell r="D7">
            <v>693301.35990338156</v>
          </cell>
          <cell r="E7">
            <v>882355.69082125591</v>
          </cell>
          <cell r="G7">
            <v>882355.69082125591</v>
          </cell>
          <cell r="J7">
            <v>1616000</v>
          </cell>
          <cell r="K7">
            <v>0</v>
          </cell>
          <cell r="L7">
            <v>1616000</v>
          </cell>
          <cell r="M7">
            <v>1616000</v>
          </cell>
          <cell r="N7">
            <v>0</v>
          </cell>
          <cell r="O7">
            <v>1616000</v>
          </cell>
          <cell r="P7">
            <v>4807657.0507246377</v>
          </cell>
          <cell r="Q7">
            <v>0</v>
          </cell>
          <cell r="R7">
            <v>4807657.0507246377</v>
          </cell>
        </row>
        <row r="8">
          <cell r="A8" t="str">
            <v>E-Marketing-GZ</v>
          </cell>
          <cell r="B8">
            <v>1064449.8589371983</v>
          </cell>
          <cell r="D8">
            <v>1064449.8589371983</v>
          </cell>
          <cell r="E8">
            <v>1547235.9275362319</v>
          </cell>
          <cell r="G8">
            <v>1547235.9275362319</v>
          </cell>
          <cell r="J8">
            <v>1940000</v>
          </cell>
          <cell r="K8">
            <v>0</v>
          </cell>
          <cell r="L8">
            <v>1940000</v>
          </cell>
          <cell r="M8">
            <v>1940000</v>
          </cell>
          <cell r="N8">
            <v>0</v>
          </cell>
          <cell r="O8">
            <v>1940000</v>
          </cell>
          <cell r="P8">
            <v>6491685.7864734307</v>
          </cell>
          <cell r="Q8">
            <v>0</v>
          </cell>
          <cell r="R8">
            <v>6491685.7864734307</v>
          </cell>
        </row>
        <row r="9">
          <cell r="A9" t="str">
            <v>Retail Sales</v>
          </cell>
          <cell r="B9">
            <v>993907.95531400968</v>
          </cell>
          <cell r="C9">
            <v>0</v>
          </cell>
          <cell r="D9">
            <v>993907.95531400968</v>
          </cell>
          <cell r="E9">
            <v>1275405.8514492754</v>
          </cell>
          <cell r="G9">
            <v>1275405.8514492754</v>
          </cell>
          <cell r="I9" t="e">
            <v>#REF!</v>
          </cell>
          <cell r="J9">
            <v>1550000</v>
          </cell>
          <cell r="K9">
            <v>0</v>
          </cell>
          <cell r="L9">
            <v>1550000</v>
          </cell>
          <cell r="M9">
            <v>1558000</v>
          </cell>
          <cell r="N9">
            <v>0</v>
          </cell>
          <cell r="O9">
            <v>1558000</v>
          </cell>
          <cell r="P9">
            <v>5377313.8067632848</v>
          </cell>
          <cell r="Q9">
            <v>0</v>
          </cell>
          <cell r="R9">
            <v>5377313.8067632848</v>
          </cell>
          <cell r="S9" t="str">
            <v>okay no eliminationn</v>
          </cell>
        </row>
        <row r="10">
          <cell r="A10" t="str">
            <v>Advertising - Storefront sales retail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Advertising - Storefront sales direct</v>
          </cell>
          <cell r="B11">
            <v>16581.745169082125</v>
          </cell>
          <cell r="C11">
            <v>0</v>
          </cell>
          <cell r="D11">
            <v>16581.745169082125</v>
          </cell>
          <cell r="E11">
            <v>13734.728260869564</v>
          </cell>
          <cell r="G11">
            <v>13734.728260869564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30316.473429951689</v>
          </cell>
          <cell r="Q11">
            <v>0</v>
          </cell>
          <cell r="R11">
            <v>30316.473429951689</v>
          </cell>
        </row>
        <row r="12">
          <cell r="A12" t="str">
            <v>Advertising -Buy.sohu.com 买卖街(ad)</v>
          </cell>
          <cell r="B12">
            <v>6884.0579710144866</v>
          </cell>
          <cell r="C12">
            <v>0</v>
          </cell>
          <cell r="D12">
            <v>6884.0579710144866</v>
          </cell>
          <cell r="E12">
            <v>28683.574879227053</v>
          </cell>
          <cell r="G12">
            <v>28683.574879227053</v>
          </cell>
          <cell r="J12">
            <v>171330.81041927708</v>
          </cell>
          <cell r="K12">
            <v>-171330.81041927708</v>
          </cell>
          <cell r="L12">
            <v>0</v>
          </cell>
          <cell r="M12">
            <v>309371.10299115174</v>
          </cell>
          <cell r="N12">
            <v>-309371.10299115174</v>
          </cell>
          <cell r="O12">
            <v>0</v>
          </cell>
          <cell r="P12">
            <v>516269.54626067035</v>
          </cell>
          <cell r="Q12">
            <v>-480701.9134104288</v>
          </cell>
          <cell r="R12">
            <v>35567.632850241556</v>
          </cell>
        </row>
        <row r="13">
          <cell r="A13" t="str">
            <v>Advertising revenue</v>
          </cell>
          <cell r="B13">
            <v>4480179.4319274155</v>
          </cell>
          <cell r="C13">
            <v>0</v>
          </cell>
          <cell r="D13">
            <v>4480179.4319274155</v>
          </cell>
          <cell r="E13">
            <v>6799330.8120289892</v>
          </cell>
          <cell r="F13">
            <v>0</v>
          </cell>
          <cell r="G13">
            <v>6799330.8120289892</v>
          </cell>
          <cell r="H13">
            <v>0</v>
          </cell>
          <cell r="I13" t="e">
            <v>#REF!</v>
          </cell>
          <cell r="J13">
            <v>7929301.8249120312</v>
          </cell>
          <cell r="K13">
            <v>-171330.81041927708</v>
          </cell>
          <cell r="L13">
            <v>7757971.0144927539</v>
          </cell>
          <cell r="M13">
            <v>8067342.1174839055</v>
          </cell>
          <cell r="N13">
            <v>-309371.10299115174</v>
          </cell>
          <cell r="O13">
            <v>7757971.0144927539</v>
          </cell>
          <cell r="P13">
            <v>27276154.186352342</v>
          </cell>
          <cell r="Q13">
            <v>-480701.9134104288</v>
          </cell>
          <cell r="R13">
            <v>26795452.272941913</v>
          </cell>
          <cell r="T13">
            <v>22315272.841014497</v>
          </cell>
        </row>
        <row r="14">
          <cell r="T14">
            <v>22795974.754424926</v>
          </cell>
        </row>
        <row r="15">
          <cell r="A15" t="str">
            <v>Non-advertising revenue</v>
          </cell>
        </row>
        <row r="16">
          <cell r="A16" t="str">
            <v xml:space="preserve">   E-business solution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  <cell r="I16" t="e">
            <v>#REF!</v>
          </cell>
          <cell r="J16">
            <v>193236.71497584542</v>
          </cell>
          <cell r="K16">
            <v>-193236.71497584542</v>
          </cell>
          <cell r="L16">
            <v>0</v>
          </cell>
          <cell r="M16">
            <v>0</v>
          </cell>
          <cell r="O16">
            <v>0</v>
          </cell>
          <cell r="P16">
            <v>193236.71497584542</v>
          </cell>
          <cell r="Q16">
            <v>-193236.71497584542</v>
          </cell>
          <cell r="R16">
            <v>0</v>
          </cell>
          <cell r="S16" t="str">
            <v>delete this line from the report.</v>
          </cell>
        </row>
        <row r="17">
          <cell r="A17" t="str">
            <v xml:space="preserve">    CBD Alliance</v>
          </cell>
          <cell r="B17">
            <v>0</v>
          </cell>
          <cell r="D17">
            <v>0</v>
          </cell>
          <cell r="E17">
            <v>0</v>
          </cell>
          <cell r="G17">
            <v>0</v>
          </cell>
          <cell r="I17" t="e">
            <v>#REF!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 t="str">
            <v>delete this line from the report.</v>
          </cell>
        </row>
        <row r="18">
          <cell r="A18" t="str">
            <v>E-Subscriptions:Wireless</v>
          </cell>
          <cell r="B18">
            <v>8564875</v>
          </cell>
          <cell r="C18">
            <v>0</v>
          </cell>
          <cell r="D18">
            <v>8564875</v>
          </cell>
          <cell r="E18">
            <v>10977699</v>
          </cell>
          <cell r="G18">
            <v>10977699</v>
          </cell>
          <cell r="I18" t="e">
            <v>#REF!</v>
          </cell>
          <cell r="J18">
            <v>11000000</v>
          </cell>
          <cell r="K18">
            <v>0</v>
          </cell>
          <cell r="L18">
            <v>11000000</v>
          </cell>
          <cell r="M18">
            <v>11500000</v>
          </cell>
          <cell r="O18">
            <v>11500000</v>
          </cell>
          <cell r="P18">
            <v>42042574</v>
          </cell>
          <cell r="Q18">
            <v>0</v>
          </cell>
          <cell r="R18">
            <v>42042574</v>
          </cell>
          <cell r="S18" t="str">
            <v>okay no elimination.</v>
          </cell>
        </row>
        <row r="19">
          <cell r="A19" t="str">
            <v>Game</v>
          </cell>
          <cell r="B19">
            <v>0</v>
          </cell>
          <cell r="C19">
            <v>0</v>
          </cell>
          <cell r="D19">
            <v>0</v>
          </cell>
          <cell r="E19">
            <v>81841.876811594222</v>
          </cell>
          <cell r="G19">
            <v>81841.876811594222</v>
          </cell>
          <cell r="H19">
            <v>0</v>
          </cell>
          <cell r="I19" t="e">
            <v>#REF!</v>
          </cell>
          <cell r="J19">
            <v>1072444</v>
          </cell>
          <cell r="K19">
            <v>-200000</v>
          </cell>
          <cell r="L19">
            <v>872444</v>
          </cell>
          <cell r="M19">
            <v>1591457</v>
          </cell>
          <cell r="O19">
            <v>1591457</v>
          </cell>
          <cell r="P19">
            <v>2745742.8768115942</v>
          </cell>
          <cell r="Q19">
            <v>-200000</v>
          </cell>
          <cell r="R19">
            <v>2545742.8768115942</v>
          </cell>
          <cell r="S19" t="str">
            <v>See my email. Eliminate so business is breakeven after operating costs excluding marketing.</v>
          </cell>
        </row>
        <row r="20">
          <cell r="A20" t="str">
            <v xml:space="preserve">   Ecommerce- High touch </v>
          </cell>
          <cell r="B20">
            <v>1175220.6388888888</v>
          </cell>
          <cell r="C20">
            <v>0</v>
          </cell>
          <cell r="D20">
            <v>1175220.6388888888</v>
          </cell>
          <cell r="E20">
            <v>983879.75603864726</v>
          </cell>
          <cell r="G20">
            <v>983879.75603864726</v>
          </cell>
          <cell r="H20">
            <v>0</v>
          </cell>
          <cell r="I20" t="e">
            <v>#REF!</v>
          </cell>
          <cell r="J20">
            <v>1134675.6890576002</v>
          </cell>
          <cell r="K20">
            <v>0</v>
          </cell>
          <cell r="L20">
            <v>1134675.6890576002</v>
          </cell>
          <cell r="M20">
            <v>1454447.9287011058</v>
          </cell>
          <cell r="N20">
            <v>0</v>
          </cell>
          <cell r="O20">
            <v>1454447.9287011058</v>
          </cell>
          <cell r="P20">
            <v>4748224.0126862423</v>
          </cell>
          <cell r="Q20">
            <v>0</v>
          </cell>
          <cell r="R20">
            <v>4748224.0126862423</v>
          </cell>
          <cell r="S20" t="str">
            <v>EC eliminate $200k in Q1, $0 in Q2, $481 in Q3, $800 in Q4.</v>
          </cell>
        </row>
        <row r="21">
          <cell r="A21" t="str">
            <v xml:space="preserve">Individual listing </v>
          </cell>
          <cell r="B21">
            <v>5575.7246376811599</v>
          </cell>
          <cell r="C21">
            <v>0</v>
          </cell>
          <cell r="D21">
            <v>5575.7246376811599</v>
          </cell>
          <cell r="E21">
            <v>0</v>
          </cell>
          <cell r="G21">
            <v>0</v>
          </cell>
          <cell r="H21">
            <v>0</v>
          </cell>
          <cell r="I21" t="e">
            <v>#REF!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5575.7246376811599</v>
          </cell>
          <cell r="Q21">
            <v>0</v>
          </cell>
          <cell r="R21">
            <v>5575.7246376811599</v>
          </cell>
          <cell r="S21" t="str">
            <v xml:space="preserve">THIS LINE IS WRONG AND NEEDS TO BE RECLASSIFIED. </v>
          </cell>
        </row>
        <row r="22">
          <cell r="A22" t="str">
            <v xml:space="preserve">  SOL</v>
          </cell>
          <cell r="B22">
            <v>189806.17753623187</v>
          </cell>
          <cell r="C22">
            <v>0</v>
          </cell>
          <cell r="D22">
            <v>189806.17753623187</v>
          </cell>
          <cell r="E22">
            <v>501901.59661835741</v>
          </cell>
          <cell r="G22">
            <v>501901.59661835741</v>
          </cell>
          <cell r="I22" t="e">
            <v>#REF!</v>
          </cell>
          <cell r="J22">
            <v>600000</v>
          </cell>
          <cell r="K22">
            <v>0</v>
          </cell>
          <cell r="L22">
            <v>600000</v>
          </cell>
          <cell r="M22">
            <v>600000</v>
          </cell>
          <cell r="N22">
            <v>0</v>
          </cell>
          <cell r="O22">
            <v>600000</v>
          </cell>
          <cell r="P22">
            <v>1891707.7741545893</v>
          </cell>
          <cell r="Q22">
            <v>0</v>
          </cell>
          <cell r="R22">
            <v>1891707.7741545893</v>
          </cell>
          <cell r="S22" t="str">
            <v>AGREE WITH YOUR ELIMINATION ENTRY.</v>
          </cell>
        </row>
        <row r="23">
          <cell r="A23" t="str">
            <v xml:space="preserve"> Total Non-advertising revenue</v>
          </cell>
          <cell r="B23">
            <v>9935477.5410628021</v>
          </cell>
          <cell r="C23">
            <v>0</v>
          </cell>
          <cell r="D23">
            <v>9935477.5410628021</v>
          </cell>
          <cell r="E23">
            <v>12545322.229468599</v>
          </cell>
          <cell r="F23">
            <v>0</v>
          </cell>
          <cell r="G23">
            <v>12545322.229468599</v>
          </cell>
          <cell r="H23">
            <v>0</v>
          </cell>
          <cell r="I23" t="e">
            <v>#REF!</v>
          </cell>
          <cell r="J23">
            <v>14000356.404033445</v>
          </cell>
          <cell r="K23">
            <v>-393236.71497584542</v>
          </cell>
          <cell r="L23">
            <v>13607119.6890576</v>
          </cell>
          <cell r="M23">
            <v>15145904.928701106</v>
          </cell>
          <cell r="N23">
            <v>0</v>
          </cell>
          <cell r="O23">
            <v>15145904.928701106</v>
          </cell>
          <cell r="P23">
            <v>51627061.103265956</v>
          </cell>
          <cell r="Q23">
            <v>-393236.71497584542</v>
          </cell>
          <cell r="R23">
            <v>51233824.388290107</v>
          </cell>
          <cell r="T23">
            <v>41298346.847227305</v>
          </cell>
        </row>
        <row r="24">
          <cell r="A24" t="str">
            <v>check</v>
          </cell>
          <cell r="K24" t="str">
            <v xml:space="preserve"> </v>
          </cell>
          <cell r="T24">
            <v>41691583.562203154</v>
          </cell>
        </row>
        <row r="25">
          <cell r="D25">
            <v>14415656.972990219</v>
          </cell>
          <cell r="E25">
            <v>19344653.041497588</v>
          </cell>
          <cell r="F25">
            <v>0</v>
          </cell>
          <cell r="G25">
            <v>19344653.041497588</v>
          </cell>
          <cell r="H25">
            <v>0</v>
          </cell>
          <cell r="I25" t="e">
            <v>#REF!</v>
          </cell>
          <cell r="J25">
            <v>21929658.228945475</v>
          </cell>
          <cell r="K25">
            <v>-564567.52539512247</v>
          </cell>
          <cell r="L25">
            <v>21365090.703550354</v>
          </cell>
          <cell r="M25">
            <v>23213247.046185013</v>
          </cell>
          <cell r="N25">
            <v>-309371.10299115174</v>
          </cell>
          <cell r="O25">
            <v>22903875.94319386</v>
          </cell>
          <cell r="P25">
            <v>78903215.289618298</v>
          </cell>
          <cell r="Q25">
            <v>-873938.62838627421</v>
          </cell>
          <cell r="R25">
            <v>78029276.661232024</v>
          </cell>
        </row>
        <row r="26">
          <cell r="A26" t="str">
            <v>Total Cost of revenue</v>
          </cell>
        </row>
        <row r="27">
          <cell r="A27" t="str">
            <v>Cost of Advertising</v>
          </cell>
          <cell r="B27">
            <v>1588925.5</v>
          </cell>
          <cell r="D27">
            <v>1588925.5</v>
          </cell>
          <cell r="E27">
            <v>1750265</v>
          </cell>
          <cell r="G27">
            <v>1750265</v>
          </cell>
          <cell r="J27">
            <v>2009696.3975616856</v>
          </cell>
          <cell r="L27">
            <v>2009696.3975616856</v>
          </cell>
          <cell r="M27">
            <v>2013386.4002861963</v>
          </cell>
          <cell r="O27">
            <v>2013386.4002861963</v>
          </cell>
          <cell r="P27">
            <v>7362273.2978478819</v>
          </cell>
          <cell r="R27">
            <v>7362273.2978478819</v>
          </cell>
        </row>
        <row r="29">
          <cell r="A29" t="str">
            <v>Non-advertising Cost</v>
          </cell>
        </row>
        <row r="30">
          <cell r="A30" t="str">
            <v>E-Technology:</v>
          </cell>
          <cell r="B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 t="e">
            <v>#REF!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CBD-Alliance</v>
          </cell>
          <cell r="B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 t="e">
            <v>#REF!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E-Subscriptions:Wireless</v>
          </cell>
          <cell r="B32">
            <v>2501344.5889815153</v>
          </cell>
          <cell r="C32">
            <v>0</v>
          </cell>
          <cell r="D32">
            <v>2501344.5889815153</v>
          </cell>
          <cell r="E32">
            <v>3265860</v>
          </cell>
          <cell r="F32">
            <v>0</v>
          </cell>
          <cell r="G32">
            <v>3265860</v>
          </cell>
          <cell r="H32">
            <v>0</v>
          </cell>
          <cell r="I32" t="e">
            <v>#REF!</v>
          </cell>
          <cell r="J32">
            <v>3425000</v>
          </cell>
          <cell r="K32">
            <v>0</v>
          </cell>
          <cell r="L32">
            <v>3425000</v>
          </cell>
          <cell r="M32">
            <v>3575000</v>
          </cell>
          <cell r="N32">
            <v>0</v>
          </cell>
          <cell r="O32">
            <v>3575000</v>
          </cell>
          <cell r="P32">
            <v>12767204.588981515</v>
          </cell>
          <cell r="Q32">
            <v>0</v>
          </cell>
          <cell r="R32">
            <v>12767204.588981515</v>
          </cell>
        </row>
        <row r="33">
          <cell r="A33" t="str">
            <v>Game</v>
          </cell>
          <cell r="B33">
            <v>0</v>
          </cell>
          <cell r="C33">
            <v>0</v>
          </cell>
          <cell r="D33">
            <v>0</v>
          </cell>
          <cell r="E33">
            <v>82269</v>
          </cell>
          <cell r="F33">
            <v>0</v>
          </cell>
          <cell r="G33">
            <v>82269</v>
          </cell>
          <cell r="H33">
            <v>0</v>
          </cell>
          <cell r="I33" t="e">
            <v>#REF!</v>
          </cell>
          <cell r="J33">
            <v>427784</v>
          </cell>
          <cell r="K33">
            <v>-80000</v>
          </cell>
          <cell r="L33">
            <v>347784</v>
          </cell>
          <cell r="M33">
            <v>634429</v>
          </cell>
          <cell r="N33">
            <v>0</v>
          </cell>
          <cell r="O33">
            <v>634429</v>
          </cell>
          <cell r="P33">
            <v>1144482</v>
          </cell>
          <cell r="Q33">
            <v>-80000</v>
          </cell>
          <cell r="R33">
            <v>1064482</v>
          </cell>
        </row>
        <row r="34">
          <cell r="A34" t="str">
            <v>E-Commerce - High touch</v>
          </cell>
          <cell r="B34">
            <v>1008388.339132536</v>
          </cell>
          <cell r="C34">
            <v>0</v>
          </cell>
          <cell r="D34">
            <v>1008388.339132536</v>
          </cell>
          <cell r="E34">
            <v>873182</v>
          </cell>
          <cell r="F34">
            <v>0</v>
          </cell>
          <cell r="G34">
            <v>873182</v>
          </cell>
          <cell r="H34">
            <v>0</v>
          </cell>
          <cell r="I34" t="e">
            <v>#REF!</v>
          </cell>
          <cell r="J34">
            <v>930434.06502723228</v>
          </cell>
          <cell r="K34">
            <v>0</v>
          </cell>
          <cell r="L34">
            <v>930434.06502723228</v>
          </cell>
          <cell r="M34">
            <v>1192647.3015349067</v>
          </cell>
          <cell r="N34">
            <v>0</v>
          </cell>
          <cell r="O34">
            <v>1192647.3015349067</v>
          </cell>
          <cell r="P34">
            <v>4004651.7056946754</v>
          </cell>
          <cell r="Q34">
            <v>0</v>
          </cell>
          <cell r="R34">
            <v>4004651.7056946754</v>
          </cell>
        </row>
        <row r="35">
          <cell r="A35" t="str">
            <v xml:space="preserve">Individual listing 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 t="e">
            <v>#REF!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SOL</v>
          </cell>
          <cell r="B36">
            <v>126889.58873988161</v>
          </cell>
          <cell r="C36">
            <v>0</v>
          </cell>
          <cell r="D36">
            <v>126889.58873988161</v>
          </cell>
          <cell r="E36">
            <v>299397</v>
          </cell>
          <cell r="F36">
            <v>0</v>
          </cell>
          <cell r="G36">
            <v>299397</v>
          </cell>
          <cell r="J36">
            <v>328132</v>
          </cell>
          <cell r="K36">
            <v>0</v>
          </cell>
          <cell r="L36">
            <v>328132</v>
          </cell>
          <cell r="M36">
            <v>360095</v>
          </cell>
          <cell r="N36">
            <v>0</v>
          </cell>
          <cell r="O36">
            <v>360095</v>
          </cell>
          <cell r="P36">
            <v>1114513.5887398818</v>
          </cell>
          <cell r="Q36">
            <v>0</v>
          </cell>
          <cell r="R36">
            <v>1114513.5887398818</v>
          </cell>
          <cell r="T36" t="str">
            <v xml:space="preserve"> </v>
          </cell>
        </row>
        <row r="37">
          <cell r="A37" t="str">
            <v xml:space="preserve"> Total Non-advertising Cost</v>
          </cell>
          <cell r="B37">
            <v>3636622.5168539328</v>
          </cell>
          <cell r="C37">
            <v>0</v>
          </cell>
          <cell r="D37">
            <v>3636622.5168539328</v>
          </cell>
          <cell r="E37">
            <v>4520708</v>
          </cell>
          <cell r="F37">
            <v>0</v>
          </cell>
          <cell r="G37">
            <v>4520708</v>
          </cell>
          <cell r="H37">
            <v>0</v>
          </cell>
          <cell r="I37" t="e">
            <v>#REF!</v>
          </cell>
          <cell r="J37">
            <v>5111350.0650272323</v>
          </cell>
          <cell r="K37">
            <v>-80000</v>
          </cell>
          <cell r="L37">
            <v>5031350.0650272323</v>
          </cell>
          <cell r="M37">
            <v>5762171.301534907</v>
          </cell>
          <cell r="N37">
            <v>0</v>
          </cell>
          <cell r="O37">
            <v>5762171.301534907</v>
          </cell>
          <cell r="P37">
            <v>19030851.883416075</v>
          </cell>
          <cell r="Q37">
            <v>-80000</v>
          </cell>
          <cell r="R37">
            <v>18950851.883416075</v>
          </cell>
          <cell r="T37">
            <v>15314229.366562143</v>
          </cell>
        </row>
        <row r="38">
          <cell r="A38" t="str">
            <v>check</v>
          </cell>
          <cell r="P38">
            <v>32596209.219849881</v>
          </cell>
          <cell r="Q38" t="str">
            <v xml:space="preserve"> </v>
          </cell>
          <cell r="R38">
            <v>32282972.504874032</v>
          </cell>
        </row>
        <row r="40">
          <cell r="A40" t="str">
            <v>Total Gross Margin</v>
          </cell>
          <cell r="B40">
            <v>9190108.9561362863</v>
          </cell>
          <cell r="C40">
            <v>0</v>
          </cell>
          <cell r="D40">
            <v>9190108.9561362863</v>
          </cell>
          <cell r="E40">
            <v>13073680.041497588</v>
          </cell>
          <cell r="F40">
            <v>0</v>
          </cell>
          <cell r="G40">
            <v>13073680.041497588</v>
          </cell>
          <cell r="I40" t="e">
            <v>#REF!</v>
          </cell>
          <cell r="J40">
            <v>14808611.766356558</v>
          </cell>
          <cell r="K40">
            <v>-484567.52539512247</v>
          </cell>
          <cell r="L40">
            <v>14324044.240961436</v>
          </cell>
          <cell r="M40">
            <v>15437689.344363909</v>
          </cell>
          <cell r="N40">
            <v>-309371.10299115174</v>
          </cell>
          <cell r="O40">
            <v>15128318.241372757</v>
          </cell>
          <cell r="P40">
            <v>52510090.108354345</v>
          </cell>
          <cell r="Q40">
            <v>-793938.62838627421</v>
          </cell>
          <cell r="R40">
            <v>51716151.479968071</v>
          </cell>
        </row>
        <row r="41">
          <cell r="A41" t="str">
            <v>Total %</v>
          </cell>
          <cell r="B41">
            <v>0.63750885397420742</v>
          </cell>
          <cell r="D41">
            <v>0.63750885397420742</v>
          </cell>
          <cell r="E41">
            <v>0.67582913032620995</v>
          </cell>
          <cell r="F41" t="e">
            <v>#DIV/0!</v>
          </cell>
          <cell r="G41">
            <v>0.67582913032620995</v>
          </cell>
          <cell r="I41" t="e">
            <v>#REF!</v>
          </cell>
          <cell r="J41">
            <v>0.67527781836610301</v>
          </cell>
          <cell r="L41">
            <v>0.67044153660349926</v>
          </cell>
          <cell r="M41">
            <v>0.66503791191508554</v>
          </cell>
          <cell r="N41">
            <v>1</v>
          </cell>
          <cell r="O41">
            <v>0.66051345540352979</v>
          </cell>
          <cell r="P41">
            <v>0.66550000422179711</v>
          </cell>
          <cell r="R41">
            <v>0.66277881447621656</v>
          </cell>
        </row>
        <row r="43">
          <cell r="A43" t="str">
            <v>Gross Margin of Advertising</v>
          </cell>
          <cell r="B43">
            <v>2891253.9319274155</v>
          </cell>
          <cell r="C43">
            <v>0</v>
          </cell>
          <cell r="D43">
            <v>2891253.9319274155</v>
          </cell>
          <cell r="E43">
            <v>5049065.8120289892</v>
          </cell>
          <cell r="F43">
            <v>0</v>
          </cell>
          <cell r="G43">
            <v>5049065.8120289892</v>
          </cell>
          <cell r="I43" t="e">
            <v>#REF!</v>
          </cell>
          <cell r="J43">
            <v>5919605.427350346</v>
          </cell>
          <cell r="K43">
            <v>-171330.81041927708</v>
          </cell>
          <cell r="L43">
            <v>5748274.6169310678</v>
          </cell>
          <cell r="M43">
            <v>6053955.7171977088</v>
          </cell>
          <cell r="N43">
            <v>-309371.10299115174</v>
          </cell>
          <cell r="O43">
            <v>5744584.6142065581</v>
          </cell>
          <cell r="P43">
            <v>19913880.88850446</v>
          </cell>
          <cell r="Q43">
            <v>-480701.9134104288</v>
          </cell>
          <cell r="R43">
            <v>19433178.975094032</v>
          </cell>
        </row>
        <row r="44">
          <cell r="A44" t="str">
            <v>% of Advertising</v>
          </cell>
          <cell r="B44">
            <v>0.64534333409132472</v>
          </cell>
          <cell r="D44">
            <v>0.64534333409132472</v>
          </cell>
          <cell r="E44">
            <v>0.74258275580539035</v>
          </cell>
          <cell r="G44">
            <v>0.74258275580539035</v>
          </cell>
          <cell r="I44" t="e">
            <v>#REF!</v>
          </cell>
          <cell r="J44">
            <v>0.7465481271947948</v>
          </cell>
          <cell r="L44">
            <v>0.74095077259152564</v>
          </cell>
          <cell r="M44">
            <v>0.75042754218608188</v>
          </cell>
          <cell r="N44">
            <v>1</v>
          </cell>
          <cell r="O44">
            <v>0.74047513241220342</v>
          </cell>
          <cell r="P44">
            <v>0.73008389498210113</v>
          </cell>
          <cell r="R44">
            <v>0.72524168568401748</v>
          </cell>
        </row>
        <row r="46">
          <cell r="A46" t="str">
            <v>Gross Margin of Non-advertising</v>
          </cell>
        </row>
        <row r="47">
          <cell r="A47" t="str">
            <v>E-Technology: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J47">
            <v>193236.71497584542</v>
          </cell>
          <cell r="K47">
            <v>-193236.71497584542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193236.71497584542</v>
          </cell>
          <cell r="Q47">
            <v>-193236.71497584542</v>
          </cell>
          <cell r="R47">
            <v>0</v>
          </cell>
        </row>
        <row r="48">
          <cell r="A48" t="str">
            <v>CBD-Alliance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 t="e">
            <v>#REF!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 t="str">
            <v>E-Subscriptions:Wireless</v>
          </cell>
          <cell r="B49">
            <v>6063530.4110184852</v>
          </cell>
          <cell r="C49">
            <v>0</v>
          </cell>
          <cell r="D49">
            <v>6063530.4110184852</v>
          </cell>
          <cell r="E49">
            <v>7711839</v>
          </cell>
          <cell r="F49">
            <v>0</v>
          </cell>
          <cell r="G49">
            <v>7711839</v>
          </cell>
          <cell r="H49">
            <v>0</v>
          </cell>
          <cell r="I49" t="e">
            <v>#REF!</v>
          </cell>
          <cell r="J49">
            <v>7575000</v>
          </cell>
          <cell r="K49">
            <v>0</v>
          </cell>
          <cell r="L49">
            <v>7575000</v>
          </cell>
          <cell r="M49">
            <v>7925000</v>
          </cell>
          <cell r="N49">
            <v>0</v>
          </cell>
          <cell r="O49">
            <v>7925000</v>
          </cell>
          <cell r="P49">
            <v>29275369.411018483</v>
          </cell>
          <cell r="Q49">
            <v>0</v>
          </cell>
          <cell r="R49">
            <v>29275369.411018483</v>
          </cell>
        </row>
        <row r="50">
          <cell r="A50" t="str">
            <v>Game</v>
          </cell>
          <cell r="B50">
            <v>0</v>
          </cell>
          <cell r="C50">
            <v>0</v>
          </cell>
          <cell r="D50">
            <v>0</v>
          </cell>
          <cell r="E50">
            <v>-427.12318840577791</v>
          </cell>
          <cell r="F50">
            <v>0</v>
          </cell>
          <cell r="G50">
            <v>-427.12318840577791</v>
          </cell>
          <cell r="H50">
            <v>0</v>
          </cell>
          <cell r="I50" t="e">
            <v>#REF!</v>
          </cell>
          <cell r="J50">
            <v>644660</v>
          </cell>
          <cell r="K50">
            <v>-120000</v>
          </cell>
          <cell r="L50">
            <v>524660</v>
          </cell>
          <cell r="M50">
            <v>957028</v>
          </cell>
          <cell r="N50">
            <v>0</v>
          </cell>
          <cell r="O50">
            <v>957028</v>
          </cell>
          <cell r="P50">
            <v>1601260.8768115942</v>
          </cell>
          <cell r="Q50">
            <v>-120000</v>
          </cell>
          <cell r="R50">
            <v>1481260.8768115942</v>
          </cell>
        </row>
        <row r="51">
          <cell r="A51" t="str">
            <v>E-Commerce - High touch</v>
          </cell>
          <cell r="B51">
            <v>166832.29975635279</v>
          </cell>
          <cell r="C51">
            <v>0</v>
          </cell>
          <cell r="D51">
            <v>166832.29975635279</v>
          </cell>
          <cell r="E51">
            <v>110697.75603864726</v>
          </cell>
          <cell r="F51">
            <v>0</v>
          </cell>
          <cell r="G51">
            <v>110697.75603864726</v>
          </cell>
          <cell r="H51">
            <v>0</v>
          </cell>
          <cell r="I51" t="e">
            <v>#REF!</v>
          </cell>
          <cell r="J51">
            <v>204241.62403036794</v>
          </cell>
          <cell r="K51">
            <v>0</v>
          </cell>
          <cell r="L51">
            <v>204241.62403036794</v>
          </cell>
          <cell r="M51">
            <v>261800.62716619903</v>
          </cell>
          <cell r="N51">
            <v>0</v>
          </cell>
          <cell r="O51">
            <v>261800.62716619903</v>
          </cell>
          <cell r="P51">
            <v>743572.3069915669</v>
          </cell>
          <cell r="Q51">
            <v>0</v>
          </cell>
          <cell r="R51">
            <v>743572.3069915669</v>
          </cell>
        </row>
        <row r="52">
          <cell r="A52" t="str">
            <v xml:space="preserve">Individual listing </v>
          </cell>
          <cell r="B52">
            <v>5575.7246376811599</v>
          </cell>
          <cell r="C52">
            <v>0</v>
          </cell>
          <cell r="D52">
            <v>5575.7246376811599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 t="e">
            <v>#REF!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5575.7246376811599</v>
          </cell>
          <cell r="Q52">
            <v>0</v>
          </cell>
          <cell r="R52">
            <v>5575.7246376811599</v>
          </cell>
        </row>
        <row r="53">
          <cell r="A53" t="str">
            <v>SOL</v>
          </cell>
          <cell r="B53">
            <v>62916.588796350261</v>
          </cell>
          <cell r="C53">
            <v>0</v>
          </cell>
          <cell r="D53">
            <v>62916.588796350261</v>
          </cell>
          <cell r="E53">
            <v>202504.59661835741</v>
          </cell>
          <cell r="F53">
            <v>0</v>
          </cell>
          <cell r="G53">
            <v>202504.59661835741</v>
          </cell>
          <cell r="J53">
            <v>271868</v>
          </cell>
          <cell r="K53">
            <v>0</v>
          </cell>
          <cell r="L53">
            <v>271868</v>
          </cell>
          <cell r="M53">
            <v>239905</v>
          </cell>
          <cell r="N53">
            <v>0</v>
          </cell>
          <cell r="O53">
            <v>239905</v>
          </cell>
          <cell r="P53">
            <v>777194.18541470752</v>
          </cell>
          <cell r="Q53">
            <v>0</v>
          </cell>
          <cell r="R53">
            <v>777194.18541470752</v>
          </cell>
        </row>
        <row r="54">
          <cell r="A54" t="str">
            <v xml:space="preserve"> Gross Margin of Non-advertising</v>
          </cell>
          <cell r="B54">
            <v>6298855.0242088698</v>
          </cell>
          <cell r="C54">
            <v>0</v>
          </cell>
          <cell r="D54">
            <v>6298855.0242088698</v>
          </cell>
          <cell r="E54">
            <v>8024614.229468598</v>
          </cell>
          <cell r="F54">
            <v>0</v>
          </cell>
          <cell r="G54">
            <v>8024614.229468598</v>
          </cell>
          <cell r="H54">
            <v>0</v>
          </cell>
          <cell r="I54" t="e">
            <v>#REF!</v>
          </cell>
          <cell r="J54">
            <v>8889006.3390062135</v>
          </cell>
          <cell r="K54">
            <v>-313236.71497584542</v>
          </cell>
          <cell r="L54">
            <v>8575769.6240303684</v>
          </cell>
          <cell r="M54">
            <v>9383733.6271661986</v>
          </cell>
          <cell r="N54">
            <v>0</v>
          </cell>
          <cell r="O54">
            <v>9383733.6271661986</v>
          </cell>
          <cell r="P54">
            <v>32596209.219849877</v>
          </cell>
          <cell r="Q54">
            <v>-313236.71497584542</v>
          </cell>
          <cell r="R54">
            <v>32282972.504874032</v>
          </cell>
        </row>
        <row r="55">
          <cell r="A55" t="str">
            <v>Total % of Non-advertising</v>
          </cell>
          <cell r="B55">
            <v>0.63397607192769911</v>
          </cell>
          <cell r="D55">
            <v>0.63397607192769911</v>
          </cell>
          <cell r="E55">
            <v>0.63964990955903955</v>
          </cell>
          <cell r="G55">
            <v>0.63964990955903955</v>
          </cell>
          <cell r="I55" t="e">
            <v>#REF!</v>
          </cell>
          <cell r="J55">
            <v>0.63491286096440569</v>
          </cell>
          <cell r="L55">
            <v>0.63024136040537082</v>
          </cell>
          <cell r="M55">
            <v>0.61955582524384267</v>
          </cell>
          <cell r="O55">
            <v>0.61955582524384267</v>
          </cell>
          <cell r="P55">
            <v>0.63137836094620969</v>
          </cell>
          <cell r="R55">
            <v>0.63011053518488769</v>
          </cell>
        </row>
        <row r="56">
          <cell r="A56" t="str">
            <v>Gross Margin Rate of Non-advertising</v>
          </cell>
        </row>
        <row r="57">
          <cell r="A57" t="str">
            <v>E-Technology:</v>
          </cell>
          <cell r="B57">
            <v>0</v>
          </cell>
          <cell r="C57" t="e">
            <v>#DIV/0!</v>
          </cell>
          <cell r="D57">
            <v>0</v>
          </cell>
          <cell r="E57">
            <v>0</v>
          </cell>
          <cell r="F57" t="e">
            <v>#DIV/0!</v>
          </cell>
          <cell r="G57">
            <v>0</v>
          </cell>
          <cell r="J57">
            <v>1.3802271127910338E-2</v>
          </cell>
          <cell r="K57">
            <v>0.49140049140049141</v>
          </cell>
          <cell r="L57">
            <v>0</v>
          </cell>
          <cell r="M57">
            <v>0</v>
          </cell>
          <cell r="N57" t="e">
            <v>#DIV/0!</v>
          </cell>
          <cell r="O57">
            <v>0</v>
          </cell>
          <cell r="P57">
            <v>3.7429346324658629E-3</v>
          </cell>
          <cell r="Q57">
            <v>0.49140049140049141</v>
          </cell>
          <cell r="R57">
            <v>0</v>
          </cell>
        </row>
        <row r="58">
          <cell r="A58" t="str">
            <v>CBD-Alliance</v>
          </cell>
          <cell r="B58">
            <v>0</v>
          </cell>
          <cell r="C58" t="e">
            <v>#DIV/0!</v>
          </cell>
          <cell r="D58">
            <v>0</v>
          </cell>
          <cell r="E58">
            <v>0</v>
          </cell>
          <cell r="F58" t="e">
            <v>#DIV/0!</v>
          </cell>
          <cell r="G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 t="e">
            <v>#DIV/0!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E-Subscriptions:Wireless</v>
          </cell>
          <cell r="B59">
            <v>0.70795317048041972</v>
          </cell>
          <cell r="C59" t="e">
            <v>#DIV/0!</v>
          </cell>
          <cell r="D59">
            <v>0.70795317048041972</v>
          </cell>
          <cell r="E59">
            <v>0.702500496688787</v>
          </cell>
          <cell r="F59" t="e">
            <v>#DIV/0!</v>
          </cell>
          <cell r="G59">
            <v>0.702500496688787</v>
          </cell>
          <cell r="H59" t="e">
            <v>#DIV/0!</v>
          </cell>
          <cell r="I59" t="e">
            <v>#REF!</v>
          </cell>
          <cell r="J59">
            <v>0.6886363636363636</v>
          </cell>
          <cell r="K59" t="str">
            <v xml:space="preserve"> </v>
          </cell>
          <cell r="L59">
            <v>0.6886363636363636</v>
          </cell>
          <cell r="M59">
            <v>0.68913043478260871</v>
          </cell>
          <cell r="N59" t="str">
            <v xml:space="preserve"> </v>
          </cell>
          <cell r="O59">
            <v>0.68913043478260871</v>
          </cell>
          <cell r="P59">
            <v>0.69632676179670838</v>
          </cell>
          <cell r="Q59" t="e">
            <v>#DIV/0!</v>
          </cell>
          <cell r="R59">
            <v>0.69632676179670838</v>
          </cell>
        </row>
        <row r="60">
          <cell r="A60" t="str">
            <v>Game</v>
          </cell>
          <cell r="B60" t="e">
            <v>#DIV/0!</v>
          </cell>
          <cell r="C60" t="e">
            <v>#DIV/0!</v>
          </cell>
          <cell r="D60" t="e">
            <v>#DIV/0!</v>
          </cell>
          <cell r="E60">
            <v>-5.2188831078378815E-3</v>
          </cell>
          <cell r="F60" t="e">
            <v>#DIV/0!</v>
          </cell>
          <cell r="G60">
            <v>-5.2188831078378815E-3</v>
          </cell>
          <cell r="H60" t="e">
            <v>#DIV/0!</v>
          </cell>
          <cell r="I60" t="e">
            <v>#REF!</v>
          </cell>
          <cell r="J60">
            <v>0.60111297186613011</v>
          </cell>
          <cell r="K60" t="str">
            <v xml:space="preserve"> </v>
          </cell>
          <cell r="L60">
            <v>0.60136811073260865</v>
          </cell>
          <cell r="M60">
            <v>0.60135335104875598</v>
          </cell>
          <cell r="N60" t="str">
            <v xml:space="preserve"> </v>
          </cell>
          <cell r="O60">
            <v>0.60135335104875598</v>
          </cell>
          <cell r="P60">
            <v>0.58317947042113683</v>
          </cell>
          <cell r="Q60">
            <v>0.6</v>
          </cell>
          <cell r="R60">
            <v>0.58185800706895963</v>
          </cell>
        </row>
        <row r="61">
          <cell r="A61" t="str">
            <v>E-Commerce - High touch</v>
          </cell>
          <cell r="B61">
            <v>0.14195827935261945</v>
          </cell>
          <cell r="C61" t="e">
            <v>#DIV/0!</v>
          </cell>
          <cell r="D61">
            <v>0.14195827935261945</v>
          </cell>
          <cell r="E61">
            <v>0.11251146835701233</v>
          </cell>
          <cell r="F61" t="e">
            <v>#DIV/0!</v>
          </cell>
          <cell r="G61">
            <v>0.11251146835701233</v>
          </cell>
          <cell r="H61" t="e">
            <v>#DIV/0!</v>
          </cell>
          <cell r="I61" t="e">
            <v>#REF!</v>
          </cell>
          <cell r="J61">
            <v>0.17999999999999991</v>
          </cell>
          <cell r="K61" t="str">
            <v xml:space="preserve"> </v>
          </cell>
          <cell r="L61">
            <v>0.17999999999999991</v>
          </cell>
          <cell r="M61">
            <v>0.18</v>
          </cell>
          <cell r="N61" t="str">
            <v xml:space="preserve"> </v>
          </cell>
          <cell r="O61">
            <v>0.18</v>
          </cell>
          <cell r="P61">
            <v>0.15660008984515056</v>
          </cell>
          <cell r="Q61" t="e">
            <v>#DIV/0!</v>
          </cell>
          <cell r="R61">
            <v>0.15660008984515056</v>
          </cell>
        </row>
        <row r="62">
          <cell r="A62" t="str">
            <v xml:space="preserve">Individual listing </v>
          </cell>
          <cell r="B62">
            <v>1</v>
          </cell>
          <cell r="C62" t="e">
            <v>#DIV/0!</v>
          </cell>
          <cell r="D62">
            <v>1</v>
          </cell>
          <cell r="E62" t="e">
            <v>#DIV/0!</v>
          </cell>
          <cell r="F62" t="e">
            <v>#DIV/0!</v>
          </cell>
          <cell r="G62" t="e">
            <v>#DIV/0!</v>
          </cell>
          <cell r="H62" t="e">
            <v>#DIV/0!</v>
          </cell>
          <cell r="I62" t="e">
            <v>#REF!</v>
          </cell>
          <cell r="J62" t="e">
            <v>#DIV/0!</v>
          </cell>
          <cell r="K62" t="e">
            <v>#DIV/0!</v>
          </cell>
          <cell r="L62" t="e">
            <v>#DIV/0!</v>
          </cell>
          <cell r="M62" t="e">
            <v>#DIV/0!</v>
          </cell>
          <cell r="N62" t="str">
            <v xml:space="preserve"> </v>
          </cell>
          <cell r="O62" t="e">
            <v>#DIV/0!</v>
          </cell>
          <cell r="P62" t="str">
            <v xml:space="preserve"> </v>
          </cell>
          <cell r="Q62" t="e">
            <v>#DIV/0!</v>
          </cell>
          <cell r="R62" t="str">
            <v xml:space="preserve"> </v>
          </cell>
        </row>
        <row r="63">
          <cell r="A63" t="str">
            <v>SOL</v>
          </cell>
          <cell r="B63">
            <v>0.33147808787382693</v>
          </cell>
          <cell r="C63" t="e">
            <v>#DIV/0!</v>
          </cell>
          <cell r="D63">
            <v>0.33147808787382693</v>
          </cell>
          <cell r="E63">
            <v>0.40347470098275168</v>
          </cell>
          <cell r="F63" t="e">
            <v>#DIV/0!</v>
          </cell>
          <cell r="G63">
            <v>0.40347470098275168</v>
          </cell>
          <cell r="H63" t="e">
            <v>#DIV/0!</v>
          </cell>
          <cell r="I63" t="e">
            <v>#REF!</v>
          </cell>
          <cell r="J63">
            <v>0.45311333333333331</v>
          </cell>
          <cell r="K63" t="e">
            <v>#DIV/0!</v>
          </cell>
          <cell r="L63">
            <v>0.45311333333333331</v>
          </cell>
          <cell r="M63">
            <v>0.39984166666666665</v>
          </cell>
          <cell r="N63" t="e">
            <v>#DIV/0!</v>
          </cell>
          <cell r="O63">
            <v>0.39984166666666665</v>
          </cell>
          <cell r="P63">
            <v>0.41084262380960945</v>
          </cell>
          <cell r="Q63" t="e">
            <v>#DIV/0!</v>
          </cell>
          <cell r="R63">
            <v>0.41084262380960945</v>
          </cell>
        </row>
        <row r="65">
          <cell r="K65" t="str">
            <v xml:space="preserve"> </v>
          </cell>
          <cell r="N65" t="str">
            <v xml:space="preserve"> </v>
          </cell>
          <cell r="P65">
            <v>0</v>
          </cell>
        </row>
        <row r="66">
          <cell r="A66" t="str">
            <v xml:space="preserve"> 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t vs. budget"/>
      <sheetName val="By dpt"/>
      <sheetName val="Checklist"/>
      <sheetName val="2004 estimation"/>
      <sheetName val="Spending-Qtr"/>
      <sheetName val="Spending-mth (Sum)"/>
      <sheetName val="Spending-mth (17173)"/>
      <sheetName val="Spending-mth(Sohu)"/>
      <sheetName val="Summary"/>
      <sheetName val="ITC"/>
      <sheetName val="BJXSHD"/>
      <sheetName val="BJOLUS"/>
      <sheetName val="USA"/>
      <sheetName val="HK"/>
      <sheetName val="BJSFTW"/>
      <sheetName val="BJINTE"/>
      <sheetName val="ISPUS"/>
      <sheetName val="CI"/>
      <sheetName val="Parameter"/>
      <sheetName val="Spending-mth (17173 &amp; Focus)"/>
      <sheetName val="Work copy"/>
      <sheetName val="PL By Qtr-AfterElim"/>
      <sheetName val="PL-Qtr"/>
      <sheetName val="Spending_Qtr"/>
      <sheetName val="Summary(Sohu)"/>
      <sheetName val="CondensedPL(Sohu)"/>
      <sheetName val="CondensedPL(Qtr)"/>
      <sheetName val="Roll-up(Qtr)(Sohu)"/>
      <sheetName val="进口设备FOB总价表"/>
      <sheetName val="内贸合同总价表"/>
    </sheetNames>
    <sheetDataSet>
      <sheetData sheetId="0"/>
      <sheetData sheetId="1"/>
      <sheetData sheetId="2"/>
      <sheetData sheetId="3"/>
      <sheetData sheetId="4" refreshError="1">
        <row r="1">
          <cell r="A1" t="str">
            <v>SOHU.COM</v>
          </cell>
        </row>
        <row r="2">
          <cell r="A2" t="str">
            <v>2004 Expense Budget_by month</v>
          </cell>
        </row>
        <row r="3">
          <cell r="A3" t="str">
            <v>SPENDING</v>
          </cell>
        </row>
        <row r="4">
          <cell r="A4" t="str">
            <v>In US$,000</v>
          </cell>
        </row>
        <row r="5">
          <cell r="A5">
            <v>8280</v>
          </cell>
        </row>
        <row r="7">
          <cell r="B7" t="str">
            <v>Q1</v>
          </cell>
          <cell r="C7" t="str">
            <v>Q2</v>
          </cell>
          <cell r="D7" t="str">
            <v>Q3</v>
          </cell>
          <cell r="E7" t="str">
            <v>Q4</v>
          </cell>
          <cell r="F7" t="str">
            <v>2004 Total Budget</v>
          </cell>
          <cell r="G7" t="str">
            <v>2002 Actual</v>
          </cell>
          <cell r="H7" t="str">
            <v>Difference</v>
          </cell>
          <cell r="I7" t="str">
            <v>Reason</v>
          </cell>
          <cell r="L7" t="str">
            <v>2004 lst draft</v>
          </cell>
        </row>
        <row r="8">
          <cell r="A8" t="str">
            <v>Salary and benefit</v>
          </cell>
          <cell r="B8">
            <v>4331355.6472083386</v>
          </cell>
          <cell r="C8">
            <v>4628381.3248894969</v>
          </cell>
          <cell r="D8">
            <v>5031549.8741068887</v>
          </cell>
          <cell r="E8">
            <v>5145787.7398460191</v>
          </cell>
          <cell r="F8">
            <v>19137074.586050741</v>
          </cell>
          <cell r="G8" t="e">
            <v>#REF!</v>
          </cell>
          <cell r="H8" t="e">
            <v>#REF!</v>
          </cell>
          <cell r="L8">
            <v>22210000</v>
          </cell>
          <cell r="M8">
            <v>-3072925.4139492586</v>
          </cell>
        </row>
        <row r="9">
          <cell r="A9" t="str">
            <v>Travelling &amp; Entertainment</v>
          </cell>
          <cell r="B9">
            <v>476896.73913043475</v>
          </cell>
          <cell r="C9">
            <v>521978.69565217395</v>
          </cell>
          <cell r="D9">
            <v>515755.07246376807</v>
          </cell>
          <cell r="E9">
            <v>618531.44927536231</v>
          </cell>
          <cell r="F9">
            <v>2133161.9565217393</v>
          </cell>
          <cell r="G9" t="e">
            <v>#REF!</v>
          </cell>
          <cell r="H9" t="e">
            <v>#REF!</v>
          </cell>
          <cell r="L9">
            <v>2199000</v>
          </cell>
          <cell r="M9">
            <v>-65838.043478260748</v>
          </cell>
        </row>
        <row r="10">
          <cell r="A10" t="str">
            <v xml:space="preserve">Professional fees </v>
          </cell>
          <cell r="B10">
            <v>749409.65776760748</v>
          </cell>
          <cell r="C10">
            <v>909510.14340198319</v>
          </cell>
          <cell r="D10">
            <v>836472.55340198323</v>
          </cell>
          <cell r="E10">
            <v>823914.27866768371</v>
          </cell>
          <cell r="F10">
            <v>3319306.6332392576</v>
          </cell>
          <cell r="G10" t="e">
            <v>#REF!</v>
          </cell>
          <cell r="H10" t="e">
            <v>#REF!</v>
          </cell>
          <cell r="L10">
            <v>3367000</v>
          </cell>
          <cell r="M10">
            <v>-47693.366760742385</v>
          </cell>
        </row>
        <row r="11">
          <cell r="A11" t="str">
            <v>Advertising &amp; Promotion</v>
          </cell>
          <cell r="B11">
            <v>1065640.9227053139</v>
          </cell>
          <cell r="C11">
            <v>1974534.6425120775</v>
          </cell>
          <cell r="D11">
            <v>3541294.381642512</v>
          </cell>
          <cell r="E11">
            <v>2710443.84057971</v>
          </cell>
          <cell r="F11">
            <v>9291913.7874396145</v>
          </cell>
          <cell r="G11" t="e">
            <v>#REF!</v>
          </cell>
          <cell r="H11" t="e">
            <v>#REF!</v>
          </cell>
          <cell r="I11" t="str">
            <v>World cup</v>
          </cell>
          <cell r="L11">
            <v>12524000</v>
          </cell>
          <cell r="M11">
            <v>-3232086.2125603855</v>
          </cell>
        </row>
        <row r="12">
          <cell r="A12" t="str">
            <v>Content and License</v>
          </cell>
          <cell r="B12">
            <v>805608.91487922706</v>
          </cell>
          <cell r="C12">
            <v>905644.03415458929</v>
          </cell>
          <cell r="D12">
            <v>1085973.2460386474</v>
          </cell>
          <cell r="E12">
            <v>1256472.0241545895</v>
          </cell>
          <cell r="F12">
            <v>4053698.2192270532</v>
          </cell>
          <cell r="G12" t="e">
            <v>#REF!</v>
          </cell>
          <cell r="H12" t="e">
            <v>#REF!</v>
          </cell>
          <cell r="I12" t="str">
            <v>provision for sohu online losses: 150K + double click 55.3K+ Baidu&amp;google 35.85K+EC contract labor 27K+news 53.2K</v>
          </cell>
          <cell r="L12">
            <v>4109000</v>
          </cell>
          <cell r="M12">
            <v>-55301.780772946775</v>
          </cell>
        </row>
        <row r="13">
          <cell r="A13" t="str">
            <v>Communications (Bandwidth)</v>
          </cell>
          <cell r="B13">
            <v>780851.32281803549</v>
          </cell>
          <cell r="C13">
            <v>887285.75362318847</v>
          </cell>
          <cell r="D13">
            <v>912320.75362318847</v>
          </cell>
          <cell r="E13">
            <v>928282.75362318847</v>
          </cell>
          <cell r="F13">
            <v>3508740.5836876007</v>
          </cell>
          <cell r="G13" t="e">
            <v>#REF!</v>
          </cell>
          <cell r="H13" t="e">
            <v>#REF!</v>
          </cell>
          <cell r="L13">
            <v>4107000</v>
          </cell>
          <cell r="M13">
            <v>-598259.41631239932</v>
          </cell>
        </row>
        <row r="14">
          <cell r="A14" t="str">
            <v>Bad debts</v>
          </cell>
          <cell r="B14">
            <v>138480</v>
          </cell>
          <cell r="C14">
            <v>304686</v>
          </cell>
          <cell r="D14">
            <v>321766</v>
          </cell>
          <cell r="E14">
            <v>364866</v>
          </cell>
          <cell r="F14">
            <v>1129798</v>
          </cell>
          <cell r="G14" t="e">
            <v>#REF!</v>
          </cell>
          <cell r="H14" t="e">
            <v>#REF!</v>
          </cell>
          <cell r="L14">
            <v>1280000</v>
          </cell>
          <cell r="M14">
            <v>-150202</v>
          </cell>
        </row>
        <row r="15">
          <cell r="A15" t="str">
            <v>Depreciation and amortization</v>
          </cell>
          <cell r="B15">
            <v>1191792.4194321921</v>
          </cell>
          <cell r="C15">
            <v>1359178.5003500665</v>
          </cell>
          <cell r="D15">
            <v>1478158.581267941</v>
          </cell>
          <cell r="E15">
            <v>1504205.8312679408</v>
          </cell>
          <cell r="F15">
            <v>5533335.3323181402</v>
          </cell>
          <cell r="G15" t="e">
            <v>#REF!</v>
          </cell>
          <cell r="H15" t="e">
            <v>#REF!</v>
          </cell>
          <cell r="L15">
            <v>5959000</v>
          </cell>
          <cell r="M15">
            <v>-425664.66768185981</v>
          </cell>
        </row>
        <row r="16">
          <cell r="A16" t="str">
            <v>Office expenses</v>
          </cell>
          <cell r="B16">
            <v>193613.13365787614</v>
          </cell>
          <cell r="C16">
            <v>204797.61351294865</v>
          </cell>
          <cell r="D16">
            <v>219432.90336802107</v>
          </cell>
          <cell r="E16">
            <v>229308.04829555732</v>
          </cell>
          <cell r="F16">
            <v>847151.69883440319</v>
          </cell>
          <cell r="G16" t="e">
            <v>#REF!</v>
          </cell>
          <cell r="H16" t="e">
            <v>#REF!</v>
          </cell>
          <cell r="L16">
            <v>521000</v>
          </cell>
          <cell r="M16">
            <v>326151.69883440319</v>
          </cell>
        </row>
        <row r="17">
          <cell r="A17" t="str">
            <v>Facilities</v>
          </cell>
          <cell r="B17">
            <v>588075.32216022746</v>
          </cell>
          <cell r="C17">
            <v>663675.89897182165</v>
          </cell>
          <cell r="D17">
            <v>686885.27578341577</v>
          </cell>
          <cell r="E17">
            <v>700478.46418921289</v>
          </cell>
          <cell r="F17">
            <v>2639114.9611046775</v>
          </cell>
          <cell r="G17" t="e">
            <v>#REF!</v>
          </cell>
          <cell r="H17" t="e">
            <v>#REF!</v>
          </cell>
          <cell r="L17">
            <v>3053000</v>
          </cell>
          <cell r="M17">
            <v>-413885.03889532248</v>
          </cell>
        </row>
        <row r="18">
          <cell r="A18" t="str">
            <v>Training</v>
          </cell>
          <cell r="B18">
            <v>61534</v>
          </cell>
          <cell r="C18">
            <v>110170</v>
          </cell>
          <cell r="D18">
            <v>104879</v>
          </cell>
          <cell r="E18">
            <v>112137</v>
          </cell>
          <cell r="F18">
            <v>388720</v>
          </cell>
          <cell r="G18" t="e">
            <v>#REF!</v>
          </cell>
          <cell r="H18" t="e">
            <v>#REF!</v>
          </cell>
          <cell r="L18">
            <v>436000</v>
          </cell>
          <cell r="M18">
            <v>-47280</v>
          </cell>
        </row>
        <row r="20">
          <cell r="A20" t="str">
            <v>Total Expenses</v>
          </cell>
          <cell r="B20">
            <v>10383258.079759253</v>
          </cell>
          <cell r="C20">
            <v>12469842.607068345</v>
          </cell>
          <cell r="D20">
            <v>14734487.641696366</v>
          </cell>
          <cell r="E20">
            <v>14394427.429899264</v>
          </cell>
          <cell r="F20">
            <v>51982015.758423232</v>
          </cell>
          <cell r="G20" t="e">
            <v>#REF!</v>
          </cell>
          <cell r="H20" t="e">
            <v>#REF!</v>
          </cell>
          <cell r="L20">
            <v>59765000</v>
          </cell>
          <cell r="M20">
            <v>-7782984.2415767722</v>
          </cell>
        </row>
        <row r="22">
          <cell r="A22" t="str">
            <v>Total Expenses</v>
          </cell>
          <cell r="B22">
            <v>12206117.542125892</v>
          </cell>
          <cell r="C22">
            <v>14764324.032770015</v>
          </cell>
          <cell r="D22">
            <v>17178718.126618642</v>
          </cell>
          <cell r="E22">
            <v>15615826.122850528</v>
          </cell>
          <cell r="F22">
            <v>59764985.824365072</v>
          </cell>
          <cell r="G22" t="e">
            <v>#REF!</v>
          </cell>
          <cell r="H22" t="e">
            <v>#REF!</v>
          </cell>
        </row>
        <row r="23">
          <cell r="B23">
            <v>-1457961.7365985233</v>
          </cell>
          <cell r="F23">
            <v>-6829553.9119476378</v>
          </cell>
        </row>
      </sheetData>
      <sheetData sheetId="5"/>
      <sheetData sheetId="6"/>
      <sheetData sheetId="7" refreshError="1">
        <row r="1">
          <cell r="A1" t="str">
            <v>SOHU.COM</v>
          </cell>
        </row>
        <row r="2">
          <cell r="A2" t="str">
            <v>2004 Expense Budget_by month</v>
          </cell>
        </row>
        <row r="3">
          <cell r="A3" t="str">
            <v>PROFORMA SPENDING</v>
          </cell>
        </row>
        <row r="4">
          <cell r="A4" t="str">
            <v>In USD</v>
          </cell>
        </row>
        <row r="5">
          <cell r="A5">
            <v>8280</v>
          </cell>
        </row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  <cell r="H7" t="str">
            <v>Jul</v>
          </cell>
          <cell r="I7" t="str">
            <v>Aug</v>
          </cell>
          <cell r="J7" t="str">
            <v>Sept</v>
          </cell>
          <cell r="K7" t="str">
            <v>Oct</v>
          </cell>
          <cell r="L7" t="str">
            <v>Nov</v>
          </cell>
          <cell r="M7" t="str">
            <v>Dec</v>
          </cell>
          <cell r="N7">
            <v>2004</v>
          </cell>
          <cell r="O7" t="str">
            <v>2002 Actual</v>
          </cell>
          <cell r="P7" t="str">
            <v>Variance</v>
          </cell>
          <cell r="R7" t="str">
            <v>2004 1st draft</v>
          </cell>
          <cell r="S7" t="str">
            <v>Variance</v>
          </cell>
        </row>
        <row r="8">
          <cell r="A8" t="str">
            <v>Salary and benefit</v>
          </cell>
          <cell r="B8">
            <v>1259915.1307506054</v>
          </cell>
          <cell r="C8">
            <v>1295624.1307506054</v>
          </cell>
          <cell r="D8">
            <v>1319354.1307506054</v>
          </cell>
          <cell r="E8">
            <v>1362703.1307506054</v>
          </cell>
          <cell r="F8">
            <v>1374357.1307506054</v>
          </cell>
          <cell r="G8">
            <v>1387508.1307506054</v>
          </cell>
          <cell r="H8">
            <v>1487253.1307506054</v>
          </cell>
          <cell r="I8">
            <v>1498117.1307506054</v>
          </cell>
          <cell r="J8">
            <v>1506086.1307506054</v>
          </cell>
          <cell r="K8">
            <v>1521656.1307506054</v>
          </cell>
          <cell r="L8">
            <v>1528146.1307506054</v>
          </cell>
          <cell r="M8">
            <v>1535621.1307506054</v>
          </cell>
          <cell r="N8">
            <v>17076341.569007266</v>
          </cell>
          <cell r="O8">
            <v>8222627.4568484575</v>
          </cell>
          <cell r="P8">
            <v>8853714.1121588089</v>
          </cell>
          <cell r="R8">
            <v>20105184.569007266</v>
          </cell>
          <cell r="S8">
            <v>-3028843</v>
          </cell>
        </row>
        <row r="9">
          <cell r="A9" t="str">
            <v>Travelling &amp; Entertainment</v>
          </cell>
          <cell r="B9">
            <v>155190</v>
          </cell>
          <cell r="C9">
            <v>132940</v>
          </cell>
          <cell r="D9">
            <v>136545</v>
          </cell>
          <cell r="E9">
            <v>152935</v>
          </cell>
          <cell r="F9">
            <v>157445</v>
          </cell>
          <cell r="G9">
            <v>158290</v>
          </cell>
          <cell r="H9">
            <v>160845</v>
          </cell>
          <cell r="I9">
            <v>145255</v>
          </cell>
          <cell r="J9">
            <v>149100</v>
          </cell>
          <cell r="K9">
            <v>170660</v>
          </cell>
          <cell r="L9">
            <v>224560</v>
          </cell>
          <cell r="M9">
            <v>155510</v>
          </cell>
          <cell r="N9">
            <v>1899275</v>
          </cell>
          <cell r="O9">
            <v>734534.78186331107</v>
          </cell>
          <cell r="P9">
            <v>1164740.2181366889</v>
          </cell>
          <cell r="R9">
            <v>2017310</v>
          </cell>
          <cell r="S9">
            <v>-118035</v>
          </cell>
        </row>
        <row r="10">
          <cell r="A10" t="str">
            <v xml:space="preserve">Professional fees </v>
          </cell>
          <cell r="B10">
            <v>248247.05339435546</v>
          </cell>
          <cell r="C10">
            <v>243351.00508517673</v>
          </cell>
          <cell r="D10">
            <v>254300.00508517673</v>
          </cell>
          <cell r="E10">
            <v>288566.47131112806</v>
          </cell>
          <cell r="F10">
            <v>317126.47131112806</v>
          </cell>
          <cell r="G10">
            <v>302609.47131112806</v>
          </cell>
          <cell r="H10">
            <v>276862.88131112809</v>
          </cell>
          <cell r="I10">
            <v>279218.47131112806</v>
          </cell>
          <cell r="J10">
            <v>279183.47131112806</v>
          </cell>
          <cell r="K10">
            <v>273133.13797779474</v>
          </cell>
          <cell r="L10">
            <v>275993.13797779474</v>
          </cell>
          <cell r="M10">
            <v>274184.13797779474</v>
          </cell>
          <cell r="N10">
            <v>3312775.7153648618</v>
          </cell>
          <cell r="O10">
            <v>1392164.4836942824</v>
          </cell>
          <cell r="P10">
            <v>1920611.2316705794</v>
          </cell>
          <cell r="R10">
            <v>3412776.1140427156</v>
          </cell>
          <cell r="S10">
            <v>-100000.39867785387</v>
          </cell>
        </row>
        <row r="11">
          <cell r="A11" t="str">
            <v>Advertising &amp; Promotion</v>
          </cell>
          <cell r="B11">
            <v>326551</v>
          </cell>
          <cell r="C11">
            <v>322801</v>
          </cell>
          <cell r="D11">
            <v>323301</v>
          </cell>
          <cell r="E11">
            <v>676551</v>
          </cell>
          <cell r="F11">
            <v>572301</v>
          </cell>
          <cell r="G11">
            <v>572301</v>
          </cell>
          <cell r="H11">
            <v>1134297</v>
          </cell>
          <cell r="I11">
            <v>1130047</v>
          </cell>
          <cell r="J11">
            <v>1130047</v>
          </cell>
          <cell r="K11">
            <v>852875</v>
          </cell>
          <cell r="L11">
            <v>848625</v>
          </cell>
          <cell r="M11">
            <v>847625</v>
          </cell>
          <cell r="N11">
            <v>8737322</v>
          </cell>
          <cell r="O11">
            <v>1666949.9652234579</v>
          </cell>
          <cell r="P11">
            <v>7070372.0347765423</v>
          </cell>
          <cell r="R11">
            <v>9075822</v>
          </cell>
          <cell r="S11">
            <v>-338500</v>
          </cell>
        </row>
        <row r="12">
          <cell r="A12" t="str">
            <v>Content and License</v>
          </cell>
          <cell r="B12">
            <v>261541</v>
          </cell>
          <cell r="C12">
            <v>261902.9888405797</v>
          </cell>
          <cell r="D12">
            <v>262041.66999999998</v>
          </cell>
          <cell r="E12">
            <v>296018.67</v>
          </cell>
          <cell r="F12">
            <v>296018.67</v>
          </cell>
          <cell r="G12">
            <v>296019.67</v>
          </cell>
          <cell r="H12">
            <v>355616.33</v>
          </cell>
          <cell r="I12">
            <v>355116.33</v>
          </cell>
          <cell r="J12">
            <v>355117.33</v>
          </cell>
          <cell r="K12">
            <v>412962</v>
          </cell>
          <cell r="L12">
            <v>412962</v>
          </cell>
          <cell r="M12">
            <v>412961</v>
          </cell>
          <cell r="N12">
            <v>3978277.6588405794</v>
          </cell>
          <cell r="O12">
            <v>1426476.7251315482</v>
          </cell>
          <cell r="P12">
            <v>2551800.933709031</v>
          </cell>
          <cell r="R12">
            <v>4086337.6588405794</v>
          </cell>
          <cell r="S12">
            <v>-108060</v>
          </cell>
        </row>
        <row r="13">
          <cell r="A13" t="str">
            <v>Communications (Bandwidth)</v>
          </cell>
          <cell r="B13">
            <v>243076.69</v>
          </cell>
          <cell r="C13">
            <v>245426.69</v>
          </cell>
          <cell r="D13">
            <v>254264.69</v>
          </cell>
          <cell r="E13">
            <v>284835</v>
          </cell>
          <cell r="F13">
            <v>279185</v>
          </cell>
          <cell r="G13">
            <v>285223</v>
          </cell>
          <cell r="H13">
            <v>292992</v>
          </cell>
          <cell r="I13">
            <v>287374</v>
          </cell>
          <cell r="J13">
            <v>293912</v>
          </cell>
          <cell r="K13">
            <v>296180</v>
          </cell>
          <cell r="L13">
            <v>297030</v>
          </cell>
          <cell r="M13">
            <v>297030</v>
          </cell>
          <cell r="N13">
            <v>3356529.0700000003</v>
          </cell>
          <cell r="O13">
            <v>2341110.7285442655</v>
          </cell>
          <cell r="P13">
            <v>1015418.3414557348</v>
          </cell>
          <cell r="R13">
            <v>3506346.99</v>
          </cell>
          <cell r="S13">
            <v>-149817.91999999993</v>
          </cell>
        </row>
        <row r="14">
          <cell r="A14" t="str">
            <v>Bad debts</v>
          </cell>
          <cell r="B14">
            <v>500</v>
          </cell>
          <cell r="C14">
            <v>500</v>
          </cell>
          <cell r="D14">
            <v>137480</v>
          </cell>
          <cell r="E14">
            <v>500</v>
          </cell>
          <cell r="F14">
            <v>500</v>
          </cell>
          <cell r="G14">
            <v>303686</v>
          </cell>
          <cell r="H14">
            <v>600</v>
          </cell>
          <cell r="I14">
            <v>600</v>
          </cell>
          <cell r="J14">
            <v>265566</v>
          </cell>
          <cell r="K14">
            <v>800</v>
          </cell>
          <cell r="L14">
            <v>800</v>
          </cell>
          <cell r="M14">
            <v>292266</v>
          </cell>
          <cell r="N14">
            <v>1003798</v>
          </cell>
          <cell r="O14">
            <v>978234.59856277565</v>
          </cell>
          <cell r="P14">
            <v>25563.401437224355</v>
          </cell>
          <cell r="R14">
            <v>1153798</v>
          </cell>
          <cell r="S14">
            <v>-150000</v>
          </cell>
        </row>
        <row r="15">
          <cell r="A15" t="str">
            <v>Depreciation and amortization</v>
          </cell>
          <cell r="B15">
            <v>384762</v>
          </cell>
          <cell r="C15">
            <v>371848</v>
          </cell>
          <cell r="D15">
            <v>395141</v>
          </cell>
          <cell r="E15">
            <v>408058.66667000001</v>
          </cell>
          <cell r="F15">
            <v>447495.66667000001</v>
          </cell>
          <cell r="G15">
            <v>462370.66667000001</v>
          </cell>
          <cell r="H15">
            <v>470559.66667000001</v>
          </cell>
          <cell r="I15">
            <v>485086.66667000001</v>
          </cell>
          <cell r="J15">
            <v>480047.66667000001</v>
          </cell>
          <cell r="K15">
            <v>484674.66667000001</v>
          </cell>
          <cell r="L15">
            <v>485376.66667000001</v>
          </cell>
          <cell r="M15">
            <v>491234</v>
          </cell>
          <cell r="N15">
            <v>5366655.3333600005</v>
          </cell>
          <cell r="O15">
            <v>4929989.2109586038</v>
          </cell>
          <cell r="P15">
            <v>436666.12240139674</v>
          </cell>
          <cell r="R15">
            <v>5832851</v>
          </cell>
          <cell r="S15">
            <v>-466195.66663999949</v>
          </cell>
        </row>
        <row r="16">
          <cell r="A16" t="str">
            <v>Office expenses</v>
          </cell>
          <cell r="B16">
            <v>38704.329576779972</v>
          </cell>
          <cell r="C16">
            <v>36999.329576779972</v>
          </cell>
          <cell r="D16">
            <v>37199.329576779972</v>
          </cell>
          <cell r="E16">
            <v>38959.059576779975</v>
          </cell>
          <cell r="F16">
            <v>37454.059576779975</v>
          </cell>
          <cell r="G16">
            <v>38254.059576779975</v>
          </cell>
          <cell r="H16">
            <v>40264.059576779975</v>
          </cell>
          <cell r="I16">
            <v>39509.059576779975</v>
          </cell>
          <cell r="J16">
            <v>40109.059576779975</v>
          </cell>
          <cell r="K16">
            <v>42119.059576779975</v>
          </cell>
          <cell r="L16">
            <v>41064.059576779975</v>
          </cell>
          <cell r="M16">
            <v>41864.059576779975</v>
          </cell>
          <cell r="N16">
            <v>472499.52492135961</v>
          </cell>
          <cell r="O16">
            <v>233446.02156634658</v>
          </cell>
          <cell r="P16">
            <v>239053.50335501303</v>
          </cell>
          <cell r="R16">
            <v>465433.71492135961</v>
          </cell>
          <cell r="S16">
            <v>7065.8099999999977</v>
          </cell>
        </row>
        <row r="17">
          <cell r="A17" t="str">
            <v>Facilities</v>
          </cell>
          <cell r="B17">
            <v>183518.65811138015</v>
          </cell>
          <cell r="C17">
            <v>184518.65811138012</v>
          </cell>
          <cell r="D17">
            <v>191238.65811138018</v>
          </cell>
          <cell r="E17">
            <v>208210.05811138015</v>
          </cell>
          <cell r="F17">
            <v>209210.05811138015</v>
          </cell>
          <cell r="G17">
            <v>210210.05811138015</v>
          </cell>
          <cell r="H17">
            <v>214531.05811138015</v>
          </cell>
          <cell r="I17">
            <v>214531.05811138015</v>
          </cell>
          <cell r="J17">
            <v>214531.05811138015</v>
          </cell>
          <cell r="K17">
            <v>217852.05811138015</v>
          </cell>
          <cell r="L17">
            <v>217852.05811138015</v>
          </cell>
          <cell r="M17">
            <v>217859.05811138009</v>
          </cell>
          <cell r="N17">
            <v>2484062.4973365618</v>
          </cell>
          <cell r="O17">
            <v>1325906.0533687498</v>
          </cell>
          <cell r="P17">
            <v>1158156.443967812</v>
          </cell>
          <cell r="R17">
            <v>2992620.6687651328</v>
          </cell>
          <cell r="S17">
            <v>-508558.17142857099</v>
          </cell>
        </row>
        <row r="18">
          <cell r="A18" t="str">
            <v>Training</v>
          </cell>
          <cell r="B18">
            <v>10000</v>
          </cell>
          <cell r="C18">
            <v>18000</v>
          </cell>
          <cell r="D18">
            <v>22664</v>
          </cell>
          <cell r="E18">
            <v>32000</v>
          </cell>
          <cell r="F18">
            <v>30400</v>
          </cell>
          <cell r="G18">
            <v>35813</v>
          </cell>
          <cell r="H18">
            <v>32000</v>
          </cell>
          <cell r="I18">
            <v>25600</v>
          </cell>
          <cell r="J18">
            <v>34236</v>
          </cell>
          <cell r="K18">
            <v>32000</v>
          </cell>
          <cell r="L18">
            <v>38000</v>
          </cell>
          <cell r="M18">
            <v>28007</v>
          </cell>
          <cell r="N18">
            <v>338720</v>
          </cell>
          <cell r="O18">
            <v>143928.81123224128</v>
          </cell>
          <cell r="P18">
            <v>194791.18876775872</v>
          </cell>
          <cell r="R18">
            <v>386232</v>
          </cell>
          <cell r="S18">
            <v>-47512</v>
          </cell>
        </row>
        <row r="19">
          <cell r="S19">
            <v>0</v>
          </cell>
        </row>
        <row r="20">
          <cell r="A20" t="str">
            <v>Total Expenses</v>
          </cell>
          <cell r="B20">
            <v>3112005.8618331207</v>
          </cell>
          <cell r="C20">
            <v>3113911.8023645217</v>
          </cell>
          <cell r="D20">
            <v>3333529.4835239425</v>
          </cell>
          <cell r="E20">
            <v>3749337.0564198941</v>
          </cell>
          <cell r="F20">
            <v>3721493.0564198941</v>
          </cell>
          <cell r="G20">
            <v>4052285.0564198941</v>
          </cell>
          <cell r="H20">
            <v>4465821.1264198935</v>
          </cell>
          <cell r="I20">
            <v>4460454.7164198933</v>
          </cell>
          <cell r="J20">
            <v>4747935.7164198933</v>
          </cell>
          <cell r="K20">
            <v>4304912.0530865602</v>
          </cell>
          <cell r="L20">
            <v>4370409.0530865602</v>
          </cell>
          <cell r="M20">
            <v>4594161.3864165591</v>
          </cell>
          <cell r="N20">
            <v>48026256.368830629</v>
          </cell>
          <cell r="O20">
            <v>23395368.836994044</v>
          </cell>
          <cell r="P20">
            <v>24630887.531836584</v>
          </cell>
          <cell r="R20">
            <v>53034712.715577058</v>
          </cell>
          <cell r="S20">
            <v>-5008456.3467464298</v>
          </cell>
        </row>
        <row r="21">
          <cell r="A21" t="str">
            <v>Difference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check</v>
          </cell>
          <cell r="D22" t="str">
            <v>*</v>
          </cell>
          <cell r="G22" t="str">
            <v>*</v>
          </cell>
        </row>
        <row r="23">
          <cell r="A23" t="str">
            <v>Total Expenses</v>
          </cell>
          <cell r="B23">
            <v>3639338.1390114534</v>
          </cell>
          <cell r="C23">
            <v>3682164.0795428543</v>
          </cell>
          <cell r="D23">
            <v>4004861.7607022747</v>
          </cell>
          <cell r="E23">
            <v>4013181.6207022746</v>
          </cell>
          <cell r="F23">
            <v>4083666.6207022746</v>
          </cell>
          <cell r="G23">
            <v>4389986.6207022741</v>
          </cell>
          <cell r="H23">
            <v>4812404.5507022738</v>
          </cell>
          <cell r="I23">
            <v>4823631.1407022737</v>
          </cell>
          <cell r="J23">
            <v>5109781.1407022737</v>
          </cell>
          <cell r="K23">
            <v>4698580.3473689407</v>
          </cell>
          <cell r="L23">
            <v>4783330.3473689407</v>
          </cell>
          <cell r="M23">
            <v>4993786.3473689407</v>
          </cell>
          <cell r="N23">
            <v>53034712.715577058</v>
          </cell>
          <cell r="O23">
            <v>23395368.836994044</v>
          </cell>
          <cell r="P23">
            <v>29639343.87858301</v>
          </cell>
          <cell r="R23">
            <v>53034712.715577058</v>
          </cell>
          <cell r="S23">
            <v>0</v>
          </cell>
        </row>
        <row r="24">
          <cell r="A24" t="str">
            <v>1.Reclassify Contract Labor ( previously in Content and License) to Salary and Benefits in 2003. Old classification in 2002.</v>
          </cell>
          <cell r="B24">
            <v>-527332.27717833268</v>
          </cell>
          <cell r="C24">
            <v>-568252.27717833268</v>
          </cell>
          <cell r="D24">
            <v>-671332.27717833221</v>
          </cell>
          <cell r="E24">
            <v>-263844.56428238051</v>
          </cell>
          <cell r="F24">
            <v>-362173.56428238051</v>
          </cell>
          <cell r="G24">
            <v>-337701.56428238004</v>
          </cell>
          <cell r="H24">
            <v>-346583.42428238038</v>
          </cell>
          <cell r="I24">
            <v>-363176.42428238038</v>
          </cell>
          <cell r="J24">
            <v>-361845.42428238038</v>
          </cell>
          <cell r="K24">
            <v>-393668.29428238049</v>
          </cell>
          <cell r="L24">
            <v>-412921.29428238049</v>
          </cell>
          <cell r="M24">
            <v>-399624.9609523816</v>
          </cell>
          <cell r="N24">
            <v>-5008456.3467464298</v>
          </cell>
          <cell r="O24">
            <v>0</v>
          </cell>
          <cell r="P24">
            <v>-5008456.3467464261</v>
          </cell>
        </row>
        <row r="25">
          <cell r="A25" t="str">
            <v>2. Contract labor reflects HR defined contractor only. Article payment of channels is in content payment (Content and License) in 2003.</v>
          </cell>
        </row>
        <row r="26">
          <cell r="A26" t="str">
            <v>Note</v>
          </cell>
        </row>
        <row r="27">
          <cell r="A27" t="str">
            <v>1.Reclassify Contract Labor ( previously in Content and License) to Salary and Benefits in 2003. Old classification in 2002.</v>
          </cell>
        </row>
        <row r="28">
          <cell r="A28" t="str">
            <v>2. Contract labor reflects HR defined contractor only. Article payment of channels is in content payment (Content and License) in 2003.</v>
          </cell>
        </row>
        <row r="29">
          <cell r="A29" t="str">
            <v>* Mainly company-wide interest income (including US's)</v>
          </cell>
        </row>
      </sheetData>
      <sheetData sheetId="8">
        <row r="1">
          <cell r="A1" t="str">
            <v>Database: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2"/>
      <sheetName val="May13"/>
      <sheetName val="May14"/>
      <sheetName val="May17"/>
      <sheetName val="May20"/>
      <sheetName val="May21"/>
      <sheetName val="May24"/>
      <sheetName val="May25"/>
      <sheetName val="May26"/>
      <sheetName val="May27"/>
      <sheetName val="Program to date"/>
      <sheetName val="shares"/>
      <sheetName val="Summary(Sohu)"/>
      <sheetName val="CondensedPL(Sohu)"/>
      <sheetName val="CondensedPL(Qtr)"/>
      <sheetName val="Roll-up(Qtr)(Sohu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showGridLines="0" tabSelected="1" workbookViewId="0">
      <pane xSplit="1" ySplit="3" topLeftCell="B4" activePane="bottomRight" state="frozen"/>
      <selection activeCell="BJ76" sqref="BJ76"/>
      <selection pane="topRight" activeCell="BJ76" sqref="BJ76"/>
      <selection pane="bottomLeft" activeCell="BJ76" sqref="BJ76"/>
      <selection pane="bottomRight" activeCell="D20" sqref="D20"/>
    </sheetView>
  </sheetViews>
  <sheetFormatPr defaultRowHeight="12.75" outlineLevelRow="1" outlineLevelCol="1" x14ac:dyDescent="0.2"/>
  <cols>
    <col min="1" max="1" width="24" style="13" customWidth="1"/>
    <col min="2" max="3" width="12.25" style="2" bestFit="1" customWidth="1"/>
    <col min="4" max="4" width="12.25" style="3" bestFit="1" customWidth="1"/>
    <col min="5" max="5" width="12.25" style="2" bestFit="1" customWidth="1"/>
    <col min="6" max="6" width="10.75" style="2" bestFit="1" customWidth="1"/>
    <col min="7" max="7" width="9.75" style="2" customWidth="1" outlineLevel="1"/>
    <col min="8" max="10" width="8.125" style="2" customWidth="1" outlineLevel="1"/>
    <col min="11" max="11" width="9.75" style="2" customWidth="1"/>
    <col min="12" max="15" width="10.75" style="5" hidden="1" customWidth="1" outlineLevel="1"/>
    <col min="16" max="16" width="11.125" style="5" customWidth="1" collapsed="1"/>
    <col min="17" max="17" width="15.25" style="7" bestFit="1" customWidth="1"/>
    <col min="18" max="18" width="14.25" style="7" bestFit="1" customWidth="1"/>
    <col min="19" max="16384" width="9" style="7"/>
  </cols>
  <sheetData>
    <row r="1" spans="1:16" x14ac:dyDescent="0.2">
      <c r="A1" s="1" t="s">
        <v>0</v>
      </c>
      <c r="H1" s="4"/>
      <c r="I1" s="4"/>
      <c r="J1" s="4"/>
      <c r="K1" s="4"/>
      <c r="M1" s="6"/>
      <c r="N1" s="6"/>
      <c r="O1" s="6"/>
      <c r="P1" s="6"/>
    </row>
    <row r="2" spans="1:16" x14ac:dyDescent="0.2">
      <c r="A2" s="1" t="s">
        <v>1</v>
      </c>
      <c r="B2" s="8" t="s">
        <v>2</v>
      </c>
      <c r="C2" s="8"/>
      <c r="D2" s="8"/>
      <c r="E2" s="8"/>
      <c r="F2" s="9"/>
      <c r="G2" s="10" t="s">
        <v>3</v>
      </c>
      <c r="H2" s="10"/>
      <c r="I2" s="10"/>
      <c r="J2" s="10"/>
      <c r="K2" s="11"/>
      <c r="L2" s="12" t="s">
        <v>4</v>
      </c>
      <c r="M2" s="10"/>
      <c r="N2" s="10"/>
      <c r="O2" s="10"/>
      <c r="P2" s="11"/>
    </row>
    <row r="3" spans="1:16" x14ac:dyDescent="0.2">
      <c r="B3" s="14" t="s">
        <v>5</v>
      </c>
      <c r="C3" s="15" t="s">
        <v>6</v>
      </c>
      <c r="D3" s="16" t="s">
        <v>7</v>
      </c>
      <c r="E3" s="15" t="s">
        <v>8</v>
      </c>
      <c r="F3" s="17" t="s">
        <v>9</v>
      </c>
      <c r="G3" s="6" t="s">
        <v>5</v>
      </c>
      <c r="H3" s="6" t="s">
        <v>6</v>
      </c>
      <c r="I3" s="6" t="s">
        <v>7</v>
      </c>
      <c r="J3" s="6" t="s">
        <v>8</v>
      </c>
      <c r="K3" s="18" t="s">
        <v>9</v>
      </c>
      <c r="L3" s="19" t="s">
        <v>5</v>
      </c>
      <c r="M3" s="6" t="s">
        <v>6</v>
      </c>
      <c r="N3" s="6" t="s">
        <v>7</v>
      </c>
      <c r="O3" s="6" t="s">
        <v>8</v>
      </c>
      <c r="P3" s="18" t="s">
        <v>9</v>
      </c>
    </row>
    <row r="4" spans="1:16" x14ac:dyDescent="0.2">
      <c r="A4" s="4" t="s">
        <v>10</v>
      </c>
      <c r="F4" s="20"/>
      <c r="K4" s="20"/>
      <c r="L4" s="21"/>
      <c r="M4" s="2"/>
      <c r="N4" s="2"/>
      <c r="O4" s="2"/>
      <c r="P4" s="20"/>
    </row>
    <row r="5" spans="1:16" outlineLevel="1" x14ac:dyDescent="0.2">
      <c r="A5" s="22" t="s">
        <v>11</v>
      </c>
      <c r="F5" s="20"/>
      <c r="K5" s="20"/>
      <c r="L5" s="21"/>
      <c r="M5" s="2"/>
      <c r="N5" s="2"/>
      <c r="O5" s="2"/>
      <c r="P5" s="20"/>
    </row>
    <row r="6" spans="1:16" outlineLevel="1" x14ac:dyDescent="0.2">
      <c r="A6" s="23" t="s">
        <v>12</v>
      </c>
      <c r="F6" s="20">
        <f>SUM(B6:E6)</f>
        <v>0</v>
      </c>
      <c r="K6" s="20">
        <f>SUM(G6:J6)</f>
        <v>0</v>
      </c>
      <c r="L6" s="21">
        <f t="shared" ref="L6:O8" si="0">B6-G6</f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0">
        <f>SUM(L6:O6)</f>
        <v>0</v>
      </c>
    </row>
    <row r="7" spans="1:16" outlineLevel="1" x14ac:dyDescent="0.2">
      <c r="A7" s="23" t="s">
        <v>13</v>
      </c>
      <c r="F7" s="20">
        <f>SUM(B7:E7)</f>
        <v>0</v>
      </c>
      <c r="K7" s="20">
        <f>SUM(G7:J7)</f>
        <v>0</v>
      </c>
      <c r="L7" s="21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0">
        <f>SUM(L7:O7)</f>
        <v>0</v>
      </c>
    </row>
    <row r="8" spans="1:16" outlineLevel="1" x14ac:dyDescent="0.2">
      <c r="A8" s="23" t="s">
        <v>14</v>
      </c>
      <c r="F8" s="20">
        <f>SUM(B8:E8)</f>
        <v>0</v>
      </c>
      <c r="K8" s="20">
        <f>SUM(G8:J8)</f>
        <v>0</v>
      </c>
      <c r="L8" s="21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0">
        <f>SUM(L8:O8)</f>
        <v>0</v>
      </c>
    </row>
    <row r="9" spans="1:16" outlineLevel="1" x14ac:dyDescent="0.2">
      <c r="A9" s="23"/>
      <c r="F9" s="20"/>
      <c r="G9" s="24"/>
      <c r="K9" s="20"/>
      <c r="L9" s="25"/>
      <c r="M9" s="2"/>
      <c r="N9" s="2"/>
      <c r="O9" s="2"/>
      <c r="P9" s="20"/>
    </row>
    <row r="10" spans="1:16" outlineLevel="1" x14ac:dyDescent="0.2">
      <c r="A10" s="22" t="s">
        <v>15</v>
      </c>
      <c r="F10" s="20"/>
      <c r="K10" s="20"/>
      <c r="L10" s="21"/>
      <c r="M10" s="2"/>
      <c r="N10" s="2"/>
      <c r="O10" s="2"/>
      <c r="P10" s="20"/>
    </row>
    <row r="11" spans="1:16" outlineLevel="1" x14ac:dyDescent="0.2">
      <c r="A11" s="26" t="s">
        <v>16</v>
      </c>
      <c r="F11" s="20"/>
      <c r="K11" s="20"/>
      <c r="L11" s="21"/>
      <c r="M11" s="2"/>
      <c r="N11" s="2"/>
      <c r="O11" s="2"/>
      <c r="P11" s="20"/>
    </row>
    <row r="12" spans="1:16" outlineLevel="1" x14ac:dyDescent="0.2">
      <c r="A12" s="27" t="s">
        <v>17</v>
      </c>
      <c r="F12" s="20">
        <f>SUM(B12:E12)</f>
        <v>0</v>
      </c>
      <c r="K12" s="20">
        <f t="shared" ref="K12:K22" si="1">SUM(G12:J12)</f>
        <v>0</v>
      </c>
      <c r="L12" s="21">
        <f t="shared" ref="L12:O16" si="2">B12-G12</f>
        <v>0</v>
      </c>
      <c r="M12" s="2">
        <f t="shared" si="2"/>
        <v>0</v>
      </c>
      <c r="N12" s="2">
        <f t="shared" si="2"/>
        <v>0</v>
      </c>
      <c r="O12" s="2">
        <f t="shared" si="2"/>
        <v>0</v>
      </c>
      <c r="P12" s="20">
        <f>SUM(L12:O12)</f>
        <v>0</v>
      </c>
    </row>
    <row r="13" spans="1:16" outlineLevel="1" x14ac:dyDescent="0.2">
      <c r="A13" s="27" t="s">
        <v>18</v>
      </c>
      <c r="F13" s="20">
        <f>SUM(B13:E13)</f>
        <v>0</v>
      </c>
      <c r="K13" s="20">
        <f t="shared" si="1"/>
        <v>0</v>
      </c>
      <c r="L13" s="21">
        <f t="shared" si="2"/>
        <v>0</v>
      </c>
      <c r="M13" s="2">
        <f t="shared" si="2"/>
        <v>0</v>
      </c>
      <c r="N13" s="2">
        <f t="shared" si="2"/>
        <v>0</v>
      </c>
      <c r="O13" s="2">
        <f t="shared" si="2"/>
        <v>0</v>
      </c>
      <c r="P13" s="20">
        <f>SUM(L13:O13)</f>
        <v>0</v>
      </c>
    </row>
    <row r="14" spans="1:16" outlineLevel="1" x14ac:dyDescent="0.2">
      <c r="A14" s="28" t="s">
        <v>19</v>
      </c>
      <c r="F14" s="20">
        <f>SUM(B14:E14)</f>
        <v>0</v>
      </c>
      <c r="K14" s="20">
        <f t="shared" si="1"/>
        <v>0</v>
      </c>
      <c r="L14" s="21">
        <f t="shared" si="2"/>
        <v>0</v>
      </c>
      <c r="M14" s="2">
        <f t="shared" si="2"/>
        <v>0</v>
      </c>
      <c r="N14" s="2">
        <f t="shared" si="2"/>
        <v>0</v>
      </c>
      <c r="O14" s="2">
        <f t="shared" si="2"/>
        <v>0</v>
      </c>
      <c r="P14" s="20">
        <f>SUM(L14:O14)</f>
        <v>0</v>
      </c>
    </row>
    <row r="15" spans="1:16" outlineLevel="1" x14ac:dyDescent="0.2">
      <c r="A15" s="27" t="s">
        <v>20</v>
      </c>
      <c r="F15" s="20">
        <f>SUM(B15:E15)</f>
        <v>0</v>
      </c>
      <c r="K15" s="20">
        <f t="shared" si="1"/>
        <v>0</v>
      </c>
      <c r="L15" s="21">
        <f t="shared" si="2"/>
        <v>0</v>
      </c>
      <c r="M15" s="2">
        <f t="shared" si="2"/>
        <v>0</v>
      </c>
      <c r="N15" s="2">
        <f t="shared" si="2"/>
        <v>0</v>
      </c>
      <c r="O15" s="2">
        <f t="shared" si="2"/>
        <v>0</v>
      </c>
      <c r="P15" s="20">
        <f>SUM(L15:O15)</f>
        <v>0</v>
      </c>
    </row>
    <row r="16" spans="1:16" outlineLevel="1" x14ac:dyDescent="0.2">
      <c r="A16" s="27" t="s">
        <v>21</v>
      </c>
      <c r="F16" s="20">
        <f>SUM(B16:E16)</f>
        <v>0</v>
      </c>
      <c r="K16" s="20">
        <f t="shared" si="1"/>
        <v>0</v>
      </c>
      <c r="L16" s="21">
        <f t="shared" si="2"/>
        <v>0</v>
      </c>
      <c r="M16" s="2">
        <f t="shared" si="2"/>
        <v>0</v>
      </c>
      <c r="N16" s="2">
        <f t="shared" si="2"/>
        <v>0</v>
      </c>
      <c r="O16" s="2">
        <f t="shared" si="2"/>
        <v>0</v>
      </c>
      <c r="P16" s="20">
        <f>SUM(L16:O16)</f>
        <v>0</v>
      </c>
    </row>
    <row r="17" spans="1:16" outlineLevel="1" x14ac:dyDescent="0.2">
      <c r="A17" s="26" t="s">
        <v>22</v>
      </c>
      <c r="F17" s="20"/>
      <c r="K17" s="20"/>
      <c r="L17" s="21"/>
      <c r="M17" s="2"/>
      <c r="N17" s="2"/>
      <c r="O17" s="2"/>
      <c r="P17" s="20"/>
    </row>
    <row r="18" spans="1:16" outlineLevel="1" x14ac:dyDescent="0.2">
      <c r="A18" s="27" t="s">
        <v>23</v>
      </c>
      <c r="F18" s="20">
        <f>SUM(B18:E18)</f>
        <v>0</v>
      </c>
      <c r="K18" s="20">
        <f t="shared" si="1"/>
        <v>0</v>
      </c>
      <c r="L18" s="21">
        <f t="shared" ref="L18:O22" si="3">B18-G18</f>
        <v>0</v>
      </c>
      <c r="M18" s="2">
        <f t="shared" si="3"/>
        <v>0</v>
      </c>
      <c r="N18" s="2">
        <f t="shared" si="3"/>
        <v>0</v>
      </c>
      <c r="O18" s="2">
        <f t="shared" si="3"/>
        <v>0</v>
      </c>
      <c r="P18" s="20">
        <f>SUM(L18:O18)</f>
        <v>0</v>
      </c>
    </row>
    <row r="19" spans="1:16" outlineLevel="1" x14ac:dyDescent="0.2">
      <c r="A19" s="27" t="s">
        <v>18</v>
      </c>
      <c r="F19" s="20">
        <f>SUM(B19:E19)</f>
        <v>0</v>
      </c>
      <c r="K19" s="20">
        <f t="shared" si="1"/>
        <v>0</v>
      </c>
      <c r="L19" s="21">
        <f t="shared" si="3"/>
        <v>0</v>
      </c>
      <c r="M19" s="2">
        <f t="shared" si="3"/>
        <v>0</v>
      </c>
      <c r="N19" s="2">
        <f t="shared" si="3"/>
        <v>0</v>
      </c>
      <c r="O19" s="2">
        <f t="shared" si="3"/>
        <v>0</v>
      </c>
      <c r="P19" s="20">
        <f>SUM(L19:O19)</f>
        <v>0</v>
      </c>
    </row>
    <row r="20" spans="1:16" outlineLevel="1" x14ac:dyDescent="0.2">
      <c r="A20" s="27" t="s">
        <v>24</v>
      </c>
      <c r="F20" s="20">
        <f>SUM(B20:E20)</f>
        <v>0</v>
      </c>
      <c r="K20" s="20">
        <f t="shared" si="1"/>
        <v>0</v>
      </c>
      <c r="L20" s="21">
        <f t="shared" si="3"/>
        <v>0</v>
      </c>
      <c r="M20" s="2">
        <f t="shared" si="3"/>
        <v>0</v>
      </c>
      <c r="N20" s="2">
        <f t="shared" si="3"/>
        <v>0</v>
      </c>
      <c r="O20" s="2">
        <f t="shared" si="3"/>
        <v>0</v>
      </c>
      <c r="P20" s="20">
        <f>SUM(L20:O20)</f>
        <v>0</v>
      </c>
    </row>
    <row r="21" spans="1:16" outlineLevel="1" x14ac:dyDescent="0.2">
      <c r="A21" s="27" t="s">
        <v>21</v>
      </c>
      <c r="F21" s="20">
        <f>SUM(B21:E21)</f>
        <v>0</v>
      </c>
      <c r="K21" s="20">
        <f t="shared" si="1"/>
        <v>0</v>
      </c>
      <c r="L21" s="21">
        <f t="shared" si="3"/>
        <v>0</v>
      </c>
      <c r="M21" s="2">
        <f t="shared" si="3"/>
        <v>0</v>
      </c>
      <c r="N21" s="2">
        <f t="shared" si="3"/>
        <v>0</v>
      </c>
      <c r="O21" s="2">
        <f t="shared" si="3"/>
        <v>0</v>
      </c>
      <c r="P21" s="20">
        <f>SUM(L21:O21)</f>
        <v>0</v>
      </c>
    </row>
    <row r="22" spans="1:16" outlineLevel="1" x14ac:dyDescent="0.2">
      <c r="A22" s="29" t="s">
        <v>20</v>
      </c>
      <c r="F22" s="20">
        <f>SUM(B22:E22)</f>
        <v>0</v>
      </c>
      <c r="K22" s="20">
        <f t="shared" si="1"/>
        <v>0</v>
      </c>
      <c r="L22" s="21">
        <f t="shared" si="3"/>
        <v>0</v>
      </c>
      <c r="M22" s="2">
        <f t="shared" si="3"/>
        <v>0</v>
      </c>
      <c r="N22" s="2">
        <f t="shared" si="3"/>
        <v>0</v>
      </c>
      <c r="O22" s="2">
        <f t="shared" si="3"/>
        <v>0</v>
      </c>
      <c r="P22" s="20">
        <f>SUM(L22:O22)</f>
        <v>0</v>
      </c>
    </row>
    <row r="23" spans="1:16" outlineLevel="1" x14ac:dyDescent="0.2">
      <c r="A23" s="23" t="s">
        <v>25</v>
      </c>
      <c r="B23" s="7"/>
      <c r="C23" s="7"/>
      <c r="D23" s="30"/>
      <c r="E23" s="7"/>
      <c r="F23" s="20"/>
      <c r="K23" s="20"/>
      <c r="L23" s="21"/>
      <c r="M23" s="2"/>
      <c r="N23" s="2"/>
      <c r="O23" s="2"/>
      <c r="P23" s="20"/>
    </row>
    <row r="24" spans="1:16" outlineLevel="1" x14ac:dyDescent="0.2">
      <c r="A24" s="27" t="s">
        <v>26</v>
      </c>
      <c r="F24" s="20">
        <f>SUM(B24:E24)</f>
        <v>0</v>
      </c>
      <c r="K24" s="20">
        <f>SUM(G24:J24)</f>
        <v>0</v>
      </c>
      <c r="L24" s="21">
        <f t="shared" ref="L24:O25" si="4">B24-G24</f>
        <v>0</v>
      </c>
      <c r="M24" s="2">
        <f t="shared" si="4"/>
        <v>0</v>
      </c>
      <c r="N24" s="2">
        <f t="shared" si="4"/>
        <v>0</v>
      </c>
      <c r="O24" s="2">
        <f t="shared" si="4"/>
        <v>0</v>
      </c>
      <c r="P24" s="20">
        <f>SUM(L24:O24)</f>
        <v>0</v>
      </c>
    </row>
    <row r="25" spans="1:16" outlineLevel="1" x14ac:dyDescent="0.2">
      <c r="A25" s="27" t="s">
        <v>22</v>
      </c>
      <c r="F25" s="20">
        <f>SUM(B25:E25)</f>
        <v>0</v>
      </c>
      <c r="K25" s="20">
        <f>SUM(G25:J25)</f>
        <v>0</v>
      </c>
      <c r="L25" s="21">
        <f t="shared" si="4"/>
        <v>0</v>
      </c>
      <c r="M25" s="2">
        <f t="shared" si="4"/>
        <v>0</v>
      </c>
      <c r="N25" s="2">
        <f t="shared" si="4"/>
        <v>0</v>
      </c>
      <c r="O25" s="2">
        <f t="shared" si="4"/>
        <v>0</v>
      </c>
      <c r="P25" s="20">
        <f>SUM(L25:O25)</f>
        <v>0</v>
      </c>
    </row>
    <row r="26" spans="1:16" outlineLevel="1" x14ac:dyDescent="0.2">
      <c r="F26" s="20"/>
      <c r="K26" s="20"/>
      <c r="L26" s="21"/>
      <c r="M26" s="2"/>
      <c r="N26" s="2"/>
      <c r="O26" s="2"/>
      <c r="P26" s="20"/>
    </row>
    <row r="27" spans="1:16" outlineLevel="1" x14ac:dyDescent="0.2">
      <c r="A27" s="31" t="s">
        <v>27</v>
      </c>
      <c r="F27" s="20"/>
      <c r="K27" s="20"/>
      <c r="L27" s="21"/>
      <c r="M27" s="2"/>
      <c r="N27" s="2"/>
      <c r="O27" s="2"/>
      <c r="P27" s="20"/>
    </row>
    <row r="28" spans="1:16" outlineLevel="1" x14ac:dyDescent="0.2">
      <c r="A28" s="32" t="s">
        <v>28</v>
      </c>
      <c r="F28" s="20">
        <f>SUM(B28:E28)</f>
        <v>0</v>
      </c>
      <c r="K28" s="20">
        <f t="shared" ref="K28:K33" si="5">SUM(G28:J28)</f>
        <v>0</v>
      </c>
      <c r="L28" s="21">
        <f>B28-G28</f>
        <v>0</v>
      </c>
      <c r="M28" s="2">
        <f>C28-H28</f>
        <v>0</v>
      </c>
      <c r="N28" s="2">
        <f>D28-I28</f>
        <v>0</v>
      </c>
      <c r="O28" s="2">
        <f>E28-J28</f>
        <v>0</v>
      </c>
      <c r="P28" s="20">
        <f>SUM(L28:O28)</f>
        <v>0</v>
      </c>
    </row>
    <row r="29" spans="1:16" outlineLevel="1" x14ac:dyDescent="0.2">
      <c r="A29" s="32" t="s">
        <v>29</v>
      </c>
      <c r="F29" s="20">
        <f>SUM(B29:E29)</f>
        <v>0</v>
      </c>
      <c r="K29" s="20">
        <f t="shared" si="5"/>
        <v>0</v>
      </c>
      <c r="L29" s="21">
        <f t="shared" ref="L29:O30" si="6">B29-G29</f>
        <v>0</v>
      </c>
      <c r="M29" s="2">
        <f t="shared" si="6"/>
        <v>0</v>
      </c>
      <c r="N29" s="2">
        <f t="shared" si="6"/>
        <v>0</v>
      </c>
      <c r="O29" s="2">
        <f t="shared" si="6"/>
        <v>0</v>
      </c>
      <c r="P29" s="20">
        <f>SUM(L29:O29)</f>
        <v>0</v>
      </c>
    </row>
    <row r="30" spans="1:16" outlineLevel="1" x14ac:dyDescent="0.2">
      <c r="A30" s="32" t="s">
        <v>30</v>
      </c>
      <c r="F30" s="20">
        <f>SUM(B30:E30)</f>
        <v>0</v>
      </c>
      <c r="K30" s="20">
        <f t="shared" si="5"/>
        <v>0</v>
      </c>
      <c r="L30" s="21">
        <f t="shared" si="6"/>
        <v>0</v>
      </c>
      <c r="M30" s="2">
        <f t="shared" si="6"/>
        <v>0</v>
      </c>
      <c r="N30" s="2">
        <f t="shared" si="6"/>
        <v>0</v>
      </c>
      <c r="O30" s="2">
        <f t="shared" si="6"/>
        <v>0</v>
      </c>
      <c r="P30" s="20">
        <f>SUM(L30:O30)</f>
        <v>0</v>
      </c>
    </row>
    <row r="31" spans="1:16" outlineLevel="1" x14ac:dyDescent="0.2">
      <c r="A31" s="33"/>
      <c r="F31" s="20"/>
      <c r="K31" s="20"/>
      <c r="L31" s="21"/>
      <c r="M31" s="2"/>
      <c r="N31" s="2"/>
      <c r="O31" s="2"/>
      <c r="P31" s="20"/>
    </row>
    <row r="32" spans="1:16" outlineLevel="1" x14ac:dyDescent="0.2">
      <c r="A32" s="34" t="s">
        <v>31</v>
      </c>
      <c r="F32" s="20">
        <f>SUM(B32:E32)</f>
        <v>0</v>
      </c>
      <c r="K32" s="20">
        <f t="shared" si="5"/>
        <v>0</v>
      </c>
      <c r="L32" s="21">
        <f t="shared" ref="L32:O33" si="7">B32-G32</f>
        <v>0</v>
      </c>
      <c r="M32" s="2">
        <f t="shared" si="7"/>
        <v>0</v>
      </c>
      <c r="N32" s="2">
        <f t="shared" si="7"/>
        <v>0</v>
      </c>
      <c r="O32" s="2">
        <f t="shared" si="7"/>
        <v>0</v>
      </c>
      <c r="P32" s="20">
        <f>SUM(L32:O32)</f>
        <v>0</v>
      </c>
    </row>
    <row r="33" spans="1:17" outlineLevel="1" x14ac:dyDescent="0.2">
      <c r="A33" s="34" t="s">
        <v>32</v>
      </c>
      <c r="F33" s="20">
        <f>SUM(B33:E33)</f>
        <v>0</v>
      </c>
      <c r="K33" s="20">
        <f t="shared" si="5"/>
        <v>0</v>
      </c>
      <c r="L33" s="21">
        <f t="shared" si="7"/>
        <v>0</v>
      </c>
      <c r="M33" s="2">
        <f t="shared" si="7"/>
        <v>0</v>
      </c>
      <c r="N33" s="2">
        <f t="shared" si="7"/>
        <v>0</v>
      </c>
      <c r="O33" s="2">
        <f t="shared" si="7"/>
        <v>0</v>
      </c>
      <c r="P33" s="20">
        <f>SUM(L33:O33)</f>
        <v>0</v>
      </c>
    </row>
    <row r="34" spans="1:17" outlineLevel="1" x14ac:dyDescent="0.2">
      <c r="A34" s="33"/>
      <c r="F34" s="20"/>
      <c r="K34" s="20"/>
      <c r="L34" s="21"/>
      <c r="M34" s="2"/>
      <c r="N34" s="2"/>
      <c r="O34" s="2"/>
      <c r="P34" s="20"/>
    </row>
    <row r="35" spans="1:17" s="41" customFormat="1" ht="13.5" thickBot="1" x14ac:dyDescent="0.25">
      <c r="A35" s="35" t="s">
        <v>33</v>
      </c>
      <c r="B35" s="36">
        <f t="shared" ref="B35:P35" si="8">SUM(B5:B34)</f>
        <v>0</v>
      </c>
      <c r="C35" s="36">
        <f>SUM(C5:C34)</f>
        <v>0</v>
      </c>
      <c r="D35" s="37">
        <f>SUM(D5:D34)</f>
        <v>0</v>
      </c>
      <c r="E35" s="36">
        <f t="shared" si="8"/>
        <v>0</v>
      </c>
      <c r="F35" s="38">
        <f t="shared" si="8"/>
        <v>0</v>
      </c>
      <c r="G35" s="36">
        <f t="shared" si="8"/>
        <v>0</v>
      </c>
      <c r="H35" s="36">
        <f t="shared" si="8"/>
        <v>0</v>
      </c>
      <c r="I35" s="36">
        <f t="shared" si="8"/>
        <v>0</v>
      </c>
      <c r="J35" s="36">
        <f t="shared" si="8"/>
        <v>0</v>
      </c>
      <c r="K35" s="38">
        <f t="shared" si="8"/>
        <v>0</v>
      </c>
      <c r="L35" s="39">
        <f t="shared" si="8"/>
        <v>0</v>
      </c>
      <c r="M35" s="36">
        <f t="shared" si="8"/>
        <v>0</v>
      </c>
      <c r="N35" s="36">
        <f t="shared" si="8"/>
        <v>0</v>
      </c>
      <c r="O35" s="36">
        <f t="shared" si="8"/>
        <v>0</v>
      </c>
      <c r="P35" s="38">
        <f t="shared" si="8"/>
        <v>0</v>
      </c>
      <c r="Q35" s="40"/>
    </row>
    <row r="36" spans="1:17" ht="13.5" thickTop="1" x14ac:dyDescent="0.2">
      <c r="A36" s="22"/>
      <c r="B36" s="4"/>
      <c r="C36" s="4"/>
      <c r="D36" s="42"/>
      <c r="F36" s="20"/>
    </row>
    <row r="37" spans="1:17" ht="12.75" customHeight="1" x14ac:dyDescent="0.2">
      <c r="A37" s="4" t="s">
        <v>34</v>
      </c>
      <c r="B37" s="43"/>
      <c r="C37" s="43"/>
      <c r="D37" s="44"/>
      <c r="E37" s="45"/>
      <c r="F37" s="46"/>
    </row>
    <row r="38" spans="1:17" ht="12" customHeight="1" outlineLevel="1" x14ac:dyDescent="0.2">
      <c r="A38" s="47" t="s">
        <v>35</v>
      </c>
      <c r="F38" s="20"/>
      <c r="G38" s="48"/>
    </row>
    <row r="39" spans="1:17" ht="12" customHeight="1" outlineLevel="1" x14ac:dyDescent="0.2">
      <c r="A39" s="49" t="s">
        <v>36</v>
      </c>
      <c r="F39" s="50">
        <f>SUM(B39:E39)</f>
        <v>0</v>
      </c>
      <c r="G39" s="48"/>
      <c r="Q39" s="2"/>
    </row>
    <row r="40" spans="1:17" ht="12" customHeight="1" outlineLevel="1" x14ac:dyDescent="0.2">
      <c r="A40" s="49" t="s">
        <v>37</v>
      </c>
      <c r="F40" s="50">
        <f>SUM(B40:E40)</f>
        <v>0</v>
      </c>
      <c r="G40" s="48"/>
      <c r="Q40" s="51"/>
    </row>
    <row r="41" spans="1:17" ht="4.5" customHeight="1" outlineLevel="1" x14ac:dyDescent="0.2">
      <c r="A41" s="49"/>
      <c r="F41" s="20"/>
      <c r="G41" s="52"/>
    </row>
    <row r="42" spans="1:17" s="41" customFormat="1" ht="14.25" customHeight="1" outlineLevel="1" x14ac:dyDescent="0.2">
      <c r="A42" s="53" t="s">
        <v>38</v>
      </c>
      <c r="B42" s="54">
        <f>SUM(B39:B41)</f>
        <v>0</v>
      </c>
      <c r="C42" s="54">
        <f>SUM(C39:C41)</f>
        <v>0</v>
      </c>
      <c r="D42" s="55">
        <f>SUM(D39:D41)</f>
        <v>0</v>
      </c>
      <c r="E42" s="54">
        <f>SUM(E39:E41)</f>
        <v>0</v>
      </c>
      <c r="F42" s="56">
        <f>SUM(F39:F41)</f>
        <v>0</v>
      </c>
      <c r="G42" s="57"/>
      <c r="H42" s="4"/>
      <c r="I42" s="4"/>
      <c r="J42" s="4"/>
      <c r="K42" s="4"/>
      <c r="L42" s="6"/>
      <c r="M42" s="6"/>
      <c r="N42" s="6"/>
      <c r="O42" s="6"/>
      <c r="P42" s="6"/>
    </row>
    <row r="43" spans="1:17" s="41" customFormat="1" ht="5.25" customHeight="1" outlineLevel="1" x14ac:dyDescent="0.2">
      <c r="A43" s="53"/>
      <c r="B43" s="4"/>
      <c r="C43" s="4"/>
      <c r="D43" s="42"/>
      <c r="E43" s="4"/>
      <c r="F43" s="58"/>
      <c r="G43" s="57"/>
      <c r="H43" s="4"/>
      <c r="I43" s="4"/>
      <c r="J43" s="4"/>
      <c r="K43" s="4"/>
      <c r="L43" s="6"/>
      <c r="M43" s="6"/>
      <c r="N43" s="6"/>
      <c r="O43" s="6"/>
      <c r="P43" s="6"/>
    </row>
    <row r="44" spans="1:17" ht="12" customHeight="1" outlineLevel="1" x14ac:dyDescent="0.2">
      <c r="A44" s="47" t="s">
        <v>39</v>
      </c>
      <c r="B44" s="43"/>
      <c r="C44" s="43"/>
      <c r="D44" s="44"/>
      <c r="E44" s="45"/>
      <c r="F44" s="46"/>
      <c r="K44" s="4"/>
      <c r="L44" s="6"/>
    </row>
    <row r="45" spans="1:17" ht="12" customHeight="1" outlineLevel="1" x14ac:dyDescent="0.2">
      <c r="A45" s="49" t="s">
        <v>40</v>
      </c>
      <c r="F45" s="50">
        <f>SUM(B45:E45)</f>
        <v>0</v>
      </c>
      <c r="G45" s="52"/>
      <c r="Q45" s="2"/>
    </row>
    <row r="46" spans="1:17" ht="12" customHeight="1" outlineLevel="1" x14ac:dyDescent="0.2">
      <c r="A46" s="49" t="s">
        <v>37</v>
      </c>
      <c r="F46" s="50">
        <f>SUM(B46:E46)</f>
        <v>0</v>
      </c>
      <c r="G46" s="52"/>
    </row>
    <row r="47" spans="1:17" ht="12" customHeight="1" outlineLevel="1" x14ac:dyDescent="0.2">
      <c r="A47" s="49" t="s">
        <v>41</v>
      </c>
      <c r="F47" s="20">
        <f>SUM(B47:E47)</f>
        <v>0</v>
      </c>
      <c r="G47" s="48"/>
      <c r="Q47" s="2"/>
    </row>
    <row r="48" spans="1:17" ht="12" customHeight="1" outlineLevel="1" x14ac:dyDescent="0.2">
      <c r="A48" s="49" t="s">
        <v>37</v>
      </c>
      <c r="F48" s="20">
        <f>SUM(B48:E48)</f>
        <v>0</v>
      </c>
      <c r="G48" s="48"/>
    </row>
    <row r="49" spans="1:17" ht="4.5" customHeight="1" outlineLevel="1" x14ac:dyDescent="0.2">
      <c r="A49" s="49"/>
      <c r="F49" s="50"/>
      <c r="G49" s="52"/>
    </row>
    <row r="50" spans="1:17" s="41" customFormat="1" ht="14.25" customHeight="1" outlineLevel="1" x14ac:dyDescent="0.2">
      <c r="A50" s="53" t="s">
        <v>38</v>
      </c>
      <c r="B50" s="54">
        <f>SUM(B45:B49)</f>
        <v>0</v>
      </c>
      <c r="C50" s="54">
        <f>SUM(C45:C49)</f>
        <v>0</v>
      </c>
      <c r="D50" s="55">
        <f>SUM(D45:D49)</f>
        <v>0</v>
      </c>
      <c r="E50" s="54">
        <f>SUM(E45:E49)</f>
        <v>0</v>
      </c>
      <c r="F50" s="56">
        <f>SUM(F45:F49)</f>
        <v>0</v>
      </c>
      <c r="G50" s="57"/>
      <c r="H50" s="4"/>
      <c r="I50" s="4"/>
      <c r="J50" s="4"/>
      <c r="K50" s="4"/>
      <c r="L50" s="6"/>
      <c r="M50" s="6"/>
      <c r="N50" s="6"/>
      <c r="O50" s="6"/>
      <c r="P50" s="6"/>
      <c r="Q50" s="40"/>
    </row>
    <row r="51" spans="1:17" s="41" customFormat="1" ht="5.25" customHeight="1" outlineLevel="1" x14ac:dyDescent="0.2">
      <c r="A51" s="53"/>
      <c r="B51" s="4"/>
      <c r="C51" s="4"/>
      <c r="D51" s="42"/>
      <c r="E51" s="4"/>
      <c r="F51" s="58"/>
      <c r="G51" s="57"/>
      <c r="H51" s="4"/>
      <c r="I51" s="4"/>
      <c r="J51" s="4"/>
      <c r="K51" s="4"/>
      <c r="L51" s="6"/>
      <c r="M51" s="6"/>
      <c r="N51" s="6"/>
      <c r="O51" s="6"/>
      <c r="P51" s="6"/>
    </row>
    <row r="52" spans="1:17" s="41" customFormat="1" ht="14.25" customHeight="1" outlineLevel="1" thickBot="1" x14ac:dyDescent="0.25">
      <c r="A52" s="53" t="s">
        <v>42</v>
      </c>
      <c r="B52" s="36">
        <f>B42+B50</f>
        <v>0</v>
      </c>
      <c r="C52" s="36">
        <f>C42+C50</f>
        <v>0</v>
      </c>
      <c r="D52" s="37">
        <f>D42+D50</f>
        <v>0</v>
      </c>
      <c r="E52" s="36">
        <f>E42+E50</f>
        <v>0</v>
      </c>
      <c r="F52" s="38">
        <f>F42+F50</f>
        <v>0</v>
      </c>
      <c r="G52" s="57"/>
      <c r="H52" s="4"/>
      <c r="I52" s="4"/>
      <c r="J52" s="4"/>
      <c r="K52" s="4"/>
      <c r="L52" s="6"/>
      <c r="M52" s="6"/>
      <c r="N52" s="6"/>
      <c r="O52" s="6"/>
      <c r="P52" s="6"/>
    </row>
    <row r="53" spans="1:17" s="65" customFormat="1" ht="13.5" thickTop="1" x14ac:dyDescent="0.2">
      <c r="A53" s="59"/>
      <c r="B53" s="60"/>
      <c r="C53" s="61"/>
      <c r="D53" s="61"/>
      <c r="E53" s="61"/>
      <c r="F53" s="62"/>
      <c r="G53" s="63"/>
      <c r="H53" s="63"/>
      <c r="I53" s="63"/>
      <c r="J53" s="63"/>
      <c r="K53" s="63"/>
      <c r="L53" s="64"/>
      <c r="M53" s="64"/>
      <c r="N53" s="64"/>
      <c r="O53" s="64"/>
      <c r="P53" s="64"/>
    </row>
    <row r="54" spans="1:17" s="65" customFormat="1" x14ac:dyDescent="0.2">
      <c r="A54" s="59"/>
      <c r="B54" s="4"/>
      <c r="C54" s="4"/>
      <c r="D54" s="4"/>
      <c r="E54" s="4"/>
      <c r="F54" s="62"/>
      <c r="G54" s="63"/>
      <c r="H54" s="63"/>
      <c r="I54" s="63"/>
      <c r="J54" s="63"/>
      <c r="K54" s="63"/>
      <c r="L54" s="64"/>
      <c r="M54" s="64"/>
      <c r="N54" s="64"/>
      <c r="O54" s="64"/>
      <c r="P54" s="64"/>
    </row>
    <row r="55" spans="1:17" s="41" customFormat="1" x14ac:dyDescent="0.2">
      <c r="A55" s="4" t="s">
        <v>43</v>
      </c>
      <c r="D55" s="66"/>
      <c r="F55" s="58"/>
      <c r="G55" s="4"/>
      <c r="H55" s="4"/>
      <c r="I55" s="4"/>
      <c r="J55" s="4"/>
      <c r="K55" s="4"/>
      <c r="L55" s="6"/>
      <c r="M55" s="6"/>
      <c r="N55" s="6"/>
      <c r="O55" s="6"/>
      <c r="P55" s="6"/>
    </row>
    <row r="56" spans="1:17" s="67" customFormat="1" hidden="1" outlineLevel="1" x14ac:dyDescent="0.2">
      <c r="A56" s="53" t="s">
        <v>44</v>
      </c>
      <c r="B56" s="43">
        <f>SUM(B57:B58)</f>
        <v>0</v>
      </c>
      <c r="C56" s="43">
        <f>SUM(C57:C58)</f>
        <v>0</v>
      </c>
      <c r="D56" s="44">
        <f>SUM(D57:D58)</f>
        <v>0</v>
      </c>
      <c r="E56" s="43">
        <f>SUM(E57:E58)</f>
        <v>0</v>
      </c>
      <c r="F56" s="46">
        <f>SUM(F57:F58)</f>
        <v>0</v>
      </c>
      <c r="G56" s="57"/>
      <c r="H56" s="57"/>
      <c r="I56" s="57"/>
      <c r="J56" s="57"/>
      <c r="K56" s="57"/>
      <c r="L56" s="6"/>
      <c r="M56" s="6"/>
      <c r="N56" s="6"/>
      <c r="O56" s="6"/>
      <c r="P56" s="6"/>
    </row>
    <row r="57" spans="1:17" s="41" customFormat="1" hidden="1" outlineLevel="1" x14ac:dyDescent="0.2">
      <c r="A57" s="49" t="s">
        <v>45</v>
      </c>
      <c r="B57" s="2">
        <f>B42/2</f>
        <v>0</v>
      </c>
      <c r="C57" s="2">
        <f>C42/2</f>
        <v>0</v>
      </c>
      <c r="D57" s="3">
        <f>D42/2</f>
        <v>0</v>
      </c>
      <c r="E57" s="2">
        <f>E42/2</f>
        <v>0</v>
      </c>
      <c r="F57" s="20">
        <f>SUM(B57:E57)</f>
        <v>0</v>
      </c>
      <c r="G57" s="4"/>
      <c r="H57" s="4"/>
      <c r="I57" s="4"/>
      <c r="J57" s="4"/>
      <c r="K57" s="4"/>
      <c r="L57" s="6"/>
      <c r="M57" s="6"/>
      <c r="N57" s="6"/>
      <c r="O57" s="6"/>
      <c r="P57" s="6"/>
    </row>
    <row r="58" spans="1:17" s="41" customFormat="1" hidden="1" outlineLevel="1" x14ac:dyDescent="0.2">
      <c r="A58" s="49" t="s">
        <v>46</v>
      </c>
      <c r="B58" s="2">
        <f>B42/2</f>
        <v>0</v>
      </c>
      <c r="C58" s="2">
        <f>C42/2</f>
        <v>0</v>
      </c>
      <c r="D58" s="3">
        <f>D42/2</f>
        <v>0</v>
      </c>
      <c r="E58" s="2">
        <f>E42/2</f>
        <v>0</v>
      </c>
      <c r="F58" s="20">
        <f>SUM(B58:E58)</f>
        <v>0</v>
      </c>
      <c r="G58" s="4"/>
      <c r="H58" s="4"/>
      <c r="I58" s="4"/>
      <c r="J58" s="4"/>
      <c r="K58" s="4"/>
      <c r="L58" s="6"/>
      <c r="M58" s="6"/>
      <c r="N58" s="6"/>
      <c r="O58" s="6"/>
      <c r="P58" s="6"/>
    </row>
    <row r="59" spans="1:17" s="41" customFormat="1" hidden="1" outlineLevel="1" x14ac:dyDescent="0.2">
      <c r="A59" s="49"/>
      <c r="B59" s="2"/>
      <c r="C59" s="2"/>
      <c r="D59" s="3"/>
      <c r="E59" s="2"/>
      <c r="F59" s="20"/>
      <c r="G59" s="4"/>
      <c r="H59" s="4"/>
      <c r="I59" s="4"/>
      <c r="J59" s="4"/>
      <c r="K59" s="4"/>
      <c r="L59" s="6"/>
      <c r="M59" s="6"/>
      <c r="N59" s="6"/>
      <c r="O59" s="6"/>
      <c r="P59" s="6"/>
    </row>
    <row r="60" spans="1:17" s="41" customFormat="1" hidden="1" outlineLevel="1" x14ac:dyDescent="0.2">
      <c r="A60" s="68" t="s">
        <v>47</v>
      </c>
      <c r="B60" s="69">
        <f>B50/'[1]15.HC数'!B20</f>
        <v>0</v>
      </c>
      <c r="C60" s="70">
        <f>C50/'[1]15.HC数'!C20</f>
        <v>0</v>
      </c>
      <c r="D60" s="71">
        <f>D50/'[1]15.HC数'!D20</f>
        <v>0</v>
      </c>
      <c r="E60" s="70">
        <f>E50/'[1]15.HC数'!E20</f>
        <v>0</v>
      </c>
      <c r="F60" s="72">
        <f>SUM(B60:E60)/4</f>
        <v>0</v>
      </c>
      <c r="G60" s="4"/>
      <c r="H60" s="4"/>
      <c r="I60" s="4"/>
      <c r="J60" s="4"/>
      <c r="K60" s="4"/>
      <c r="L60" s="6"/>
      <c r="M60" s="6"/>
      <c r="N60" s="6"/>
      <c r="O60" s="6"/>
      <c r="P60" s="6"/>
    </row>
    <row r="61" spans="1:17" s="41" customFormat="1" hidden="1" outlineLevel="1" x14ac:dyDescent="0.2">
      <c r="A61" s="53" t="s">
        <v>48</v>
      </c>
      <c r="B61" s="4">
        <f>SUM(B62:B76)</f>
        <v>0</v>
      </c>
      <c r="C61" s="4">
        <f>SUM(C62:C76)</f>
        <v>0</v>
      </c>
      <c r="D61" s="42">
        <f>SUM(D62:D76)</f>
        <v>0</v>
      </c>
      <c r="E61" s="4">
        <f>SUM(E62:E76)</f>
        <v>0</v>
      </c>
      <c r="F61" s="73">
        <f>SUM(F62:F76)</f>
        <v>0</v>
      </c>
      <c r="G61" s="4"/>
      <c r="H61" s="4"/>
      <c r="I61" s="4"/>
      <c r="J61" s="4"/>
      <c r="K61" s="4"/>
      <c r="L61" s="6"/>
      <c r="M61" s="6"/>
      <c r="N61" s="6"/>
      <c r="O61" s="6"/>
      <c r="P61" s="6"/>
    </row>
    <row r="62" spans="1:17" hidden="1" outlineLevel="1" x14ac:dyDescent="0.2">
      <c r="A62" s="74" t="str">
        <f>'[1]15.HC数'!A4</f>
        <v>内容运营中心</v>
      </c>
      <c r="B62" s="75">
        <f>$B$60*'[1]15.HC数'!B4</f>
        <v>0</v>
      </c>
      <c r="C62" s="76">
        <f>$C$60*'[1]15.HC数'!C4</f>
        <v>0</v>
      </c>
      <c r="D62" s="77">
        <f>$D$60*'[1]15.HC数'!D4</f>
        <v>0</v>
      </c>
      <c r="E62" s="76">
        <f>$E$60*'[1]15.HC数'!E4</f>
        <v>0</v>
      </c>
      <c r="F62" s="78">
        <f t="shared" ref="F62:F76" si="9">SUM(B62:E62)</f>
        <v>0</v>
      </c>
      <c r="G62" s="45"/>
      <c r="H62" s="45"/>
      <c r="I62" s="45"/>
      <c r="J62" s="45"/>
      <c r="K62" s="45"/>
    </row>
    <row r="63" spans="1:17" hidden="1" outlineLevel="1" x14ac:dyDescent="0.2">
      <c r="A63" s="74" t="str">
        <f>'[1]15.HC数'!A5</f>
        <v>版权影视中心</v>
      </c>
      <c r="B63" s="75">
        <f>$B$60*'[1]15.HC数'!B5</f>
        <v>0</v>
      </c>
      <c r="C63" s="76">
        <f>$C$60*'[1]15.HC数'!C5</f>
        <v>0</v>
      </c>
      <c r="D63" s="77">
        <f>$D$60*'[1]15.HC数'!D5</f>
        <v>0</v>
      </c>
      <c r="E63" s="76">
        <f>$E$60*'[1]15.HC数'!E5</f>
        <v>0</v>
      </c>
      <c r="F63" s="78">
        <f t="shared" si="9"/>
        <v>0</v>
      </c>
      <c r="G63" s="45"/>
      <c r="H63" s="45"/>
      <c r="I63" s="45"/>
      <c r="J63" s="45"/>
      <c r="K63" s="45"/>
    </row>
    <row r="64" spans="1:17" hidden="1" outlineLevel="1" x14ac:dyDescent="0.2">
      <c r="A64" s="74" t="str">
        <f>'[1]15.HC数'!A6</f>
        <v>产品技术中心-技术成本（带宽/服务器折旧）</v>
      </c>
      <c r="B64" s="75">
        <f>$B$60*'[1]15.HC数'!B6</f>
        <v>0</v>
      </c>
      <c r="C64" s="76">
        <f>$C$60*'[1]15.HC数'!C6</f>
        <v>0</v>
      </c>
      <c r="D64" s="77">
        <f>$D$60*'[1]15.HC数'!D6</f>
        <v>0</v>
      </c>
      <c r="E64" s="76">
        <f>$E$60*'[1]15.HC数'!E6</f>
        <v>0</v>
      </c>
      <c r="F64" s="78">
        <f t="shared" si="9"/>
        <v>0</v>
      </c>
      <c r="G64" s="45"/>
      <c r="H64" s="45"/>
      <c r="I64" s="45"/>
      <c r="J64" s="45"/>
      <c r="K64" s="45"/>
    </row>
    <row r="65" spans="1:16" hidden="1" outlineLevel="1" x14ac:dyDescent="0.2">
      <c r="A65" s="74" t="str">
        <f>'[1]15.HC数'!A7</f>
        <v>产品技术中心</v>
      </c>
      <c r="B65" s="75">
        <f>$B$60*'[1]15.HC数'!B7</f>
        <v>0</v>
      </c>
      <c r="C65" s="76">
        <f>$C$60*'[1]15.HC数'!C7</f>
        <v>0</v>
      </c>
      <c r="D65" s="77">
        <f>$D$60*'[1]15.HC数'!D7</f>
        <v>0</v>
      </c>
      <c r="E65" s="76">
        <f>$E$60*'[1]15.HC数'!E7</f>
        <v>0</v>
      </c>
      <c r="F65" s="78">
        <f t="shared" si="9"/>
        <v>0</v>
      </c>
      <c r="G65" s="45"/>
      <c r="H65" s="45"/>
      <c r="I65" s="45"/>
      <c r="J65" s="45"/>
      <c r="K65" s="45"/>
    </row>
    <row r="66" spans="1:16" hidden="1" outlineLevel="1" x14ac:dyDescent="0.2">
      <c r="A66" s="74" t="str">
        <f>'[1]15.HC数'!A8</f>
        <v>商业产品技术中心</v>
      </c>
      <c r="B66" s="75">
        <f>$B$60*'[1]15.HC数'!B8</f>
        <v>0</v>
      </c>
      <c r="C66" s="76">
        <f>$C$60*'[1]15.HC数'!C8</f>
        <v>0</v>
      </c>
      <c r="D66" s="77">
        <f>$D$60*'[1]15.HC数'!D8</f>
        <v>0</v>
      </c>
      <c r="E66" s="76">
        <f>$E$60*'[1]15.HC数'!E8</f>
        <v>0</v>
      </c>
      <c r="F66" s="78">
        <f t="shared" si="9"/>
        <v>0</v>
      </c>
      <c r="G66" s="45"/>
      <c r="H66" s="45"/>
      <c r="I66" s="45"/>
      <c r="J66" s="45"/>
      <c r="K66" s="45"/>
    </row>
    <row r="67" spans="1:16" hidden="1" outlineLevel="1" x14ac:dyDescent="0.2">
      <c r="A67" s="74" t="str">
        <f>'[1]15.HC数'!A9</f>
        <v>移动视频中心</v>
      </c>
      <c r="B67" s="75">
        <f>$B$60*'[1]15.HC数'!B9</f>
        <v>0</v>
      </c>
      <c r="C67" s="76">
        <f>$C$60*'[1]15.HC数'!C9</f>
        <v>0</v>
      </c>
      <c r="D67" s="77">
        <f>$D$60*'[1]15.HC数'!D9</f>
        <v>0</v>
      </c>
      <c r="E67" s="76">
        <f>$E$60*'[1]15.HC数'!E9</f>
        <v>0</v>
      </c>
      <c r="F67" s="78">
        <f t="shared" si="9"/>
        <v>0</v>
      </c>
      <c r="G67" s="45"/>
      <c r="H67" s="45"/>
      <c r="I67" s="45"/>
      <c r="J67" s="45"/>
      <c r="K67" s="45"/>
    </row>
    <row r="68" spans="1:16" hidden="1" outlineLevel="1" x14ac:dyDescent="0.2">
      <c r="A68" s="74" t="str">
        <f>'[1]15.HC数'!A10</f>
        <v>广告销售中心</v>
      </c>
      <c r="B68" s="75">
        <f>$B$60*'[1]15.HC数'!B10</f>
        <v>0</v>
      </c>
      <c r="C68" s="76">
        <f>$C$60*'[1]15.HC数'!C10</f>
        <v>0</v>
      </c>
      <c r="D68" s="77">
        <f>$D$60*'[1]15.HC数'!D10</f>
        <v>0</v>
      </c>
      <c r="E68" s="76">
        <f>$E$60*'[1]15.HC数'!E10</f>
        <v>0</v>
      </c>
      <c r="F68" s="78">
        <f t="shared" si="9"/>
        <v>0</v>
      </c>
      <c r="G68" s="45"/>
      <c r="H68" s="45"/>
      <c r="I68" s="45"/>
      <c r="J68" s="45"/>
      <c r="K68" s="45"/>
    </row>
    <row r="69" spans="1:16" hidden="1" outlineLevel="1" x14ac:dyDescent="0.2">
      <c r="A69" s="74" t="str">
        <f>'[1]15.HC数'!A11</f>
        <v>市场推广中心</v>
      </c>
      <c r="B69" s="75">
        <f>$B$60*'[1]15.HC数'!B11</f>
        <v>0</v>
      </c>
      <c r="C69" s="76">
        <f>$C$60*'[1]15.HC数'!C11</f>
        <v>0</v>
      </c>
      <c r="D69" s="77">
        <f>$D$60*'[1]15.HC数'!D11</f>
        <v>0</v>
      </c>
      <c r="E69" s="76">
        <f>$E$60*'[1]15.HC数'!E11</f>
        <v>0</v>
      </c>
      <c r="F69" s="78">
        <f t="shared" si="9"/>
        <v>0</v>
      </c>
      <c r="G69" s="45"/>
      <c r="H69" s="45"/>
      <c r="I69" s="45"/>
      <c r="J69" s="45"/>
      <c r="K69" s="45"/>
    </row>
    <row r="70" spans="1:16" hidden="1" outlineLevel="1" x14ac:dyDescent="0.2">
      <c r="A70" s="74" t="str">
        <f>'[1]15.HC数'!A12</f>
        <v>经营管理中心</v>
      </c>
      <c r="B70" s="75">
        <f>$B$60*'[1]15.HC数'!B12</f>
        <v>0</v>
      </c>
      <c r="C70" s="76">
        <f>$C$60*'[1]15.HC数'!C12</f>
        <v>0</v>
      </c>
      <c r="D70" s="77">
        <f>$D$60*'[1]15.HC数'!D12</f>
        <v>0</v>
      </c>
      <c r="E70" s="76">
        <f>$E$60*'[1]15.HC数'!E12</f>
        <v>0</v>
      </c>
      <c r="F70" s="78">
        <f t="shared" si="9"/>
        <v>0</v>
      </c>
      <c r="G70" s="45"/>
      <c r="H70" s="45"/>
      <c r="I70" s="45"/>
      <c r="J70" s="45"/>
      <c r="K70" s="45"/>
    </row>
    <row r="71" spans="1:16" hidden="1" outlineLevel="1" x14ac:dyDescent="0.2">
      <c r="A71" s="74" t="str">
        <f>'[1]15.HC数'!A13</f>
        <v>员工中心</v>
      </c>
      <c r="B71" s="75">
        <f>$B$60*'[1]15.HC数'!B13</f>
        <v>0</v>
      </c>
      <c r="C71" s="76">
        <f>$C$60*'[1]15.HC数'!C13</f>
        <v>0</v>
      </c>
      <c r="D71" s="77">
        <f>$D$60*'[1]15.HC数'!D13</f>
        <v>0</v>
      </c>
      <c r="E71" s="76">
        <f>$E$60*'[1]15.HC数'!E13</f>
        <v>0</v>
      </c>
      <c r="F71" s="78">
        <f t="shared" si="9"/>
        <v>0</v>
      </c>
      <c r="G71" s="45"/>
      <c r="H71" s="45"/>
      <c r="I71" s="45"/>
      <c r="J71" s="45"/>
      <c r="K71" s="45"/>
    </row>
    <row r="72" spans="1:16" hidden="1" outlineLevel="1" x14ac:dyDescent="0.2">
      <c r="A72" s="74" t="str">
        <f>'[1]15.HC数'!A14</f>
        <v>法律事务中心</v>
      </c>
      <c r="B72" s="75">
        <f>$B$60*'[1]15.HC数'!B14</f>
        <v>0</v>
      </c>
      <c r="C72" s="76">
        <f>$C$60*'[1]15.HC数'!C14</f>
        <v>0</v>
      </c>
      <c r="D72" s="77">
        <f>$D$60*'[1]15.HC数'!D14</f>
        <v>0</v>
      </c>
      <c r="E72" s="76">
        <f>$E$60*'[1]15.HC数'!E14</f>
        <v>0</v>
      </c>
      <c r="F72" s="78">
        <f t="shared" si="9"/>
        <v>0</v>
      </c>
      <c r="G72" s="45"/>
      <c r="H72" s="45"/>
      <c r="I72" s="45"/>
      <c r="J72" s="45"/>
      <c r="K72" s="45"/>
    </row>
    <row r="73" spans="1:16" hidden="1" outlineLevel="1" x14ac:dyDescent="0.2">
      <c r="A73" s="74" t="str">
        <f>'[1]15.HC数'!A15</f>
        <v>管理部</v>
      </c>
      <c r="B73" s="75">
        <f>$B$60*'[1]15.HC数'!B15</f>
        <v>0</v>
      </c>
      <c r="C73" s="76">
        <f>$C$60*'[1]15.HC数'!C15</f>
        <v>0</v>
      </c>
      <c r="D73" s="77">
        <f>$D$60*'[1]15.HC数'!D15</f>
        <v>0</v>
      </c>
      <c r="E73" s="76">
        <f>$E$60*'[1]15.HC数'!E15</f>
        <v>0</v>
      </c>
      <c r="F73" s="78">
        <f t="shared" si="9"/>
        <v>0</v>
      </c>
      <c r="G73" s="45"/>
      <c r="H73" s="45"/>
      <c r="I73" s="45"/>
      <c r="J73" s="45"/>
      <c r="K73" s="45"/>
    </row>
    <row r="74" spans="1:16" hidden="1" outlineLevel="1" x14ac:dyDescent="0.2">
      <c r="A74" s="74" t="str">
        <f>'[1]15.HC数'!A16</f>
        <v>人力资源部</v>
      </c>
      <c r="B74" s="2">
        <f>$B$60*'[1]15.HC数'!B16</f>
        <v>0</v>
      </c>
      <c r="C74" s="2">
        <f>$C$60*'[1]15.HC数'!C16</f>
        <v>0</v>
      </c>
      <c r="D74" s="3">
        <f>$D$60*'[1]15.HC数'!D16</f>
        <v>0</v>
      </c>
      <c r="E74" s="2">
        <f>$E$60*'[1]15.HC数'!E16</f>
        <v>0</v>
      </c>
      <c r="F74" s="20">
        <f t="shared" si="9"/>
        <v>0</v>
      </c>
    </row>
    <row r="75" spans="1:16" hidden="1" outlineLevel="1" x14ac:dyDescent="0.2">
      <c r="A75" s="74" t="str">
        <f>'[1]15.HC数'!A17</f>
        <v>56视频</v>
      </c>
      <c r="B75" s="2">
        <f>$B$60*'[1]15.HC数'!B17</f>
        <v>0</v>
      </c>
      <c r="C75" s="2">
        <f>$C$60*'[1]15.HC数'!C17</f>
        <v>0</v>
      </c>
      <c r="D75" s="3">
        <f>$D$60*'[1]15.HC数'!D17</f>
        <v>0</v>
      </c>
      <c r="E75" s="2">
        <f>$E$60*'[1]15.HC数'!E17</f>
        <v>0</v>
      </c>
      <c r="F75" s="20">
        <f t="shared" si="9"/>
        <v>0</v>
      </c>
    </row>
    <row r="76" spans="1:16" hidden="1" outlineLevel="1" x14ac:dyDescent="0.2">
      <c r="A76" s="74" t="str">
        <f>'[1]15.HC数'!A18</f>
        <v>前向</v>
      </c>
      <c r="B76" s="2">
        <f>$B$60*'[1]15.HC数'!B18</f>
        <v>0</v>
      </c>
      <c r="C76" s="2">
        <f>$C$60*'[1]15.HC数'!C18</f>
        <v>0</v>
      </c>
      <c r="D76" s="3">
        <f>$D$60*'[1]15.HC数'!D18</f>
        <v>0</v>
      </c>
      <c r="E76" s="2">
        <f>$E$60*'[1]15.HC数'!E18</f>
        <v>0</v>
      </c>
      <c r="F76" s="20">
        <f t="shared" si="9"/>
        <v>0</v>
      </c>
    </row>
    <row r="77" spans="1:16" hidden="1" outlineLevel="1" x14ac:dyDescent="0.2">
      <c r="F77" s="20"/>
    </row>
    <row r="78" spans="1:16" ht="13.5" collapsed="1" thickBot="1" x14ac:dyDescent="0.25">
      <c r="A78" s="79" t="str">
        <f>'[1]15.HC数'!A20</f>
        <v>合计</v>
      </c>
      <c r="B78" s="36">
        <f>B56+B61</f>
        <v>0</v>
      </c>
      <c r="C78" s="36">
        <f>C56+C61</f>
        <v>0</v>
      </c>
      <c r="D78" s="37">
        <f>D56+D61</f>
        <v>0</v>
      </c>
      <c r="E78" s="36">
        <f>E56+E61</f>
        <v>0</v>
      </c>
      <c r="F78" s="38">
        <f>F56+F61</f>
        <v>0</v>
      </c>
      <c r="G78" s="5"/>
    </row>
    <row r="79" spans="1:16" s="65" customFormat="1" ht="13.5" thickTop="1" x14ac:dyDescent="0.2">
      <c r="A79" s="80" t="s">
        <v>49</v>
      </c>
      <c r="B79" s="60">
        <f>B78-B52</f>
        <v>0</v>
      </c>
      <c r="C79" s="61">
        <f>C78-C52</f>
        <v>0</v>
      </c>
      <c r="D79" s="81">
        <f>D78-D52</f>
        <v>0</v>
      </c>
      <c r="E79" s="61">
        <f>E78-E52</f>
        <v>0</v>
      </c>
      <c r="F79" s="61">
        <f>F78-F52</f>
        <v>0</v>
      </c>
      <c r="G79" s="61"/>
      <c r="H79" s="61"/>
      <c r="I79" s="61"/>
      <c r="J79" s="61"/>
      <c r="K79" s="61"/>
      <c r="L79" s="64"/>
      <c r="M79" s="64"/>
      <c r="N79" s="64"/>
      <c r="O79" s="64"/>
      <c r="P79" s="64"/>
    </row>
  </sheetData>
  <mergeCells count="3">
    <mergeCell ref="B2:F2"/>
    <mergeCell ref="G2:K2"/>
    <mergeCell ref="L2:P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E16" sqref="E16"/>
    </sheetView>
  </sheetViews>
  <sheetFormatPr defaultRowHeight="12.75" outlineLevelRow="1" x14ac:dyDescent="0.2"/>
  <cols>
    <col min="1" max="1" width="15" style="87" customWidth="1"/>
    <col min="2" max="2" width="12.375" style="83" bestFit="1" customWidth="1"/>
    <col min="3" max="3" width="12.25" style="83" bestFit="1" customWidth="1"/>
    <col min="4" max="4" width="12.75" style="83" bestFit="1" customWidth="1"/>
    <col min="5" max="5" width="12.25" style="83" bestFit="1" customWidth="1"/>
    <col min="6" max="6" width="13.25" style="84" bestFit="1" customWidth="1"/>
    <col min="7" max="7" width="6.375" style="83" bestFit="1" customWidth="1"/>
    <col min="8" max="9" width="9" style="83"/>
    <col min="10" max="16384" width="9" style="85"/>
  </cols>
  <sheetData>
    <row r="1" spans="1:9" x14ac:dyDescent="0.2">
      <c r="A1" s="82" t="s">
        <v>50</v>
      </c>
    </row>
    <row r="2" spans="1:9" x14ac:dyDescent="0.2">
      <c r="A2" s="86" t="s">
        <v>51</v>
      </c>
    </row>
    <row r="3" spans="1:9" x14ac:dyDescent="0.2">
      <c r="B3" s="8" t="s">
        <v>52</v>
      </c>
      <c r="C3" s="8"/>
      <c r="D3" s="8"/>
      <c r="E3" s="8"/>
      <c r="F3" s="9"/>
      <c r="G3" s="88"/>
    </row>
    <row r="4" spans="1:9" x14ac:dyDescent="0.2">
      <c r="A4" s="85"/>
      <c r="B4" s="15" t="s">
        <v>5</v>
      </c>
      <c r="C4" s="15" t="s">
        <v>6</v>
      </c>
      <c r="D4" s="15" t="s">
        <v>7</v>
      </c>
      <c r="E4" s="15" t="s">
        <v>8</v>
      </c>
      <c r="F4" s="17" t="s">
        <v>9</v>
      </c>
      <c r="G4" s="24"/>
    </row>
    <row r="5" spans="1:9" x14ac:dyDescent="0.2">
      <c r="A5" s="86" t="s">
        <v>53</v>
      </c>
      <c r="B5" s="89"/>
      <c r="C5" s="89"/>
      <c r="D5" s="89"/>
      <c r="E5" s="89"/>
      <c r="F5" s="18"/>
      <c r="G5" s="24"/>
    </row>
    <row r="6" spans="1:9" outlineLevel="1" x14ac:dyDescent="0.2">
      <c r="A6" s="90" t="s">
        <v>54</v>
      </c>
      <c r="B6" s="24"/>
      <c r="C6" s="24"/>
      <c r="D6" s="24"/>
      <c r="E6" s="24"/>
      <c r="F6" s="20"/>
    </row>
    <row r="7" spans="1:9" outlineLevel="1" x14ac:dyDescent="0.2">
      <c r="A7" s="91" t="s">
        <v>55</v>
      </c>
      <c r="B7" s="24"/>
      <c r="C7" s="24"/>
      <c r="D7" s="24"/>
      <c r="E7" s="24"/>
      <c r="F7" s="20">
        <f>SUM(B7:E7)</f>
        <v>0</v>
      </c>
    </row>
    <row r="8" spans="1:9" outlineLevel="1" x14ac:dyDescent="0.2">
      <c r="A8" s="91" t="s">
        <v>56</v>
      </c>
      <c r="B8" s="24"/>
      <c r="C8" s="24"/>
      <c r="D8" s="24"/>
      <c r="E8" s="24"/>
      <c r="F8" s="20">
        <f>SUM(B8:E8)</f>
        <v>0</v>
      </c>
    </row>
    <row r="9" spans="1:9" outlineLevel="1" x14ac:dyDescent="0.2">
      <c r="A9" s="67" t="s">
        <v>57</v>
      </c>
      <c r="B9" s="88">
        <f>SUM(B7:B8)</f>
        <v>0</v>
      </c>
      <c r="C9" s="88">
        <f>SUM(C7:C8)</f>
        <v>0</v>
      </c>
      <c r="D9" s="88">
        <f>SUM(D7:D8)</f>
        <v>0</v>
      </c>
      <c r="E9" s="88">
        <f>SUM(E7:E8)</f>
        <v>0</v>
      </c>
      <c r="F9" s="58">
        <f>SUM(F7:F8)</f>
        <v>0</v>
      </c>
    </row>
    <row r="10" spans="1:9" outlineLevel="1" x14ac:dyDescent="0.2">
      <c r="A10" s="92"/>
      <c r="B10" s="24"/>
      <c r="C10" s="24"/>
      <c r="D10" s="24"/>
      <c r="E10" s="24"/>
      <c r="F10" s="20"/>
    </row>
    <row r="11" spans="1:9" outlineLevel="1" x14ac:dyDescent="0.2">
      <c r="A11" s="93" t="s">
        <v>58</v>
      </c>
      <c r="B11" s="24"/>
      <c r="C11" s="24"/>
      <c r="D11" s="24"/>
      <c r="E11" s="24"/>
      <c r="F11" s="20"/>
    </row>
    <row r="12" spans="1:9" outlineLevel="1" x14ac:dyDescent="0.2">
      <c r="A12" s="91" t="s">
        <v>59</v>
      </c>
      <c r="B12" s="24"/>
      <c r="C12" s="24"/>
      <c r="D12" s="24"/>
      <c r="E12" s="24"/>
      <c r="F12" s="20">
        <f>SUM(B12:E12)</f>
        <v>0</v>
      </c>
    </row>
    <row r="13" spans="1:9" outlineLevel="1" x14ac:dyDescent="0.2">
      <c r="A13" s="91" t="s">
        <v>60</v>
      </c>
      <c r="B13" s="24"/>
      <c r="C13" s="24"/>
      <c r="D13" s="24"/>
      <c r="E13" s="24"/>
      <c r="F13" s="20">
        <f>SUM(B13:E13)</f>
        <v>0</v>
      </c>
    </row>
    <row r="14" spans="1:9" outlineLevel="1" x14ac:dyDescent="0.2">
      <c r="A14" s="91" t="s">
        <v>61</v>
      </c>
      <c r="B14" s="24"/>
      <c r="C14" s="24"/>
      <c r="D14" s="24"/>
      <c r="E14" s="24"/>
      <c r="F14" s="20">
        <f>SUM(B14:E14)</f>
        <v>0</v>
      </c>
    </row>
    <row r="15" spans="1:9" outlineLevel="1" x14ac:dyDescent="0.2">
      <c r="A15" s="91" t="s">
        <v>62</v>
      </c>
      <c r="B15" s="24"/>
      <c r="C15" s="24"/>
      <c r="D15" s="24"/>
      <c r="E15" s="24"/>
      <c r="F15" s="20">
        <f>SUM(B15:E15)</f>
        <v>0</v>
      </c>
    </row>
    <row r="16" spans="1:9" s="95" customFormat="1" outlineLevel="1" x14ac:dyDescent="0.2">
      <c r="A16" s="67" t="s">
        <v>38</v>
      </c>
      <c r="B16" s="88">
        <f>SUM(B12:B15)</f>
        <v>0</v>
      </c>
      <c r="C16" s="88">
        <f>SUM(C12:C15)</f>
        <v>0</v>
      </c>
      <c r="D16" s="88">
        <f>SUM(D12:D15)</f>
        <v>0</v>
      </c>
      <c r="E16" s="88">
        <f>SUM(E12:E15)</f>
        <v>0</v>
      </c>
      <c r="F16" s="58">
        <f>SUM(F12:F15)</f>
        <v>0</v>
      </c>
      <c r="G16" s="94"/>
      <c r="H16" s="94"/>
      <c r="I16" s="94"/>
    </row>
    <row r="17" spans="1:9" outlineLevel="1" x14ac:dyDescent="0.2">
      <c r="A17" s="96"/>
      <c r="B17" s="24"/>
      <c r="C17" s="24"/>
      <c r="D17" s="24"/>
      <c r="E17" s="24"/>
      <c r="F17" s="20"/>
    </row>
    <row r="18" spans="1:9" outlineLevel="1" x14ac:dyDescent="0.2">
      <c r="A18" s="93" t="s">
        <v>63</v>
      </c>
      <c r="B18" s="24"/>
      <c r="C18" s="24"/>
      <c r="D18" s="24"/>
      <c r="E18" s="24"/>
      <c r="F18" s="20"/>
    </row>
    <row r="19" spans="1:9" outlineLevel="1" x14ac:dyDescent="0.2">
      <c r="A19" s="91" t="s">
        <v>59</v>
      </c>
      <c r="B19" s="24"/>
      <c r="C19" s="24"/>
      <c r="D19" s="24"/>
      <c r="E19" s="24"/>
      <c r="F19" s="20">
        <f>SUM(B19:E19)</f>
        <v>0</v>
      </c>
    </row>
    <row r="20" spans="1:9" outlineLevel="1" x14ac:dyDescent="0.2">
      <c r="A20" s="91" t="s">
        <v>61</v>
      </c>
      <c r="B20" s="24"/>
      <c r="C20" s="24"/>
      <c r="D20" s="24"/>
      <c r="E20" s="24"/>
      <c r="F20" s="20">
        <f>SUM(B20:E20)</f>
        <v>0</v>
      </c>
    </row>
    <row r="21" spans="1:9" outlineLevel="1" x14ac:dyDescent="0.2">
      <c r="A21" s="91" t="s">
        <v>62</v>
      </c>
      <c r="B21" s="24"/>
      <c r="C21" s="24"/>
      <c r="D21" s="24"/>
      <c r="E21" s="24"/>
      <c r="F21" s="20">
        <f>SUM(B21:E21)</f>
        <v>0</v>
      </c>
    </row>
    <row r="22" spans="1:9" s="101" customFormat="1" outlineLevel="1" x14ac:dyDescent="0.2">
      <c r="A22" s="97" t="s">
        <v>64</v>
      </c>
      <c r="B22" s="98"/>
      <c r="C22" s="98"/>
      <c r="D22" s="98"/>
      <c r="E22" s="98"/>
      <c r="F22" s="99">
        <f>SUM(B22:E22)</f>
        <v>0</v>
      </c>
      <c r="G22" s="100"/>
      <c r="H22" s="100"/>
      <c r="I22" s="100"/>
    </row>
    <row r="23" spans="1:9" s="95" customFormat="1" outlineLevel="1" x14ac:dyDescent="0.2">
      <c r="A23" s="67" t="s">
        <v>38</v>
      </c>
      <c r="B23" s="88">
        <f>SUM(B19:B22)</f>
        <v>0</v>
      </c>
      <c r="C23" s="88">
        <f>SUM(C19:C22)</f>
        <v>0</v>
      </c>
      <c r="D23" s="88">
        <f>SUM(D19:D22)</f>
        <v>0</v>
      </c>
      <c r="E23" s="88">
        <f>SUM(E19:E22)</f>
        <v>0</v>
      </c>
      <c r="F23" s="58">
        <f>SUM(F19:F22)</f>
        <v>0</v>
      </c>
      <c r="G23" s="94"/>
      <c r="H23" s="94"/>
      <c r="I23" s="94"/>
    </row>
    <row r="24" spans="1:9" outlineLevel="1" x14ac:dyDescent="0.2">
      <c r="A24" s="92"/>
      <c r="B24" s="24"/>
      <c r="C24" s="24"/>
      <c r="D24" s="24"/>
      <c r="E24" s="24"/>
      <c r="F24" s="20"/>
    </row>
    <row r="25" spans="1:9" outlineLevel="1" x14ac:dyDescent="0.2">
      <c r="A25" s="102" t="s">
        <v>65</v>
      </c>
      <c r="B25" s="24"/>
      <c r="C25" s="24"/>
      <c r="D25" s="24"/>
      <c r="E25" s="24"/>
      <c r="F25" s="20"/>
    </row>
    <row r="26" spans="1:9" outlineLevel="1" x14ac:dyDescent="0.2">
      <c r="A26" s="91" t="s">
        <v>66</v>
      </c>
      <c r="B26" s="24"/>
      <c r="C26" s="24"/>
      <c r="D26" s="24"/>
      <c r="E26" s="24"/>
      <c r="F26" s="20">
        <f>SUM(B26:E26)</f>
        <v>0</v>
      </c>
    </row>
    <row r="27" spans="1:9" outlineLevel="1" x14ac:dyDescent="0.2">
      <c r="A27" s="91" t="s">
        <v>67</v>
      </c>
      <c r="B27" s="24"/>
      <c r="C27" s="24"/>
      <c r="D27" s="24"/>
      <c r="E27" s="24"/>
      <c r="F27" s="20"/>
    </row>
    <row r="28" spans="1:9" outlineLevel="1" x14ac:dyDescent="0.2">
      <c r="A28" s="103" t="s">
        <v>59</v>
      </c>
      <c r="B28" s="24"/>
      <c r="C28" s="24"/>
      <c r="D28" s="24"/>
      <c r="E28" s="24"/>
      <c r="F28" s="20">
        <f>SUM(B28:E28)</f>
        <v>0</v>
      </c>
    </row>
    <row r="29" spans="1:9" outlineLevel="1" x14ac:dyDescent="0.2">
      <c r="A29" s="103" t="s">
        <v>68</v>
      </c>
      <c r="B29" s="24"/>
      <c r="C29" s="24"/>
      <c r="D29" s="24"/>
      <c r="E29" s="24"/>
      <c r="F29" s="20">
        <f>SUM(B29:E29)</f>
        <v>0</v>
      </c>
    </row>
    <row r="30" spans="1:9" outlineLevel="1" x14ac:dyDescent="0.2">
      <c r="A30" s="103" t="s">
        <v>56</v>
      </c>
      <c r="B30" s="24"/>
      <c r="C30" s="24"/>
      <c r="D30" s="24"/>
      <c r="E30" s="24"/>
      <c r="F30" s="20">
        <f>SUM(B30:E30)</f>
        <v>0</v>
      </c>
    </row>
    <row r="31" spans="1:9" s="101" customFormat="1" outlineLevel="1" x14ac:dyDescent="0.2">
      <c r="A31" s="104" t="s">
        <v>64</v>
      </c>
      <c r="B31" s="98"/>
      <c r="C31" s="98"/>
      <c r="D31" s="98"/>
      <c r="E31" s="98"/>
      <c r="F31" s="99">
        <f>SUM(B31:E31)</f>
        <v>0</v>
      </c>
      <c r="G31" s="100"/>
      <c r="H31" s="100"/>
      <c r="I31" s="100"/>
    </row>
    <row r="32" spans="1:9" outlineLevel="1" x14ac:dyDescent="0.2">
      <c r="A32" s="67" t="s">
        <v>38</v>
      </c>
      <c r="B32" s="88">
        <f>SUM(B26:B31)</f>
        <v>0</v>
      </c>
      <c r="C32" s="88">
        <f>SUM(C26:C31)</f>
        <v>0</v>
      </c>
      <c r="D32" s="88">
        <f>SUM(D26:D31)</f>
        <v>0</v>
      </c>
      <c r="E32" s="88">
        <f>SUM(E26:E31)</f>
        <v>0</v>
      </c>
      <c r="F32" s="105">
        <f>SUM(F26:F31)</f>
        <v>0</v>
      </c>
    </row>
    <row r="33" spans="1:10" outlineLevel="1" x14ac:dyDescent="0.2">
      <c r="A33" s="67"/>
      <c r="B33" s="24"/>
      <c r="C33" s="24"/>
      <c r="D33" s="24"/>
      <c r="E33" s="24"/>
      <c r="F33" s="20"/>
    </row>
    <row r="34" spans="1:10" outlineLevel="1" x14ac:dyDescent="0.2">
      <c r="A34" s="102" t="s">
        <v>69</v>
      </c>
      <c r="B34" s="88"/>
      <c r="C34" s="88"/>
      <c r="D34" s="88"/>
      <c r="E34" s="88"/>
      <c r="F34" s="58">
        <f>SUM(B34:E34)</f>
        <v>0</v>
      </c>
    </row>
    <row r="35" spans="1:10" outlineLevel="1" x14ac:dyDescent="0.2">
      <c r="A35" s="102"/>
      <c r="B35" s="88"/>
      <c r="C35" s="88"/>
      <c r="D35" s="88"/>
      <c r="E35" s="88"/>
      <c r="F35" s="58"/>
    </row>
    <row r="36" spans="1:10" outlineLevel="1" x14ac:dyDescent="0.2">
      <c r="A36" s="93" t="s">
        <v>70</v>
      </c>
      <c r="B36" s="4"/>
      <c r="C36" s="4"/>
      <c r="D36" s="4"/>
      <c r="E36" s="4"/>
      <c r="F36" s="58">
        <f>SUM(B36:E36)</f>
        <v>0</v>
      </c>
      <c r="G36" s="85"/>
    </row>
    <row r="37" spans="1:10" x14ac:dyDescent="0.2">
      <c r="F37" s="58"/>
    </row>
    <row r="38" spans="1:10" outlineLevel="1" x14ac:dyDescent="0.2">
      <c r="A38" s="67"/>
      <c r="B38" s="24"/>
      <c r="C38" s="24"/>
      <c r="D38" s="24"/>
      <c r="E38" s="24"/>
      <c r="F38" s="20"/>
    </row>
    <row r="39" spans="1:10" ht="13.5" thickBot="1" x14ac:dyDescent="0.25">
      <c r="A39" s="67" t="s">
        <v>42</v>
      </c>
      <c r="B39" s="106">
        <f>SUM(B9,B16,B23,B32,B34,B36)</f>
        <v>0</v>
      </c>
      <c r="C39" s="106">
        <f>SUM(C9,C16,C23,C32,C34,C36)</f>
        <v>0</v>
      </c>
      <c r="D39" s="106">
        <f>SUM(D9,D16,D23,D32,D34,D36)</f>
        <v>0</v>
      </c>
      <c r="E39" s="106">
        <f>SUM(E9,E16,E23,E32,E34,E36)</f>
        <v>0</v>
      </c>
      <c r="F39" s="38">
        <f>SUM(F9,F16,F23,F32,F34,F36)</f>
        <v>0</v>
      </c>
    </row>
    <row r="40" spans="1:10" ht="13.5" thickTop="1" x14ac:dyDescent="0.2">
      <c r="B40" s="24"/>
      <c r="C40" s="24"/>
      <c r="D40" s="24"/>
      <c r="E40" s="24"/>
      <c r="F40" s="20"/>
      <c r="G40" s="24"/>
    </row>
    <row r="41" spans="1:10" x14ac:dyDescent="0.2">
      <c r="A41" s="107" t="s">
        <v>71</v>
      </c>
      <c r="B41" s="24"/>
      <c r="C41" s="24"/>
      <c r="D41" s="24"/>
      <c r="E41" s="24"/>
      <c r="F41" s="20"/>
      <c r="G41" s="24"/>
    </row>
    <row r="42" spans="1:10" outlineLevel="1" x14ac:dyDescent="0.2">
      <c r="A42" s="108" t="s">
        <v>72</v>
      </c>
      <c r="B42" s="24"/>
      <c r="C42" s="24"/>
      <c r="D42" s="24"/>
      <c r="E42" s="24"/>
      <c r="F42" s="20"/>
      <c r="H42" s="24"/>
      <c r="I42" s="24"/>
      <c r="J42" s="24"/>
    </row>
    <row r="43" spans="1:10" s="112" customFormat="1" outlineLevel="1" x14ac:dyDescent="0.2">
      <c r="A43" s="109" t="s">
        <v>73</v>
      </c>
      <c r="B43" s="110">
        <f>B42+B39</f>
        <v>0</v>
      </c>
      <c r="C43" s="110">
        <f>C42+C39</f>
        <v>0</v>
      </c>
      <c r="D43" s="110">
        <f>D42+D39</f>
        <v>0</v>
      </c>
      <c r="E43" s="110">
        <f>E42+E39</f>
        <v>0</v>
      </c>
      <c r="F43" s="111">
        <f>F42+F39</f>
        <v>0</v>
      </c>
      <c r="G43" s="24"/>
      <c r="H43" s="24"/>
      <c r="I43" s="24"/>
    </row>
    <row r="44" spans="1:10" s="112" customFormat="1" outlineLevel="1" x14ac:dyDescent="0.2">
      <c r="A44" s="109" t="s">
        <v>74</v>
      </c>
      <c r="B44" s="110">
        <f>B43/'[1]15.HC数'!B20</f>
        <v>0</v>
      </c>
      <c r="C44" s="110">
        <f>C43/'[1]15.HC数'!C20</f>
        <v>0</v>
      </c>
      <c r="D44" s="110">
        <f>D43/'[1]15.HC数'!D20</f>
        <v>0</v>
      </c>
      <c r="E44" s="110">
        <f>E43/'[1]15.HC数'!E20</f>
        <v>0</v>
      </c>
      <c r="F44" s="111"/>
      <c r="G44" s="24"/>
      <c r="H44" s="24"/>
      <c r="I44" s="24"/>
    </row>
    <row r="45" spans="1:10" outlineLevel="1" x14ac:dyDescent="0.2">
      <c r="A45" s="113" t="s">
        <v>75</v>
      </c>
      <c r="B45" s="89"/>
      <c r="C45" s="89"/>
      <c r="D45" s="89"/>
      <c r="E45" s="89"/>
      <c r="F45" s="18"/>
      <c r="G45" s="114"/>
    </row>
    <row r="46" spans="1:10" outlineLevel="1" x14ac:dyDescent="0.2">
      <c r="A46" s="115" t="str">
        <f>'[1]15.HC数'!A4</f>
        <v>内容运营中心</v>
      </c>
      <c r="B46" s="114">
        <f>$B$44*'[1]15.HC数'!B4</f>
        <v>0</v>
      </c>
      <c r="C46" s="24">
        <f>$C$44*'[1]15.HC数'!C4</f>
        <v>0</v>
      </c>
      <c r="D46" s="24">
        <f>$D$44*'[1]15.HC数'!D4</f>
        <v>0</v>
      </c>
      <c r="E46" s="24">
        <f>$E$44*'[1]15.HC数'!E4</f>
        <v>0</v>
      </c>
      <c r="F46" s="20">
        <f t="shared" ref="F46:F60" si="0">SUM(B46:E46)</f>
        <v>0</v>
      </c>
      <c r="G46" s="114"/>
    </row>
    <row r="47" spans="1:10" outlineLevel="1" x14ac:dyDescent="0.2">
      <c r="A47" s="115" t="str">
        <f>'[1]15.HC数'!A5</f>
        <v>版权影视中心</v>
      </c>
      <c r="B47" s="24">
        <f>$B$44*'[1]15.HC数'!B5</f>
        <v>0</v>
      </c>
      <c r="C47" s="24">
        <f>$C$44*'[1]15.HC数'!C5</f>
        <v>0</v>
      </c>
      <c r="D47" s="24">
        <f>$D$44*'[1]15.HC数'!D5</f>
        <v>0</v>
      </c>
      <c r="E47" s="24">
        <f>$E$44*'[1]15.HC数'!E5</f>
        <v>0</v>
      </c>
      <c r="F47" s="20">
        <f t="shared" si="0"/>
        <v>0</v>
      </c>
    </row>
    <row r="48" spans="1:10" outlineLevel="1" x14ac:dyDescent="0.2">
      <c r="A48" s="115" t="str">
        <f>'[1]15.HC数'!A6</f>
        <v>产品技术中心-技术成本（带宽/服务器折旧）</v>
      </c>
      <c r="B48" s="24">
        <f>$B$44*'[1]15.HC数'!B6</f>
        <v>0</v>
      </c>
      <c r="C48" s="24">
        <f>$C$44*'[1]15.HC数'!C6</f>
        <v>0</v>
      </c>
      <c r="D48" s="24">
        <f>$D$44*'[1]15.HC数'!D6</f>
        <v>0</v>
      </c>
      <c r="E48" s="24">
        <f>$E$44*'[1]15.HC数'!E6</f>
        <v>0</v>
      </c>
      <c r="F48" s="20">
        <f t="shared" si="0"/>
        <v>0</v>
      </c>
    </row>
    <row r="49" spans="1:9" outlineLevel="1" x14ac:dyDescent="0.2">
      <c r="A49" s="115" t="str">
        <f>'[1]15.HC数'!A7</f>
        <v>产品技术中心</v>
      </c>
      <c r="B49" s="24">
        <f>$B$44*'[1]15.HC数'!B7</f>
        <v>0</v>
      </c>
      <c r="C49" s="24">
        <f>$C$44*'[1]15.HC数'!C7</f>
        <v>0</v>
      </c>
      <c r="D49" s="24">
        <f>$D$44*'[1]15.HC数'!D7</f>
        <v>0</v>
      </c>
      <c r="E49" s="24">
        <f>$E$44*'[1]15.HC数'!E7</f>
        <v>0</v>
      </c>
      <c r="F49" s="20">
        <f t="shared" si="0"/>
        <v>0</v>
      </c>
    </row>
    <row r="50" spans="1:9" outlineLevel="1" x14ac:dyDescent="0.2">
      <c r="A50" s="115" t="str">
        <f>'[1]15.HC数'!A8</f>
        <v>商业产品技术中心</v>
      </c>
      <c r="B50" s="24">
        <f>$B$44*'[1]15.HC数'!B8</f>
        <v>0</v>
      </c>
      <c r="C50" s="24">
        <f>$C$44*'[1]15.HC数'!C8</f>
        <v>0</v>
      </c>
      <c r="D50" s="24">
        <f>$D$44*'[1]15.HC数'!D8</f>
        <v>0</v>
      </c>
      <c r="E50" s="24">
        <f>$E$44*'[1]15.HC数'!E8</f>
        <v>0</v>
      </c>
      <c r="F50" s="20">
        <f t="shared" si="0"/>
        <v>0</v>
      </c>
    </row>
    <row r="51" spans="1:9" outlineLevel="1" x14ac:dyDescent="0.2">
      <c r="A51" s="115" t="str">
        <f>'[1]15.HC数'!A9</f>
        <v>移动视频中心</v>
      </c>
      <c r="B51" s="24">
        <f>$B$44*'[1]15.HC数'!B9</f>
        <v>0</v>
      </c>
      <c r="C51" s="24">
        <f>$C$44*'[1]15.HC数'!C9</f>
        <v>0</v>
      </c>
      <c r="D51" s="24">
        <f>$D$44*'[1]15.HC数'!D9</f>
        <v>0</v>
      </c>
      <c r="E51" s="24">
        <f>$E$44*'[1]15.HC数'!E9</f>
        <v>0</v>
      </c>
      <c r="F51" s="20">
        <f t="shared" si="0"/>
        <v>0</v>
      </c>
    </row>
    <row r="52" spans="1:9" outlineLevel="1" x14ac:dyDescent="0.2">
      <c r="A52" s="115" t="str">
        <f>'[1]15.HC数'!A10</f>
        <v>广告销售中心</v>
      </c>
      <c r="B52" s="24">
        <f>$B$44*'[1]15.HC数'!B10</f>
        <v>0</v>
      </c>
      <c r="C52" s="24">
        <f>$C$44*'[1]15.HC数'!C10</f>
        <v>0</v>
      </c>
      <c r="D52" s="24">
        <f>$D$44*'[1]15.HC数'!D10</f>
        <v>0</v>
      </c>
      <c r="E52" s="24">
        <f>$E$44*'[1]15.HC数'!E10</f>
        <v>0</v>
      </c>
      <c r="F52" s="20">
        <f t="shared" si="0"/>
        <v>0</v>
      </c>
    </row>
    <row r="53" spans="1:9" outlineLevel="1" x14ac:dyDescent="0.2">
      <c r="A53" s="115" t="str">
        <f>'[1]15.HC数'!A11</f>
        <v>市场推广中心</v>
      </c>
      <c r="B53" s="24">
        <f>$B$44*'[1]15.HC数'!B11</f>
        <v>0</v>
      </c>
      <c r="C53" s="24">
        <f>$C$44*'[1]15.HC数'!C11</f>
        <v>0</v>
      </c>
      <c r="D53" s="24">
        <f>$D$44*'[1]15.HC数'!D11</f>
        <v>0</v>
      </c>
      <c r="E53" s="24">
        <f>$E$44*'[1]15.HC数'!E11</f>
        <v>0</v>
      </c>
      <c r="F53" s="20">
        <f t="shared" si="0"/>
        <v>0</v>
      </c>
    </row>
    <row r="54" spans="1:9" outlineLevel="1" x14ac:dyDescent="0.2">
      <c r="A54" s="115" t="str">
        <f>'[1]15.HC数'!A12</f>
        <v>经营管理中心</v>
      </c>
      <c r="B54" s="24">
        <f>$B$44*'[1]15.HC数'!B12</f>
        <v>0</v>
      </c>
      <c r="C54" s="24">
        <f>$C$44*'[1]15.HC数'!C12</f>
        <v>0</v>
      </c>
      <c r="D54" s="24">
        <f>$D$44*'[1]15.HC数'!D12</f>
        <v>0</v>
      </c>
      <c r="E54" s="24">
        <f>$E$44*'[1]15.HC数'!E12</f>
        <v>0</v>
      </c>
      <c r="F54" s="20">
        <f t="shared" si="0"/>
        <v>0</v>
      </c>
    </row>
    <row r="55" spans="1:9" outlineLevel="1" x14ac:dyDescent="0.2">
      <c r="A55" s="115" t="str">
        <f>'[1]15.HC数'!A13</f>
        <v>员工中心</v>
      </c>
      <c r="B55" s="24">
        <f>$B$44*'[1]15.HC数'!B13</f>
        <v>0</v>
      </c>
      <c r="C55" s="24">
        <f>$C$44*'[1]15.HC数'!C13</f>
        <v>0</v>
      </c>
      <c r="D55" s="24">
        <f>$D$44*'[1]15.HC数'!D13</f>
        <v>0</v>
      </c>
      <c r="E55" s="24">
        <f>$E$44*'[1]15.HC数'!E13</f>
        <v>0</v>
      </c>
      <c r="F55" s="20">
        <f t="shared" si="0"/>
        <v>0</v>
      </c>
    </row>
    <row r="56" spans="1:9" outlineLevel="1" x14ac:dyDescent="0.2">
      <c r="A56" s="115" t="str">
        <f>'[1]15.HC数'!A14</f>
        <v>法律事务中心</v>
      </c>
      <c r="B56" s="24">
        <f>$B$44*'[1]15.HC数'!B14</f>
        <v>0</v>
      </c>
      <c r="C56" s="24">
        <f>$C$44*'[1]15.HC数'!C14</f>
        <v>0</v>
      </c>
      <c r="D56" s="24">
        <f>$D$44*'[1]15.HC数'!D14</f>
        <v>0</v>
      </c>
      <c r="E56" s="24">
        <f>$E$44*'[1]15.HC数'!E14</f>
        <v>0</v>
      </c>
      <c r="F56" s="20">
        <f t="shared" si="0"/>
        <v>0</v>
      </c>
    </row>
    <row r="57" spans="1:9" outlineLevel="1" x14ac:dyDescent="0.2">
      <c r="A57" s="115" t="str">
        <f>'[1]15.HC数'!A15</f>
        <v>管理部</v>
      </c>
      <c r="B57" s="24">
        <f>$B$44*'[1]15.HC数'!B15</f>
        <v>0</v>
      </c>
      <c r="C57" s="24">
        <f>$C$44*'[1]15.HC数'!C15</f>
        <v>0</v>
      </c>
      <c r="D57" s="24">
        <f>$D$44*'[1]15.HC数'!D15</f>
        <v>0</v>
      </c>
      <c r="E57" s="24">
        <f>$E$44*'[1]15.HC数'!E15</f>
        <v>0</v>
      </c>
      <c r="F57" s="20">
        <f t="shared" si="0"/>
        <v>0</v>
      </c>
    </row>
    <row r="58" spans="1:9" outlineLevel="1" x14ac:dyDescent="0.2">
      <c r="A58" s="115" t="str">
        <f>'[1]15.HC数'!A16</f>
        <v>人力资源部</v>
      </c>
      <c r="B58" s="24">
        <f>$B$44*'[1]15.HC数'!B16</f>
        <v>0</v>
      </c>
      <c r="C58" s="24">
        <f>$C$44*'[1]15.HC数'!C16</f>
        <v>0</v>
      </c>
      <c r="D58" s="24">
        <f>$D$44*'[1]15.HC数'!D16</f>
        <v>0</v>
      </c>
      <c r="E58" s="24">
        <f>$E$44*'[1]15.HC数'!E16</f>
        <v>0</v>
      </c>
      <c r="F58" s="20">
        <f t="shared" si="0"/>
        <v>0</v>
      </c>
    </row>
    <row r="59" spans="1:9" outlineLevel="1" x14ac:dyDescent="0.2">
      <c r="A59" s="115" t="str">
        <f>'[1]15.HC数'!A17</f>
        <v>56视频</v>
      </c>
      <c r="B59" s="24">
        <f>$B$44*'[1]15.HC数'!B17</f>
        <v>0</v>
      </c>
      <c r="C59" s="24">
        <f>$C$44*'[1]15.HC数'!C17</f>
        <v>0</v>
      </c>
      <c r="D59" s="24">
        <f>$D$44*'[1]15.HC数'!D17</f>
        <v>0</v>
      </c>
      <c r="E59" s="24">
        <f>$E$44*'[1]15.HC数'!E17</f>
        <v>0</v>
      </c>
      <c r="F59" s="20">
        <f t="shared" si="0"/>
        <v>0</v>
      </c>
    </row>
    <row r="60" spans="1:9" outlineLevel="1" x14ac:dyDescent="0.2">
      <c r="A60" s="115" t="str">
        <f>'[1]15.HC数'!A18</f>
        <v>前向</v>
      </c>
      <c r="B60" s="24">
        <f>$B$44*'[1]15.HC数'!B18</f>
        <v>0</v>
      </c>
      <c r="C60" s="24">
        <f>$C$44*'[1]15.HC数'!C18</f>
        <v>0</v>
      </c>
      <c r="D60" s="24">
        <f>$D$44*'[1]15.HC数'!D18</f>
        <v>0</v>
      </c>
      <c r="E60" s="24">
        <f>$E$44*'[1]15.HC数'!E18</f>
        <v>0</v>
      </c>
      <c r="F60" s="20">
        <f t="shared" si="0"/>
        <v>0</v>
      </c>
    </row>
    <row r="61" spans="1:9" outlineLevel="1" x14ac:dyDescent="0.2">
      <c r="A61" s="115"/>
      <c r="B61" s="24"/>
      <c r="C61" s="24"/>
      <c r="D61" s="24"/>
      <c r="E61" s="24"/>
      <c r="F61" s="20"/>
    </row>
    <row r="62" spans="1:9" outlineLevel="1" x14ac:dyDescent="0.2">
      <c r="A62" s="115"/>
      <c r="B62" s="24"/>
      <c r="C62" s="24"/>
      <c r="D62" s="24"/>
      <c r="E62" s="24"/>
      <c r="F62" s="20"/>
    </row>
    <row r="63" spans="1:9" s="95" customFormat="1" ht="13.5" thickBot="1" x14ac:dyDescent="0.25">
      <c r="A63" s="86" t="s">
        <v>76</v>
      </c>
      <c r="B63" s="106">
        <f>SUM(B46:B62)</f>
        <v>0</v>
      </c>
      <c r="C63" s="106">
        <f>SUM(C46:C62)</f>
        <v>0</v>
      </c>
      <c r="D63" s="106">
        <f>SUM(D46:D62)</f>
        <v>0</v>
      </c>
      <c r="E63" s="106">
        <f>SUM(E46:E62)</f>
        <v>0</v>
      </c>
      <c r="F63" s="38">
        <f>SUM(F46:F62)</f>
        <v>0</v>
      </c>
      <c r="G63" s="94"/>
      <c r="H63" s="94"/>
      <c r="I63" s="94"/>
    </row>
    <row r="64" spans="1:9" ht="13.5" thickTop="1" x14ac:dyDescent="0.2">
      <c r="A64" s="85"/>
      <c r="B64" s="24"/>
      <c r="C64" s="24"/>
      <c r="D64" s="24"/>
      <c r="E64" s="24"/>
      <c r="F64" s="20"/>
    </row>
  </sheetData>
  <mergeCells count="1">
    <mergeCell ref="B3:F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9.资产折旧</vt:lpstr>
      <vt:lpstr>10.房租物业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2016-09-02T02:44:48Z</dcterms:created>
  <dcterms:modified xsi:type="dcterms:W3CDTF">2016-09-02T02:45:54Z</dcterms:modified>
</cp:coreProperties>
</file>