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L27" i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N17" i="1"/>
  <c r="N18" i="1"/>
  <c r="N19" i="1"/>
  <c r="N20" i="1"/>
  <c r="N21" i="1"/>
  <c r="N22" i="1"/>
  <c r="N23" i="1"/>
  <c r="N24" i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D8" i="1" l="1"/>
  <c r="K17" i="1"/>
  <c r="D9" i="1" s="1"/>
</calcChain>
</file>

<file path=xl/sharedStrings.xml><?xml version="1.0" encoding="utf-8"?>
<sst xmlns="http://schemas.openxmlformats.org/spreadsheetml/2006/main" count="52" uniqueCount="43">
  <si>
    <t>Product ID</t>
  </si>
  <si>
    <t>Perfume Name</t>
  </si>
  <si>
    <t>Brand</t>
  </si>
  <si>
    <t>Category</t>
  </si>
  <si>
    <t>Size (ml)</t>
  </si>
  <si>
    <t>Cost Price</t>
  </si>
  <si>
    <t>Selling Price</t>
  </si>
  <si>
    <t>Stock Quantity</t>
  </si>
  <si>
    <t>P001</t>
  </si>
  <si>
    <t>Rose Luxe</t>
  </si>
  <si>
    <t>Scentora</t>
  </si>
  <si>
    <t>Women</t>
  </si>
  <si>
    <t>P002</t>
  </si>
  <si>
    <t>Ocean Mist</t>
  </si>
  <si>
    <t>Aromatique</t>
  </si>
  <si>
    <t>Men</t>
  </si>
  <si>
    <t>P003</t>
  </si>
  <si>
    <t>Amber Nights</t>
  </si>
  <si>
    <t>Noire</t>
  </si>
  <si>
    <t>Unisex</t>
  </si>
  <si>
    <t>P004</t>
  </si>
  <si>
    <t>Floral Bloom</t>
  </si>
  <si>
    <t>P005</t>
  </si>
  <si>
    <t>Citrus Twist</t>
  </si>
  <si>
    <t>FreshScents</t>
  </si>
  <si>
    <t>P006</t>
  </si>
  <si>
    <t>Spice Rush</t>
  </si>
  <si>
    <t>P007</t>
  </si>
  <si>
    <t>Velvet Oud</t>
  </si>
  <si>
    <t>Luxora</t>
  </si>
  <si>
    <t>P008</t>
  </si>
  <si>
    <t>Forest Trail</t>
  </si>
  <si>
    <t>Total Sold</t>
  </si>
  <si>
    <t>Profit Per Unit</t>
  </si>
  <si>
    <t xml:space="preserve">Profit </t>
  </si>
  <si>
    <t xml:space="preserve">Total Profit </t>
  </si>
  <si>
    <t>Left in Stock</t>
  </si>
  <si>
    <t xml:space="preserve">                                            </t>
  </si>
  <si>
    <t xml:space="preserve">Investment </t>
  </si>
  <si>
    <t xml:space="preserve">Sales managment </t>
  </si>
  <si>
    <t xml:space="preserve">Cost </t>
  </si>
  <si>
    <t>Sell</t>
  </si>
  <si>
    <t xml:space="preserve">Net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</si>
</sst>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3" fillId="0" borderId="6" xfId="0" applyFont="1" applyBorder="1" applyAlignment="1">
      <alignment vertical="center" wrapText="1"/>
    </xf>
    <xf numFmtId="0" fontId="1" fillId="2" borderId="1" xfId="1" applyBorder="1"/>
    <xf numFmtId="0" fontId="0" fillId="2" borderId="1" xfId="1" applyFont="1" applyBorder="1"/>
    <xf numFmtId="0" fontId="4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2">
    <cellStyle name="40% - Accent1" xfId="1" builtinId="31"/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Pefume Sales</a:t>
            </a:r>
          </a:p>
        </c:rich>
      </c:tx>
      <c:layout>
        <c:manualLayout>
          <c:xMode val="edge"/>
          <c:yMode val="edge"/>
          <c:x val="3.8953858578328802E-3"/>
          <c:y val="4.0100240075190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Sheet1!$C$8:$C$10</c:f>
              <c:strCache>
                <c:ptCount val="3"/>
                <c:pt idx="0">
                  <c:v>Investment </c:v>
                </c:pt>
                <c:pt idx="1">
                  <c:v>Sell</c:v>
                </c:pt>
                <c:pt idx="2">
                  <c:v>Net Profit </c:v>
                </c:pt>
              </c:strCache>
            </c:strRef>
          </c:cat>
          <c:val>
            <c:numRef>
              <c:f>Sheet1!$D$8:$D$10</c:f>
              <c:numCache>
                <c:formatCode>General</c:formatCode>
                <c:ptCount val="3"/>
                <c:pt idx="0">
                  <c:v>79950</c:v>
                </c:pt>
                <c:pt idx="1">
                  <c:v>1146450</c:v>
                </c:pt>
                <c:pt idx="2">
                  <c:v>1066500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702584"/>
        <c:axId val="160702976"/>
        <c:axId val="0"/>
      </c:bar3DChart>
      <c:catAx>
        <c:axId val="160702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2976"/>
        <c:crosses val="autoZero"/>
        <c:auto val="1"/>
        <c:lblAlgn val="ctr"/>
        <c:lblOffset val="100"/>
        <c:noMultiLvlLbl val="0"/>
      </c:catAx>
      <c:valAx>
        <c:axId val="1607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4</xdr:row>
      <xdr:rowOff>23812</xdr:rowOff>
    </xdr:from>
    <xdr:to>
      <xdr:col>10</xdr:col>
      <xdr:colOff>57150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6:N24" totalsRowShown="0" headerRowDxfId="18" dataDxfId="0" headerRowBorderDxfId="16" tableBorderDxfId="17" totalsRowBorderDxfId="15">
  <autoFilter ref="A16:N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Product ID" dataDxfId="14"/>
    <tableColumn id="2" name="Perfume Name" dataDxfId="13"/>
    <tableColumn id="3" name="Brand" dataDxfId="12"/>
    <tableColumn id="4" name="Category" dataDxfId="11"/>
    <tableColumn id="5" name="Size (ml)" dataDxfId="10"/>
    <tableColumn id="6" name="Cost Price" dataDxfId="9"/>
    <tableColumn id="7" name="Selling Price" dataDxfId="8"/>
    <tableColumn id="8" name="Profit Per Unit" dataDxfId="7">
      <calculatedColumnFormula>(G17-F17)</calculatedColumnFormula>
    </tableColumn>
    <tableColumn id="9" name="Total Sold" dataDxfId="6"/>
    <tableColumn id="13" name="Cost " dataDxfId="5">
      <calculatedColumnFormula>(Table3[[#This Row],[Cost Price]]*Table3[[#This Row],[Total Sold]])</calculatedColumnFormula>
    </tableColumn>
    <tableColumn id="14" name="Sell" dataDxfId="4">
      <calculatedColumnFormula>(Table3[[#This Row],[Cost ]]*Table3[[#This Row],[Total Sold]])</calculatedColumnFormula>
    </tableColumn>
    <tableColumn id="10" name="Profit " dataDxfId="3">
      <calculatedColumnFormula>(I17*H17)</calculatedColumnFormula>
    </tableColumn>
    <tableColumn id="11" name="Stock Quantity" dataDxfId="2"/>
    <tableColumn id="12" name="Left in Stock" dataDxfId="1">
      <calculatedColumnFormula>(Table3[[#This Row],[Stock Quantity]]-Table3[[#This Row],[Total Sold]])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"/>
  <sheetViews>
    <sheetView showGridLines="0" tabSelected="1" workbookViewId="0">
      <selection activeCell="O16" sqref="O16"/>
    </sheetView>
  </sheetViews>
  <sheetFormatPr defaultRowHeight="15" x14ac:dyDescent="0.25"/>
  <cols>
    <col min="1" max="1" width="12.28515625" customWidth="1"/>
    <col min="2" max="2" width="16.5703125" customWidth="1"/>
    <col min="3" max="3" width="11.42578125" customWidth="1"/>
    <col min="4" max="4" width="11" customWidth="1"/>
    <col min="5" max="5" width="10.85546875" customWidth="1"/>
    <col min="6" max="6" width="11.85546875" customWidth="1"/>
    <col min="7" max="7" width="14" customWidth="1"/>
    <col min="8" max="8" width="15.85546875" customWidth="1"/>
    <col min="9" max="11" width="11.85546875" customWidth="1"/>
    <col min="13" max="13" width="16" customWidth="1"/>
  </cols>
  <sheetData>
    <row r="3" spans="1:14" ht="47.25" customHeight="1" x14ac:dyDescent="0.25">
      <c r="A3" s="4" t="s">
        <v>39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8" spans="1:14" x14ac:dyDescent="0.25">
      <c r="C8" s="2" t="s">
        <v>38</v>
      </c>
      <c r="D8" s="2">
        <f>SUM(Table3[[Cost ]])</f>
        <v>79950</v>
      </c>
    </row>
    <row r="9" spans="1:14" x14ac:dyDescent="0.25">
      <c r="C9" s="3" t="s">
        <v>41</v>
      </c>
      <c r="D9" s="2">
        <f>SUM(Table3[Sell])</f>
        <v>1146450</v>
      </c>
    </row>
    <row r="10" spans="1:14" x14ac:dyDescent="0.25">
      <c r="C10" s="2" t="s">
        <v>42</v>
      </c>
      <c r="D10" s="2">
        <f>D9-D8</f>
        <v>1066500</v>
      </c>
    </row>
    <row r="16" spans="1:14" s="8" customFormat="1" ht="33" customHeight="1" x14ac:dyDescent="0.25">
      <c r="A16" s="5" t="s">
        <v>0</v>
      </c>
      <c r="B16" s="6" t="s">
        <v>1</v>
      </c>
      <c r="C16" s="6" t="s">
        <v>2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33</v>
      </c>
      <c r="I16" s="6" t="s">
        <v>32</v>
      </c>
      <c r="J16" s="6" t="s">
        <v>40</v>
      </c>
      <c r="K16" s="6" t="s">
        <v>41</v>
      </c>
      <c r="L16" s="1" t="s">
        <v>34</v>
      </c>
      <c r="M16" s="7" t="s">
        <v>7</v>
      </c>
      <c r="N16" s="6" t="s">
        <v>36</v>
      </c>
    </row>
    <row r="17" spans="1:17" x14ac:dyDescent="0.25">
      <c r="A17" s="9" t="s">
        <v>8</v>
      </c>
      <c r="B17" s="10" t="s">
        <v>9</v>
      </c>
      <c r="C17" s="10" t="s">
        <v>10</v>
      </c>
      <c r="D17" s="10" t="s">
        <v>11</v>
      </c>
      <c r="E17" s="10">
        <v>50</v>
      </c>
      <c r="F17" s="10">
        <v>800</v>
      </c>
      <c r="G17" s="10">
        <v>1200</v>
      </c>
      <c r="H17" s="10">
        <f>(G17-F17)</f>
        <v>400</v>
      </c>
      <c r="I17" s="10">
        <v>20</v>
      </c>
      <c r="J17" s="10">
        <f>(Table3[[#This Row],[Cost Price]]*Table3[[#This Row],[Total Sold]])</f>
        <v>16000</v>
      </c>
      <c r="K17" s="10">
        <f>(Table3[[#This Row],[Cost ]]*Table3[[#This Row],[Total Sold]])</f>
        <v>320000</v>
      </c>
      <c r="L17" s="10">
        <f>(I17*H17)</f>
        <v>8000</v>
      </c>
      <c r="M17" s="11">
        <v>20</v>
      </c>
      <c r="N17" s="12">
        <f>(Table3[[#This Row],[Stock Quantity]]-Table3[[#This Row],[Total Sold]])</f>
        <v>0</v>
      </c>
    </row>
    <row r="18" spans="1:17" x14ac:dyDescent="0.25">
      <c r="A18" s="9" t="s">
        <v>12</v>
      </c>
      <c r="B18" s="10" t="s">
        <v>13</v>
      </c>
      <c r="C18" s="10" t="s">
        <v>14</v>
      </c>
      <c r="D18" s="10" t="s">
        <v>15</v>
      </c>
      <c r="E18" s="10">
        <v>100</v>
      </c>
      <c r="F18" s="10">
        <v>950</v>
      </c>
      <c r="G18" s="10">
        <v>1400</v>
      </c>
      <c r="H18" s="10">
        <f t="shared" ref="H18:H24" si="0">(G18-F18)</f>
        <v>450</v>
      </c>
      <c r="I18" s="10">
        <v>15</v>
      </c>
      <c r="J18" s="10">
        <f>(Table3[[#This Row],[Cost Price]]*Table3[[#This Row],[Total Sold]])</f>
        <v>14250</v>
      </c>
      <c r="K18" s="10">
        <f>(Table3[[#This Row],[Cost ]]*Table3[[#This Row],[Total Sold]])</f>
        <v>213750</v>
      </c>
      <c r="L18" s="10">
        <f t="shared" ref="L18:L24" si="1">(I18*H18)</f>
        <v>6750</v>
      </c>
      <c r="M18" s="11">
        <v>15</v>
      </c>
      <c r="N18" s="10">
        <f>(Table3[[#This Row],[Stock Quantity]]-Table3[[#This Row],[Total Sold]])</f>
        <v>0</v>
      </c>
    </row>
    <row r="19" spans="1:17" x14ac:dyDescent="0.25">
      <c r="A19" s="9" t="s">
        <v>16</v>
      </c>
      <c r="B19" s="10" t="s">
        <v>17</v>
      </c>
      <c r="C19" s="10" t="s">
        <v>18</v>
      </c>
      <c r="D19" s="10" t="s">
        <v>19</v>
      </c>
      <c r="E19" s="10">
        <v>75</v>
      </c>
      <c r="F19" s="10">
        <v>1100</v>
      </c>
      <c r="G19" s="10">
        <v>1700</v>
      </c>
      <c r="H19" s="10">
        <f t="shared" si="0"/>
        <v>600</v>
      </c>
      <c r="I19" s="10">
        <v>7</v>
      </c>
      <c r="J19" s="10">
        <f>(Table3[[#This Row],[Cost Price]]*Table3[[#This Row],[Total Sold]])</f>
        <v>7700</v>
      </c>
      <c r="K19" s="10">
        <f>(Table3[[#This Row],[Cost ]]*Table3[[#This Row],[Total Sold]])</f>
        <v>53900</v>
      </c>
      <c r="L19" s="10">
        <f t="shared" si="1"/>
        <v>4200</v>
      </c>
      <c r="M19" s="11">
        <v>10</v>
      </c>
      <c r="N19" s="10">
        <f>(Table3[[#This Row],[Stock Quantity]]-Table3[[#This Row],[Total Sold]])</f>
        <v>3</v>
      </c>
    </row>
    <row r="20" spans="1:17" x14ac:dyDescent="0.25">
      <c r="A20" s="9" t="s">
        <v>20</v>
      </c>
      <c r="B20" s="10" t="s">
        <v>21</v>
      </c>
      <c r="C20" s="10" t="s">
        <v>10</v>
      </c>
      <c r="D20" s="10" t="s">
        <v>11</v>
      </c>
      <c r="E20" s="10">
        <v>60</v>
      </c>
      <c r="F20" s="10">
        <v>700</v>
      </c>
      <c r="G20" s="10">
        <v>1000</v>
      </c>
      <c r="H20" s="10">
        <f t="shared" si="0"/>
        <v>300</v>
      </c>
      <c r="I20" s="10">
        <v>22</v>
      </c>
      <c r="J20" s="10">
        <f>(Table3[[#This Row],[Cost Price]]*Table3[[#This Row],[Total Sold]])</f>
        <v>15400</v>
      </c>
      <c r="K20" s="10">
        <f>(Table3[[#This Row],[Cost ]]*Table3[[#This Row],[Total Sold]])</f>
        <v>338800</v>
      </c>
      <c r="L20" s="10">
        <f t="shared" si="1"/>
        <v>6600</v>
      </c>
      <c r="M20" s="11">
        <v>25</v>
      </c>
      <c r="N20" s="10">
        <f>(Table3[[#This Row],[Stock Quantity]]-Table3[[#This Row],[Total Sold]])</f>
        <v>3</v>
      </c>
    </row>
    <row r="21" spans="1:17" x14ac:dyDescent="0.25">
      <c r="A21" s="9" t="s">
        <v>22</v>
      </c>
      <c r="B21" s="10" t="s">
        <v>23</v>
      </c>
      <c r="C21" s="10" t="s">
        <v>24</v>
      </c>
      <c r="D21" s="10" t="s">
        <v>15</v>
      </c>
      <c r="E21" s="10">
        <v>90</v>
      </c>
      <c r="F21" s="10">
        <v>850</v>
      </c>
      <c r="G21" s="10">
        <v>1300</v>
      </c>
      <c r="H21" s="10">
        <f t="shared" si="0"/>
        <v>450</v>
      </c>
      <c r="I21" s="10">
        <v>8</v>
      </c>
      <c r="J21" s="10">
        <f>(Table3[[#This Row],[Cost Price]]*Table3[[#This Row],[Total Sold]])</f>
        <v>6800</v>
      </c>
      <c r="K21" s="10">
        <f>(Table3[[#This Row],[Cost ]]*Table3[[#This Row],[Total Sold]])</f>
        <v>54400</v>
      </c>
      <c r="L21" s="10">
        <f t="shared" si="1"/>
        <v>3600</v>
      </c>
      <c r="M21" s="11">
        <v>12</v>
      </c>
      <c r="N21" s="10">
        <f>(Table3[[#This Row],[Stock Quantity]]-Table3[[#This Row],[Total Sold]])</f>
        <v>4</v>
      </c>
    </row>
    <row r="22" spans="1:17" x14ac:dyDescent="0.25">
      <c r="A22" s="9" t="s">
        <v>25</v>
      </c>
      <c r="B22" s="10" t="s">
        <v>26</v>
      </c>
      <c r="C22" s="10" t="s">
        <v>18</v>
      </c>
      <c r="D22" s="10" t="s">
        <v>19</v>
      </c>
      <c r="E22" s="10">
        <v>100</v>
      </c>
      <c r="F22" s="10">
        <v>1050</v>
      </c>
      <c r="G22" s="10">
        <v>1600</v>
      </c>
      <c r="H22" s="10">
        <f t="shared" si="0"/>
        <v>550</v>
      </c>
      <c r="I22" s="10">
        <v>4</v>
      </c>
      <c r="J22" s="10">
        <f>(Table3[[#This Row],[Cost Price]]*Table3[[#This Row],[Total Sold]])</f>
        <v>4200</v>
      </c>
      <c r="K22" s="10">
        <f>(Table3[[#This Row],[Cost ]]*Table3[[#This Row],[Total Sold]])</f>
        <v>16800</v>
      </c>
      <c r="L22" s="10">
        <f t="shared" si="1"/>
        <v>2200</v>
      </c>
      <c r="M22" s="11">
        <v>8</v>
      </c>
      <c r="N22" s="10">
        <f>(Table3[[#This Row],[Stock Quantity]]-Table3[[#This Row],[Total Sold]])</f>
        <v>4</v>
      </c>
    </row>
    <row r="23" spans="1:17" x14ac:dyDescent="0.25">
      <c r="A23" s="9" t="s">
        <v>27</v>
      </c>
      <c r="B23" s="10" t="s">
        <v>28</v>
      </c>
      <c r="C23" s="10" t="s">
        <v>29</v>
      </c>
      <c r="D23" s="10" t="s">
        <v>11</v>
      </c>
      <c r="E23" s="10">
        <v>50</v>
      </c>
      <c r="F23" s="10">
        <v>1200</v>
      </c>
      <c r="G23" s="10">
        <v>1800</v>
      </c>
      <c r="H23" s="10">
        <f t="shared" si="0"/>
        <v>600</v>
      </c>
      <c r="I23" s="10">
        <v>4</v>
      </c>
      <c r="J23" s="10">
        <f>(Table3[[#This Row],[Cost Price]]*Table3[[#This Row],[Total Sold]])</f>
        <v>4800</v>
      </c>
      <c r="K23" s="10">
        <f>(Table3[[#This Row],[Cost ]]*Table3[[#This Row],[Total Sold]])</f>
        <v>19200</v>
      </c>
      <c r="L23" s="10">
        <f t="shared" si="1"/>
        <v>2400</v>
      </c>
      <c r="M23" s="11">
        <v>6</v>
      </c>
      <c r="N23" s="10">
        <f>(Table3[[#This Row],[Stock Quantity]]-Table3[[#This Row],[Total Sold]])</f>
        <v>2</v>
      </c>
    </row>
    <row r="24" spans="1:17" x14ac:dyDescent="0.25">
      <c r="A24" s="13" t="s">
        <v>30</v>
      </c>
      <c r="B24" s="14" t="s">
        <v>31</v>
      </c>
      <c r="C24" s="14" t="s">
        <v>14</v>
      </c>
      <c r="D24" s="14" t="s">
        <v>15</v>
      </c>
      <c r="E24" s="14">
        <v>100</v>
      </c>
      <c r="F24" s="14">
        <v>900</v>
      </c>
      <c r="G24" s="14">
        <v>1350</v>
      </c>
      <c r="H24" s="14">
        <f t="shared" si="0"/>
        <v>450</v>
      </c>
      <c r="I24" s="14">
        <v>12</v>
      </c>
      <c r="J24" s="14">
        <f>(Table3[[#This Row],[Cost Price]]*Table3[[#This Row],[Total Sold]])</f>
        <v>10800</v>
      </c>
      <c r="K24" s="14">
        <f>(Table3[[#This Row],[Cost ]]*Table3[[#This Row],[Total Sold]])</f>
        <v>129600</v>
      </c>
      <c r="L24" s="14">
        <f t="shared" si="1"/>
        <v>5400</v>
      </c>
      <c r="M24" s="15">
        <v>18</v>
      </c>
      <c r="N24" s="14">
        <f>(Table3[[#This Row],[Stock Quantity]]-Table3[[#This Row],[Total Sold]])</f>
        <v>6</v>
      </c>
    </row>
    <row r="26" spans="1:17" x14ac:dyDescent="0.25">
      <c r="Q26" t="s">
        <v>37</v>
      </c>
    </row>
    <row r="27" spans="1:17" x14ac:dyDescent="0.25">
      <c r="I27" t="s">
        <v>35</v>
      </c>
      <c r="L27">
        <f>SUM(Table3[[Profit ]])</f>
        <v>39150</v>
      </c>
    </row>
  </sheetData>
  <mergeCells count="1">
    <mergeCell ref="A3:N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2025-05-16T12:59:09Z</dcterms:modified>
</cp:coreProperties>
</file>