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/Developer/Study/WASM-Coursework/"/>
    </mc:Choice>
  </mc:AlternateContent>
  <xr:revisionPtr revIDLastSave="0" documentId="8_{6C7B56E2-05A8-C049-8CD4-37AA38A4A850}" xr6:coauthVersionLast="45" xr6:coauthVersionMax="45" xr10:uidLastSave="{00000000-0000-0000-0000-000000000000}"/>
  <bookViews>
    <workbookView xWindow="920" yWindow="460" windowWidth="37480" windowHeight="21140" activeTab="3" xr2:uid="{D8AFDBCE-CA76-704C-80C0-D21F8958F4E7}"/>
  </bookViews>
  <sheets>
    <sheet name="Firefox SpiderMonkey" sheetId="1" r:id="rId1"/>
    <sheet name="Chromium V8" sheetId="2" r:id="rId2"/>
    <sheet name="WebKit JSCore" sheetId="3" r:id="rId3"/>
    <sheet name="Comparison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/>
  <c r="G6" i="4"/>
  <c r="F6" i="4"/>
  <c r="H5" i="4"/>
  <c r="G5" i="4"/>
  <c r="F5" i="4"/>
  <c r="H4" i="4"/>
  <c r="G4" i="4"/>
  <c r="F4" i="4"/>
  <c r="E6" i="4"/>
  <c r="D6" i="4"/>
  <c r="C6" i="4"/>
  <c r="E5" i="4"/>
  <c r="D5" i="4"/>
  <c r="C5" i="4"/>
  <c r="E4" i="4"/>
  <c r="D4" i="4"/>
  <c r="C4" i="4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46" i="1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46" i="2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46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265" i="3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46" i="2"/>
  <c r="Q62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46" i="1"/>
  <c r="N46" i="1" a="1"/>
  <c r="N46" i="1" s="1"/>
  <c r="N47" i="1" a="1"/>
  <c r="N47" i="1" s="1"/>
  <c r="N48" i="1" a="1"/>
  <c r="N48" i="1" s="1"/>
  <c r="N49" i="1" a="1"/>
  <c r="N49" i="1"/>
  <c r="N50" i="1" a="1"/>
  <c r="N50" i="1" s="1"/>
  <c r="N51" i="1" a="1"/>
  <c r="N51" i="1" s="1"/>
  <c r="N52" i="1" a="1"/>
  <c r="N52" i="1" s="1"/>
  <c r="N53" i="1" a="1"/>
  <c r="N53" i="1"/>
  <c r="N54" i="1" a="1"/>
  <c r="N54" i="1" s="1"/>
  <c r="N55" i="1" a="1"/>
  <c r="N55" i="1" s="1"/>
  <c r="N56" i="1" a="1"/>
  <c r="N56" i="1" s="1"/>
  <c r="N57" i="1" a="1"/>
  <c r="N57" i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265" i="1"/>
  <c r="P47" i="2" l="1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46" i="2"/>
  <c r="N62" i="2" a="1"/>
  <c r="N6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46" i="2" a="1"/>
  <c r="N46" i="2" s="1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265" i="2"/>
  <c r="N2" i="1" l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2" i="2" a="1"/>
  <c r="N2" i="2" s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R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R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R30" i="2" s="1"/>
  <c r="N31" i="2" a="1"/>
  <c r="N31" i="2" s="1"/>
  <c r="R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R38" i="2" s="1"/>
  <c r="N39" i="2" a="1"/>
  <c r="N39" i="2" s="1"/>
  <c r="R39" i="2" s="1"/>
  <c r="N40" i="2" a="1"/>
  <c r="N40" i="2" s="1"/>
  <c r="N41" i="2" a="1"/>
  <c r="N41" i="2" s="1"/>
  <c r="N42" i="2" a="1"/>
  <c r="N42" i="2" s="1"/>
  <c r="N43" i="2" a="1"/>
  <c r="N43" i="2" s="1"/>
  <c r="N43" i="3" a="1"/>
  <c r="N4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42" i="3" a="1"/>
  <c r="N42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27" i="3" a="1"/>
  <c r="N27" i="3" s="1"/>
  <c r="N23" i="3" a="1"/>
  <c r="N23" i="3" s="1"/>
  <c r="N24" i="3" a="1"/>
  <c r="N24" i="3" s="1"/>
  <c r="N25" i="3" a="1"/>
  <c r="N25" i="3" s="1"/>
  <c r="N26" i="3" a="1"/>
  <c r="N26" i="3" s="1"/>
  <c r="N20" i="3" a="1"/>
  <c r="N20" i="3" s="1"/>
  <c r="N21" i="3" a="1"/>
  <c r="N21" i="3" s="1"/>
  <c r="N22" i="3" a="1"/>
  <c r="N22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8" i="3" a="1"/>
  <c r="N8" i="3" s="1"/>
  <c r="N4" i="3" a="1"/>
  <c r="N4" i="3" s="1"/>
  <c r="N5" i="3" a="1"/>
  <c r="N5" i="3" s="1"/>
  <c r="N6" i="3" a="1"/>
  <c r="N6" i="3" s="1"/>
  <c r="N7" i="3" a="1"/>
  <c r="N7" i="3" s="1"/>
  <c r="N3" i="3" a="1"/>
  <c r="N3" i="3" s="1"/>
  <c r="N2" i="3" a="1"/>
  <c r="N2" i="3" s="1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I2" i="3"/>
  <c r="H2" i="3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I2" i="1"/>
  <c r="H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" i="2"/>
  <c r="R43" i="2" l="1"/>
  <c r="R35" i="2"/>
  <c r="R27" i="2"/>
  <c r="R19" i="2"/>
  <c r="R11" i="2"/>
  <c r="R3" i="2"/>
  <c r="R7" i="2"/>
  <c r="R22" i="2"/>
  <c r="R6" i="2"/>
  <c r="R37" i="2"/>
  <c r="R29" i="2"/>
  <c r="R21" i="2"/>
  <c r="R13" i="2"/>
  <c r="R5" i="2"/>
  <c r="R14" i="2"/>
  <c r="R36" i="2"/>
  <c r="R28" i="2"/>
  <c r="R20" i="2"/>
  <c r="R12" i="2"/>
  <c r="R4" i="2"/>
  <c r="R42" i="2"/>
  <c r="R34" i="2"/>
  <c r="R26" i="2"/>
  <c r="R18" i="2"/>
  <c r="R10" i="2"/>
  <c r="R2" i="2"/>
  <c r="R41" i="2"/>
  <c r="R33" i="2"/>
  <c r="R25" i="2"/>
  <c r="R17" i="2"/>
  <c r="R9" i="2"/>
  <c r="R40" i="2"/>
  <c r="R32" i="2"/>
  <c r="R24" i="2"/>
  <c r="R16" i="2"/>
  <c r="R8" i="2"/>
  <c r="Q41" i="2"/>
  <c r="Q41" i="1"/>
  <c r="R41" i="1"/>
  <c r="Q33" i="2"/>
  <c r="Q33" i="1"/>
  <c r="R33" i="1"/>
  <c r="Q25" i="2"/>
  <c r="Q25" i="1"/>
  <c r="R25" i="1"/>
  <c r="Q17" i="2"/>
  <c r="Q17" i="1"/>
  <c r="R17" i="1"/>
  <c r="Q9" i="2"/>
  <c r="Q9" i="1"/>
  <c r="R9" i="1"/>
  <c r="Q40" i="2"/>
  <c r="R40" i="1"/>
  <c r="Q40" i="1"/>
  <c r="Q32" i="2"/>
  <c r="R32" i="1"/>
  <c r="Q32" i="1"/>
  <c r="Q24" i="2"/>
  <c r="R24" i="1"/>
  <c r="Q24" i="1"/>
  <c r="Q16" i="2"/>
  <c r="R16" i="1"/>
  <c r="Q16" i="1"/>
  <c r="Q8" i="2"/>
  <c r="Q8" i="1"/>
  <c r="R8" i="1"/>
  <c r="Q39" i="2"/>
  <c r="R39" i="1"/>
  <c r="Q39" i="1"/>
  <c r="Q31" i="2"/>
  <c r="R31" i="1"/>
  <c r="Q31" i="1"/>
  <c r="Q23" i="2"/>
  <c r="R23" i="1"/>
  <c r="Q23" i="1"/>
  <c r="Q15" i="2"/>
  <c r="R15" i="1"/>
  <c r="Q15" i="1"/>
  <c r="Q7" i="2"/>
  <c r="R7" i="1"/>
  <c r="Q7" i="1"/>
  <c r="Q38" i="2"/>
  <c r="Q38" i="1"/>
  <c r="R38" i="1"/>
  <c r="Q30" i="2"/>
  <c r="Q30" i="1"/>
  <c r="R30" i="1"/>
  <c r="Q22" i="2"/>
  <c r="R22" i="1"/>
  <c r="Q22" i="1"/>
  <c r="Q14" i="2"/>
  <c r="Q14" i="1"/>
  <c r="R14" i="1"/>
  <c r="Q6" i="2"/>
  <c r="Q6" i="1"/>
  <c r="R6" i="1"/>
  <c r="Q37" i="2"/>
  <c r="R37" i="1"/>
  <c r="Q37" i="1"/>
  <c r="Q29" i="2"/>
  <c r="R29" i="1"/>
  <c r="Q29" i="1"/>
  <c r="Q21" i="2"/>
  <c r="R21" i="1"/>
  <c r="Q21" i="1"/>
  <c r="Q13" i="2"/>
  <c r="R13" i="1"/>
  <c r="Q13" i="1"/>
  <c r="Q5" i="2"/>
  <c r="R5" i="1"/>
  <c r="Q5" i="1"/>
  <c r="Q36" i="2"/>
  <c r="R36" i="1"/>
  <c r="Q36" i="1"/>
  <c r="Q28" i="2"/>
  <c r="R28" i="1"/>
  <c r="Q28" i="1"/>
  <c r="Q20" i="2"/>
  <c r="R20" i="1"/>
  <c r="Q20" i="1"/>
  <c r="Q12" i="2"/>
  <c r="R12" i="1"/>
  <c r="Q12" i="1"/>
  <c r="Q4" i="2"/>
  <c r="R4" i="1"/>
  <c r="Q4" i="1"/>
  <c r="Q43" i="2"/>
  <c r="R43" i="1"/>
  <c r="Q43" i="1"/>
  <c r="Q35" i="2"/>
  <c r="R35" i="1"/>
  <c r="Q35" i="1"/>
  <c r="Q27" i="2"/>
  <c r="R27" i="1"/>
  <c r="Q27" i="1"/>
  <c r="Q19" i="2"/>
  <c r="R19" i="1"/>
  <c r="Q19" i="1"/>
  <c r="Q11" i="2"/>
  <c r="R11" i="1"/>
  <c r="Q11" i="1"/>
  <c r="Q3" i="2"/>
  <c r="R3" i="1"/>
  <c r="Q3" i="1"/>
  <c r="Q42" i="2"/>
  <c r="Q42" i="1"/>
  <c r="R42" i="1"/>
  <c r="Q34" i="2"/>
  <c r="Q34" i="1"/>
  <c r="R34" i="1"/>
  <c r="Q26" i="2"/>
  <c r="Q26" i="1"/>
  <c r="R26" i="1"/>
  <c r="Q18" i="2"/>
  <c r="Q18" i="1"/>
  <c r="R18" i="1"/>
  <c r="Q10" i="2"/>
  <c r="Q10" i="1"/>
  <c r="R10" i="1"/>
  <c r="Q2" i="2"/>
  <c r="R2" i="1"/>
  <c r="Q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<sst xmlns="http://schemas.openxmlformats.org/spreadsheetml/2006/main" count="2832" uniqueCount="18">
  <si>
    <t>Engine</t>
  </si>
  <si>
    <t>Algorithm</t>
  </si>
  <si>
    <t>Iteration</t>
  </si>
  <si>
    <t>Search Depth</t>
  </si>
  <si>
    <t>Time took</t>
  </si>
  <si>
    <t>js</t>
  </si>
  <si>
    <t>minimax</t>
  </si>
  <si>
    <t>alphabeta</t>
  </si>
  <si>
    <t>swipl</t>
  </si>
  <si>
    <t>rs</t>
  </si>
  <si>
    <t>Δ JSCore</t>
  </si>
  <si>
    <t>Δ SpiderMonkey</t>
  </si>
  <si>
    <t>Δ V8</t>
  </si>
  <si>
    <t>Δ Previous V8</t>
  </si>
  <si>
    <t>Δ Previous</t>
  </si>
  <si>
    <t>SpiderMonkey</t>
  </si>
  <si>
    <t>V8</t>
  </si>
  <si>
    <t>JSCore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</si>
</sst>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b/>
      <sz val="12"/>
      <color rgb="FF000000"/>
      <name val="-webkit-standard"/>
    </font>
    <font>
      <sz val="12"/>
      <color rgb="FF000000"/>
      <name val="-webkit-standard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 cent" xfId="1" builtinId="5"/>
  </cellStyles>
  <dxfs count="5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SpiderMonkey'!$N$2:$N$7</c:f>
              <c:numCache>
                <c:formatCode>General</c:formatCode>
                <c:ptCount val="6"/>
                <c:pt idx="0">
                  <c:v>5</c:v>
                </c:pt>
                <c:pt idx="1">
                  <c:v>33</c:v>
                </c:pt>
                <c:pt idx="2">
                  <c:v>149</c:v>
                </c:pt>
                <c:pt idx="3">
                  <c:v>733</c:v>
                </c:pt>
                <c:pt idx="4">
                  <c:v>3303</c:v>
                </c:pt>
                <c:pt idx="5">
                  <c:v>16694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CC-C84E-AA48-0D8C41983E10}"/>
            </c:ext>
          </c:extLst>
        </c:ser>
        <c:ser>
          <c:idx val="1"/>
          <c:order val="1"/>
          <c:tx>
            <c:strRef>
              <c:f>'Firefox SpiderMonkey'!$K$20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8CC-C84E-AA48-0D8C41983E10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CC-C84E-AA48-0D8C4198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SpiderMonkey'!$N$8:$N$18</c:f>
              <c:numCache>
                <c:formatCode>General</c:formatCode>
                <c:ptCount val="11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36</c:v>
                </c:pt>
                <c:pt idx="4">
                  <c:v>92</c:v>
                </c:pt>
                <c:pt idx="5">
                  <c:v>318</c:v>
                </c:pt>
                <c:pt idx="6">
                  <c:v>690</c:v>
                </c:pt>
                <c:pt idx="7">
                  <c:v>2139</c:v>
                </c:pt>
                <c:pt idx="8">
                  <c:v>3111</c:v>
                </c:pt>
                <c:pt idx="9">
                  <c:v>9451</c:v>
                </c:pt>
                <c:pt idx="10">
                  <c:v>19587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C-9F4C-AC02-4EDD0A256B93}"/>
            </c:ext>
          </c:extLst>
        </c:ser>
        <c:ser>
          <c:idx val="1"/>
          <c:order val="1"/>
          <c:tx>
            <c:strRef>
              <c:f>'Firefox SpiderMonkey'!$K$23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SpiderMonkey'!$N$23:$N$26</c:f>
              <c:numCache>
                <c:formatCode>General</c:formatCode>
                <c:ptCount val="4"/>
                <c:pt idx="0">
                  <c:v>1495</c:v>
                </c:pt>
                <c:pt idx="1">
                  <c:v>2506</c:v>
                </c:pt>
                <c:pt idx="2">
                  <c:v>9420</c:v>
                </c:pt>
                <c:pt idx="3">
                  <c:v>16301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C-9F4C-AC02-4EDD0A256B93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C8C-9F4C-AC02-4EDD0A25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SpiderMonkey'!$N$2:$N$7</c:f>
              <c:numCache>
                <c:formatCode>General</c:formatCode>
                <c:ptCount val="6"/>
                <c:pt idx="0">
                  <c:v>5</c:v>
                </c:pt>
                <c:pt idx="1">
                  <c:v>33</c:v>
                </c:pt>
                <c:pt idx="2">
                  <c:v>149</c:v>
                </c:pt>
                <c:pt idx="3">
                  <c:v>733</c:v>
                </c:pt>
                <c:pt idx="4">
                  <c:v>3303</c:v>
                </c:pt>
                <c:pt idx="5">
                  <c:v>16694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CC-C84E-AA48-0D8C41983E10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CC-C84E-AA48-0D8C4198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66-0C49-B948-DCCDA945F2FB}"/>
            </c:ext>
          </c:extLst>
        </c:ser>
        <c:ser>
          <c:idx val="1"/>
          <c:order val="1"/>
          <c:tx>
            <c:strRef>
              <c:f>'Firefox SpiderMonkey'!$K$20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666-0C49-B948-DCCDA945F2FB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666-0C49-B948-DCCDA945F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SpiderMonkey'!$N$52:$N$62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60</c:v>
                </c:pt>
                <c:pt idx="5">
                  <c:v>197</c:v>
                </c:pt>
                <c:pt idx="6">
                  <c:v>455</c:v>
                </c:pt>
                <c:pt idx="7">
                  <c:v>1301</c:v>
                </c:pt>
                <c:pt idx="8">
                  <c:v>2094</c:v>
                </c:pt>
                <c:pt idx="9">
                  <c:v>5950</c:v>
                </c:pt>
                <c:pt idx="10">
                  <c:v>13391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CA-EC4E-827D-0043718DA606}"/>
            </c:ext>
          </c:extLst>
        </c:ser>
        <c:ser>
          <c:idx val="1"/>
          <c:order val="1"/>
          <c:tx>
            <c:strRef>
              <c:f>'Firefox SpiderMonkey'!$K$23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SpiderMonkey'!$N$23:$N$26</c:f>
              <c:numCache>
                <c:formatCode>General</c:formatCode>
                <c:ptCount val="4"/>
                <c:pt idx="0">
                  <c:v>1495</c:v>
                </c:pt>
                <c:pt idx="1">
                  <c:v>2506</c:v>
                </c:pt>
                <c:pt idx="2">
                  <c:v>9420</c:v>
                </c:pt>
                <c:pt idx="3">
                  <c:v>16301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5CA-EC4E-827D-0043718DA606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5CA-EC4E-827D-0043718D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11C-F84E-AF3C-637FB173488E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11C-F84E-AF3C-637FB1734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V8'!$N$2:$N$7</c:f>
              <c:numCache>
                <c:formatCode>General</c:formatCode>
                <c:ptCount val="6"/>
                <c:pt idx="0">
                  <c:v>4.0199999930337</c:v>
                </c:pt>
                <c:pt idx="1">
                  <c:v>12.6349999918602</c:v>
                </c:pt>
                <c:pt idx="2">
                  <c:v>49.534999998286303</c:v>
                </c:pt>
                <c:pt idx="3">
                  <c:v>234.119999979157</c:v>
                </c:pt>
                <c:pt idx="4">
                  <c:v>1070.03499998245</c:v>
                </c:pt>
                <c:pt idx="5">
                  <c:v>5391.7650000075801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8D-0244-A78B-6FB9484481CA}"/>
            </c:ext>
          </c:extLst>
        </c:ser>
        <c:ser>
          <c:idx val="1"/>
          <c:order val="1"/>
          <c:tx>
            <c:strRef>
              <c:f>'Chromium V8'!$K$20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68D-0244-A78B-6FB9484481CA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68D-0244-A78B-6FB94844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V8'!$N$8:$N$18</c:f>
              <c:numCache>
                <c:formatCode>General</c:formatCode>
                <c:ptCount val="11"/>
                <c:pt idx="0">
                  <c:v>0.92000002041458995</c:v>
                </c:pt>
                <c:pt idx="1">
                  <c:v>2.8750000055879301</c:v>
                </c:pt>
                <c:pt idx="2">
                  <c:v>4.6350000193342504</c:v>
                </c:pt>
                <c:pt idx="3">
                  <c:v>11.7249999893829</c:v>
                </c:pt>
                <c:pt idx="4">
                  <c:v>27.0600000512786</c:v>
                </c:pt>
                <c:pt idx="5">
                  <c:v>99.314999999478403</c:v>
                </c:pt>
                <c:pt idx="6">
                  <c:v>186.729999957606</c:v>
                </c:pt>
                <c:pt idx="7">
                  <c:v>646.974999981466</c:v>
                </c:pt>
                <c:pt idx="8">
                  <c:v>826.84499997412695</c:v>
                </c:pt>
                <c:pt idx="9">
                  <c:v>2896.7999999877002</c:v>
                </c:pt>
                <c:pt idx="10">
                  <c:v>4989.8399999947196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FF-984D-B730-0B6B337F6CF8}"/>
            </c:ext>
          </c:extLst>
        </c:ser>
        <c:ser>
          <c:idx val="1"/>
          <c:order val="1"/>
          <c:tx>
            <c:strRef>
              <c:f>'Chromium V8'!$K$23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V8'!$N$23:$N$26</c:f>
              <c:numCache>
                <c:formatCode>General</c:formatCode>
                <c:ptCount val="4"/>
                <c:pt idx="0">
                  <c:v>1381.24000001698</c:v>
                </c:pt>
                <c:pt idx="1">
                  <c:v>2320.7200000179</c:v>
                </c:pt>
                <c:pt idx="2">
                  <c:v>8710.2999999769909</c:v>
                </c:pt>
                <c:pt idx="3">
                  <c:v>15201.144999999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4FF-984D-B730-0B6B337F6CF8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FF-984D-B730-0B6B337F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V8'!$N$2:$N$7</c:f>
              <c:numCache>
                <c:formatCode>General</c:formatCode>
                <c:ptCount val="6"/>
                <c:pt idx="0">
                  <c:v>4.0199999930337</c:v>
                </c:pt>
                <c:pt idx="1">
                  <c:v>12.6349999918602</c:v>
                </c:pt>
                <c:pt idx="2">
                  <c:v>49.534999998286303</c:v>
                </c:pt>
                <c:pt idx="3">
                  <c:v>234.119999979157</c:v>
                </c:pt>
                <c:pt idx="4">
                  <c:v>1070.03499998245</c:v>
                </c:pt>
                <c:pt idx="5">
                  <c:v>5391.7650000075801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8D-0244-A78B-6FB9484481CA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68D-0244-A78B-6FB94844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V8'!$N$8:$N$18</c:f>
              <c:numCache>
                <c:formatCode>General</c:formatCode>
                <c:ptCount val="11"/>
                <c:pt idx="0">
                  <c:v>0.92000002041458995</c:v>
                </c:pt>
                <c:pt idx="1">
                  <c:v>2.8750000055879301</c:v>
                </c:pt>
                <c:pt idx="2">
                  <c:v>4.6350000193342504</c:v>
                </c:pt>
                <c:pt idx="3">
                  <c:v>11.7249999893829</c:v>
                </c:pt>
                <c:pt idx="4">
                  <c:v>27.0600000512786</c:v>
                </c:pt>
                <c:pt idx="5">
                  <c:v>99.314999999478403</c:v>
                </c:pt>
                <c:pt idx="6">
                  <c:v>186.729999957606</c:v>
                </c:pt>
                <c:pt idx="7">
                  <c:v>646.974999981466</c:v>
                </c:pt>
                <c:pt idx="8">
                  <c:v>826.84499997412695</c:v>
                </c:pt>
                <c:pt idx="9">
                  <c:v>2896.7999999877002</c:v>
                </c:pt>
                <c:pt idx="10">
                  <c:v>4989.8399999947196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FF-984D-B730-0B6B337F6CF8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FF-984D-B730-0B6B337F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75-A145-9148-915315707A89}"/>
            </c:ext>
          </c:extLst>
        </c:ser>
        <c:ser>
          <c:idx val="1"/>
          <c:order val="1"/>
          <c:tx>
            <c:strRef>
              <c:f>'Chromium V8'!$K$20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75-A145-9148-915315707A89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75-A145-9148-91531570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AE-B849-9718-88F6CD33661F}"/>
            </c:ext>
          </c:extLst>
        </c:ser>
        <c:ser>
          <c:idx val="1"/>
          <c:order val="1"/>
          <c:tx>
            <c:strRef>
              <c:f>'Chromium V8'!$K$23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V8'!$N$23:$N$26</c:f>
              <c:numCache>
                <c:formatCode>General</c:formatCode>
                <c:ptCount val="4"/>
                <c:pt idx="0">
                  <c:v>1381.24000001698</c:v>
                </c:pt>
                <c:pt idx="1">
                  <c:v>2320.7200000179</c:v>
                </c:pt>
                <c:pt idx="2">
                  <c:v>8710.2999999769909</c:v>
                </c:pt>
                <c:pt idx="3">
                  <c:v>15201.144999999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5AE-B849-9718-88F6CD33661F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5AE-B849-9718-88F6CD33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75-A145-9148-915315707A89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75-A145-9148-91531570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AE-B849-9718-88F6CD33661F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5AE-B849-9718-88F6CD33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</a:t>
                </a:r>
                <a:r>
                  <a:rPr lang="en-US" baseline="0"/>
                  <a:t>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JSCore'!$N$2:$N$7</c:f>
              <c:numCache>
                <c:formatCode>General</c:formatCode>
                <c:ptCount val="6"/>
                <c:pt idx="0">
                  <c:v>7</c:v>
                </c:pt>
                <c:pt idx="1">
                  <c:v>19</c:v>
                </c:pt>
                <c:pt idx="2">
                  <c:v>71</c:v>
                </c:pt>
                <c:pt idx="3">
                  <c:v>331</c:v>
                </c:pt>
                <c:pt idx="4">
                  <c:v>1601</c:v>
                </c:pt>
                <c:pt idx="5">
                  <c:v>8351.99999999998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JSCore'!$N$8:$N$18</c:f>
              <c:numCache>
                <c:formatCode>General</c:formatCode>
                <c:ptCount val="11"/>
                <c:pt idx="0">
                  <c:v>1</c:v>
                </c:pt>
                <c:pt idx="1">
                  <c:v>3.9999999999854401</c:v>
                </c:pt>
                <c:pt idx="2">
                  <c:v>7</c:v>
                </c:pt>
                <c:pt idx="3">
                  <c:v>19.000000000014499</c:v>
                </c:pt>
                <c:pt idx="4">
                  <c:v>44.000000000014502</c:v>
                </c:pt>
                <c:pt idx="5">
                  <c:v>159</c:v>
                </c:pt>
                <c:pt idx="6">
                  <c:v>314</c:v>
                </c:pt>
                <c:pt idx="7">
                  <c:v>1034</c:v>
                </c:pt>
                <c:pt idx="8">
                  <c:v>1406</c:v>
                </c:pt>
                <c:pt idx="9">
                  <c:v>4691.99999999998</c:v>
                </c:pt>
                <c:pt idx="10">
                  <c:v>8880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JSCore'!$N$23:$N$26</c:f>
              <c:numCache>
                <c:formatCode>General</c:formatCode>
                <c:ptCount val="4"/>
                <c:pt idx="0">
                  <c:v>7023.00000000011</c:v>
                </c:pt>
                <c:pt idx="1">
                  <c:v>10742</c:v>
                </c:pt>
                <c:pt idx="2">
                  <c:v>15318</c:v>
                </c:pt>
                <c:pt idx="3">
                  <c:v>27096.999999999702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JSCore'!$N$2:$N$7</c:f>
              <c:numCache>
                <c:formatCode>General</c:formatCode>
                <c:ptCount val="6"/>
                <c:pt idx="0">
                  <c:v>7</c:v>
                </c:pt>
                <c:pt idx="1">
                  <c:v>19</c:v>
                </c:pt>
                <c:pt idx="2">
                  <c:v>71</c:v>
                </c:pt>
                <c:pt idx="3">
                  <c:v>331</c:v>
                </c:pt>
                <c:pt idx="4">
                  <c:v>1601</c:v>
                </c:pt>
                <c:pt idx="5">
                  <c:v>8351.99999999998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JSCore'!$N$8:$N$18</c:f>
              <c:numCache>
                <c:formatCode>General</c:formatCode>
                <c:ptCount val="11"/>
                <c:pt idx="0">
                  <c:v>1</c:v>
                </c:pt>
                <c:pt idx="1">
                  <c:v>3.9999999999854401</c:v>
                </c:pt>
                <c:pt idx="2">
                  <c:v>7</c:v>
                </c:pt>
                <c:pt idx="3">
                  <c:v>19.000000000014499</c:v>
                </c:pt>
                <c:pt idx="4">
                  <c:v>44.000000000014502</c:v>
                </c:pt>
                <c:pt idx="5">
                  <c:v>159</c:v>
                </c:pt>
                <c:pt idx="6">
                  <c:v>314</c:v>
                </c:pt>
                <c:pt idx="7">
                  <c:v>1034</c:v>
                </c:pt>
                <c:pt idx="8">
                  <c:v>1406</c:v>
                </c:pt>
                <c:pt idx="9">
                  <c:v>4691.99999999998</c:v>
                </c:pt>
                <c:pt idx="10">
                  <c:v>8880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JSCore'!$N$23:$N$26</c:f>
              <c:numCache>
                <c:formatCode>General</c:formatCode>
                <c:ptCount val="4"/>
                <c:pt idx="0">
                  <c:v>7023.00000000011</c:v>
                </c:pt>
                <c:pt idx="1">
                  <c:v>10742</c:v>
                </c:pt>
                <c:pt idx="2">
                  <c:v>15318</c:v>
                </c:pt>
                <c:pt idx="3">
                  <c:v>27096.999999999702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Minimax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Comparisons!$C$3</c:f>
              <c:strCache>
                <c:ptCount val="1"/>
                <c:pt idx="0">
                  <c:v>SpiderMonkey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Comparisons!$C$4:$C$6</c:f>
              <c:numCache>
                <c:formatCode>0%</c:formatCode>
                <c:ptCount val="3"/>
                <c:pt idx="0">
                  <c:v>1.117009185589658</c:v>
                </c:pt>
                <c:pt idx="1">
                  <c:v>5.4594890296198972</c:v>
                </c:pt>
                <c:pt idx="2">
                  <c:v>1.0975968292697691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1-334E-B086-D565E15C3725}"/>
            </c:ext>
          </c:extLst>
        </c:ser>
        <c:ser>
          <c:idx val="1"/>
          <c:order val="1"/>
          <c:tx>
            <c:strRef>
              <c:f>Comparisons!$D$3</c:f>
              <c:strCache>
                <c:ptCount val="1"/>
                <c:pt idx="0">
                  <c:v>V8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Comparisons!$D$4:$D$6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1-334E-B086-D565E15C3725}"/>
            </c:ext>
          </c:extLst>
        </c:ser>
        <c:ser>
          <c:idx val="2"/>
          <c:order val="2"/>
          <c:tx>
            <c:strRef>
              <c:f>Comparisons!$E$3</c:f>
              <c:strCache>
                <c:ptCount val="1"/>
                <c:pt idx="0">
                  <c:v>JSCore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Comparisons!$E$4:$E$6</c:f>
              <c:numCache>
                <c:formatCode>0%</c:formatCode>
                <c:ptCount val="3"/>
                <c:pt idx="0">
                  <c:v>2.5751325655270976</c:v>
                </c:pt>
                <c:pt idx="1">
                  <c:v>1.5862331234088951</c:v>
                </c:pt>
                <c:pt idx="2">
                  <c:v>0.94624171094784659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1-334E-B086-D565E15C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01941760"/>
        <c:axId val="901920208"/>
      </c:barChart>
      <c:catAx>
        <c:axId val="9019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20208"/>
        <c:crosses val="autoZero"/>
        <c:auto val="1"/>
        <c:lblAlgn val="ctr"/>
        <c:lblOffset val="100"/>
        <c:noMultiLvlLbl val="0"/>
      </c:catAx>
      <c:valAx>
        <c:axId val="9019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Comparisons!$C$3</c:f>
              <c:strCache>
                <c:ptCount val="1"/>
                <c:pt idx="0">
                  <c:v>SpiderMonkey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Comparisons!$F$4:$F$6</c:f>
              <c:numCache>
                <c:formatCode>0%</c:formatCode>
                <c:ptCount val="3"/>
                <c:pt idx="0">
                  <c:v>1.0763909039655648</c:v>
                </c:pt>
                <c:pt idx="1">
                  <c:v>5.7649770831216385</c:v>
                </c:pt>
                <c:pt idx="2">
                  <c:v>1.1032479826210504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1-334E-B086-D565E15C3725}"/>
            </c:ext>
          </c:extLst>
        </c:ser>
        <c:ser>
          <c:idx val="1"/>
          <c:order val="1"/>
          <c:tx>
            <c:strRef>
              <c:f>Comparisons!$G$3</c:f>
              <c:strCache>
                <c:ptCount val="1"/>
                <c:pt idx="0">
                  <c:v>V8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Comparisons!$G$4:$G$6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1-334E-B086-D565E15C3725}"/>
            </c:ext>
          </c:extLst>
        </c:ser>
        <c:ser>
          <c:idx val="2"/>
          <c:order val="2"/>
          <c:tx>
            <c:strRef>
              <c:f>Comparisons!$H$3</c:f>
              <c:strCache>
                <c:ptCount val="1"/>
                <c:pt idx="0">
                  <c:v>JSCore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Comparisons!$H$4:$H$6</c:f>
              <c:numCache>
                <c:formatCode>0%</c:formatCode>
                <c:ptCount val="3"/>
                <c:pt idx="0">
                  <c:v>2.2105294079308728</c:v>
                </c:pt>
                <c:pt idx="1">
                  <c:v>1.6507135334884739</c:v>
                </c:pt>
                <c:pt idx="2">
                  <c:v>0.97935775598216523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1-334E-B086-D565E15C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1941760"/>
        <c:axId val="901920208"/>
      </c:barChart>
      <c:catAx>
        <c:axId val="9019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20208"/>
        <c:crosses val="autoZero"/>
        <c:auto val="1"/>
        <c:lblAlgn val="ctr"/>
        <c:lblOffset val="100"/>
        <c:noMultiLvlLbl val="0"/>
      </c:catAx>
      <c:valAx>
        <c:axId val="9019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495300</xdr:colOff>
      <xdr:row>1</xdr:row>
      <xdr:rowOff>124691</xdr:rowOff>
    </xdr:from>
    <xdr:to>
      <xdr:col>26</xdr:col>
      <xdr:colOff>114300</xdr:colOff>
      <xdr:row>15</xdr:row>
      <xdr:rowOff>23091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3AD24-27F1-7344-B13C-235E9B309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654050</xdr:colOff>
      <xdr:row>20</xdr:row>
      <xdr:rowOff>73891</xdr:rowOff>
    </xdr:from>
    <xdr:to>
      <xdr:col>26</xdr:col>
      <xdr:colOff>273050</xdr:colOff>
      <xdr:row>33</xdr:row>
      <xdr:rowOff>175491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4E70C-D23C-AC44-88E7-F0A13DC15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393700</xdr:colOff>
      <xdr:row>1</xdr:row>
      <xdr:rowOff>114300</xdr:rowOff>
    </xdr:from>
    <xdr:to>
      <xdr:col>32</xdr:col>
      <xdr:colOff>12700</xdr:colOff>
      <xdr:row>15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98100E-8AF6-B049-9342-26D955A50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647700</xdr:colOff>
      <xdr:row>37</xdr:row>
      <xdr:rowOff>10391</xdr:rowOff>
    </xdr:from>
    <xdr:to>
      <xdr:col>26</xdr:col>
      <xdr:colOff>266700</xdr:colOff>
      <xdr:row>50</xdr:row>
      <xdr:rowOff>111991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070D8F-44BE-1048-8B94-1D2A2E52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806450</xdr:colOff>
      <xdr:row>55</xdr:row>
      <xdr:rowOff>162791</xdr:rowOff>
    </xdr:from>
    <xdr:to>
      <xdr:col>26</xdr:col>
      <xdr:colOff>425450</xdr:colOff>
      <xdr:row>69</xdr:row>
      <xdr:rowOff>61191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370790-90AF-0B46-B50D-662F42848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546100</xdr:colOff>
      <xdr:row>37</xdr:row>
      <xdr:rowOff>0</xdr:rowOff>
    </xdr:from>
    <xdr:to>
      <xdr:col>32</xdr:col>
      <xdr:colOff>165100</xdr:colOff>
      <xdr:row>50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3118C7-375F-154C-8D73-B6F70F7AB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359191</xdr:colOff>
      <xdr:row>1</xdr:row>
      <xdr:rowOff>25016</xdr:rowOff>
    </xdr:from>
    <xdr:to>
      <xdr:col>25</xdr:col>
      <xdr:colOff>5131</xdr:colOff>
      <xdr:row>12</xdr:row>
      <xdr:rowOff>87105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920D4-5479-9B44-846D-4C4415C9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517941</xdr:colOff>
      <xdr:row>16</xdr:row>
      <xdr:rowOff>178955</xdr:rowOff>
    </xdr:from>
    <xdr:to>
      <xdr:col>25</xdr:col>
      <xdr:colOff>163881</xdr:colOff>
      <xdr:row>27</xdr:row>
      <xdr:rowOff>241044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2C2E6-5A3B-CC4F-B7DB-A8BDDABF8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649110</xdr:colOff>
      <xdr:row>0</xdr:row>
      <xdr:rowOff>232962</xdr:rowOff>
    </xdr:from>
    <xdr:to>
      <xdr:col>31</xdr:col>
      <xdr:colOff>295050</xdr:colOff>
      <xdr:row>12</xdr:row>
      <xdr:rowOff>51314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738433-586D-064F-BC7F-0A24226EA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654242</xdr:colOff>
      <xdr:row>16</xdr:row>
      <xdr:rowOff>153941</xdr:rowOff>
    </xdr:from>
    <xdr:to>
      <xdr:col>31</xdr:col>
      <xdr:colOff>300182</xdr:colOff>
      <xdr:row>27</xdr:row>
      <xdr:rowOff>216030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35670D-E2BD-134A-92BD-A32C1B383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348799</xdr:colOff>
      <xdr:row>39</xdr:row>
      <xdr:rowOff>243095</xdr:rowOff>
    </xdr:from>
    <xdr:to>
      <xdr:col>24</xdr:col>
      <xdr:colOff>815749</xdr:colOff>
      <xdr:row>51</xdr:row>
      <xdr:rowOff>61447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6A5E31-C592-A64B-8BD2-A7B7C1F66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353611</xdr:colOff>
      <xdr:row>55</xdr:row>
      <xdr:rowOff>178954</xdr:rowOff>
    </xdr:from>
    <xdr:to>
      <xdr:col>24</xdr:col>
      <xdr:colOff>820561</xdr:colOff>
      <xdr:row>66</xdr:row>
      <xdr:rowOff>241043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5DBA863-28CF-ED4E-864D-3BCC65663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354061</xdr:colOff>
      <xdr:row>40</xdr:row>
      <xdr:rowOff>0</xdr:rowOff>
    </xdr:from>
    <xdr:to>
      <xdr:col>31</xdr:col>
      <xdr:colOff>0</xdr:colOff>
      <xdr:row>51</xdr:row>
      <xdr:rowOff>62089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3D26EC6-3120-F442-BD5D-E0B37CF0F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354061</xdr:colOff>
      <xdr:row>55</xdr:row>
      <xdr:rowOff>178954</xdr:rowOff>
    </xdr:from>
    <xdr:to>
      <xdr:col>31</xdr:col>
      <xdr:colOff>0</xdr:colOff>
      <xdr:row>66</xdr:row>
      <xdr:rowOff>241043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7B3E470-734E-9E40-8BE9-11CF86C6E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654050</xdr:colOff>
      <xdr:row>2</xdr:row>
      <xdr:rowOff>114300</xdr:rowOff>
    </xdr:from>
    <xdr:to>
      <xdr:col>24</xdr:col>
      <xdr:colOff>273050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BC5D1-FEE0-D042-8433-CDCF1D164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812800</xdr:colOff>
      <xdr:row>21</xdr:row>
      <xdr:rowOff>63500</xdr:rowOff>
    </xdr:from>
    <xdr:to>
      <xdr:col>24</xdr:col>
      <xdr:colOff>431800</xdr:colOff>
      <xdr:row>34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5BD47A-C430-0740-B989-52F716E98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749300</xdr:colOff>
      <xdr:row>2</xdr:row>
      <xdr:rowOff>50800</xdr:rowOff>
    </xdr:from>
    <xdr:to>
      <xdr:col>30</xdr:col>
      <xdr:colOff>368300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00677-99B3-584C-B627-C779EBAEE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749300</xdr:colOff>
      <xdr:row>21</xdr:row>
      <xdr:rowOff>63500</xdr:rowOff>
    </xdr:from>
    <xdr:to>
      <xdr:col>30</xdr:col>
      <xdr:colOff>368300</xdr:colOff>
      <xdr:row>34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49091-9F46-D64F-8091-0EC1811E1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12700</xdr:colOff>
      <xdr:row>42</xdr:row>
      <xdr:rowOff>0</xdr:rowOff>
    </xdr:from>
    <xdr:to>
      <xdr:col>24</xdr:col>
      <xdr:colOff>457200</xdr:colOff>
      <xdr:row>55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CF70CB-7549-9246-ABC6-38A87BC15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42</xdr:row>
      <xdr:rowOff>0</xdr:rowOff>
    </xdr:from>
    <xdr:to>
      <xdr:col>30</xdr:col>
      <xdr:colOff>444500</xdr:colOff>
      <xdr:row>55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74FE39-3203-C041-B727-859AF51B5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57</xdr:row>
      <xdr:rowOff>0</xdr:rowOff>
    </xdr:from>
    <xdr:to>
      <xdr:col>24</xdr:col>
      <xdr:colOff>444500</xdr:colOff>
      <xdr:row>70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A365E0-2DD0-DC4F-B711-D21B3EE81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57</xdr:row>
      <xdr:rowOff>0</xdr:rowOff>
    </xdr:from>
    <xdr:to>
      <xdr:col>30</xdr:col>
      <xdr:colOff>444500</xdr:colOff>
      <xdr:row>70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5814E4-DE1A-0846-9335-12F5CD6E3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829732</xdr:colOff>
      <xdr:row>8</xdr:row>
      <xdr:rowOff>0</xdr:rowOff>
    </xdr:from>
    <xdr:to>
      <xdr:col>6</xdr:col>
      <xdr:colOff>829732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79E62-43E4-304E-A987-369E6D153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14</xdr:col>
      <xdr:colOff>829733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54CA14-8F69-6346-80D2-9CD9198DB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78325-5C3D-FF4D-846D-7956697F1AD6}" name="Table1" displayName="Table1" ref="A1:E262" totalsRowShown="0" headerRowDxfId="57">
  <autoFilter ref="A1:E262" xr:uid="{C79A2827-D3D2-3C4C-8605-D35CEF612CED}"/>
  <tableColumns count="5">
    <tableColumn id="1" xr3:uid="{9F6C0799-5411-7E46-B9B9-DE1CE3222AAC}" name="Engine"/>
    <tableColumn id="2" xr3:uid="{2966321A-749C-AF40-9B11-DD196D6101F5}" name="Algorithm"/>
    <tableColumn id="3" xr3:uid="{888F8824-4168-E640-81D5-340ED4F1273A}" name="Iteration"/>
    <tableColumn id="4" xr3:uid="{D5B7F7F8-237B-8345-8CA0-DA73E62E3B50}" name="Search Depth"/>
    <tableColumn id="5" xr3:uid="{4C6196D2-7DEE-F845-AA02-C26F307BA92D}" name="Time too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80BBAD-9EE0-AE4A-AB44-6E63FCE36444}" name="Table467" displayName="Table467" ref="K1:N43" totalsRowShown="0" headerRowDxfId="56">
  <autoFilter ref="K1:N43" xr:uid="{4EB624F7-CE97-AC4D-8B78-133325BCFD68}"/>
  <tableColumns count="4">
    <tableColumn id="1" xr3:uid="{D0CC98F3-0540-1A4C-80B5-74E82F61E47A}" name="Engine"/>
    <tableColumn id="2" xr3:uid="{6D08B7E0-BAB7-AB42-B47B-35303EEC4ADB}" name="Algorithm"/>
    <tableColumn id="3" xr3:uid="{1E3DFE66-8DB9-534C-A30F-0BB7FD96A442}" name="Search Depth"/>
    <tableColumn id="4" xr3:uid="{21B3DD54-262E-A646-B9A6-C091F572C16B}" name="Time took" dataDxfId="55">
      <calculatedColumnFormula array="1">MIN(INDEX(_xlfn._xlws.FILTER(Table1[],(Table1[Engine]=K2)*(Table1[Algorithm]=L2)*(Table1[Search Depth]=M2)),,5))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C44FB6-2983-3246-B620-A42C9E662346}" name="Table9" displayName="Table9" ref="A264:E400" totalsRowShown="0" headerRowDxfId="23">
  <autoFilter ref="A264:E400" xr:uid="{1DDADCC7-77C8-DD42-B4E6-EED7C7866AC5}"/>
  <tableColumns count="5">
    <tableColumn id="1" xr3:uid="{91B943E1-7E87-D84A-A849-E58F2D9C2D14}" name="Engine"/>
    <tableColumn id="2" xr3:uid="{BCA4A845-FAB4-E342-8BDA-5B8B1702526E}" name="Algorithm"/>
    <tableColumn id="3" xr3:uid="{139C5DD5-C36A-2E4F-8826-4F8D6CFA2A49}" name="Iteration"/>
    <tableColumn id="4" xr3:uid="{97CB85DD-3711-CA41-BF50-6997222AC1C5}" name="Search Depth"/>
    <tableColumn id="5" xr3:uid="{8F5B209C-DA17-7D48-BBD9-46DF2557149B}" name="Time too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8AD125-DDF1-D442-B938-F97FFA1F2651}" name="Table811" displayName="Table811" ref="K45:N62" totalsRowShown="0" headerRowDxfId="22" dataDxfId="21" headerRowBorderDxfId="19" tableBorderDxfId="20">
  <autoFilter ref="K45:N62" xr:uid="{5AF13D32-E763-2343-AA91-CE049188FAC1}"/>
  <tableColumns count="4">
    <tableColumn id="1" xr3:uid="{06969AD1-E214-5C44-BFBA-18246DE102EC}" name="Engine" dataDxfId="18"/>
    <tableColumn id="2" xr3:uid="{3E770619-2784-3246-8345-D17C1929795C}" name="Algorithm" dataDxfId="17"/>
    <tableColumn id="3" xr3:uid="{6237CF57-9C64-5943-A2B1-0DD4FED24BE7}" name="Search Depth" dataDxfId="16"/>
    <tableColumn id="4" xr3:uid="{D1192D19-E6DE-7944-A1B9-7E021CFA2C83}" name="Time took" dataDxfId="15">
      <calculatedColumnFormula array="1">MIN(INDEX(_xlfn._xlws.FILTER(Table9[],(Table9[Engine]=K46)*(Table9[Algorithm]=L46)*(Table9[Search Depth]=M46)),,5))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4E8F3-AE09-4D40-B5E5-30911BA9551B}" name="Table2" displayName="Table2" ref="A1:E262" totalsRowShown="0" headerRowDxfId="54" dataDxfId="53">
  <autoFilter ref="A1:E262" xr:uid="{EFA423FB-FF58-3B42-AEF4-C284A3FD488D}"/>
  <tableColumns count="5">
    <tableColumn id="1" xr3:uid="{41AEC0C9-AA42-6448-9353-FFEB80F382DD}" name="Engine" dataDxfId="52"/>
    <tableColumn id="2" xr3:uid="{3631CB03-90FE-524B-9CA8-BF01A8968AB3}" name="Algorithm" dataDxfId="51"/>
    <tableColumn id="3" xr3:uid="{C51F96B9-DB71-A842-9974-2964DF4A173F}" name="Iteration" dataDxfId="50"/>
    <tableColumn id="4" xr3:uid="{5B3DC80C-DA15-514A-9589-7F68374CC116}" name="Search Depth" dataDxfId="49"/>
    <tableColumn id="5" xr3:uid="{6C7AFBF4-E044-6D46-9FF1-1AB40F4FA3C4}" name="Time took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568806-D623-4042-8340-8E223B793A77}" name="Table46" displayName="Table46" ref="K1:N43" totalsRowShown="0" headerRowDxfId="47">
  <autoFilter ref="K1:N43" xr:uid="{8C7CE997-02EA-7741-803A-BEC6B29529A2}"/>
  <tableColumns count="4">
    <tableColumn id="1" xr3:uid="{8DC5552C-D1BB-BE4C-8707-7B8CC0B9FD88}" name="Engine"/>
    <tableColumn id="2" xr3:uid="{94884FE2-19BD-FC44-A063-58D8340B5F13}" name="Algorithm"/>
    <tableColumn id="3" xr3:uid="{AB4012E5-2BD5-414B-B51C-1DB196DF77FF}" name="Search Depth"/>
    <tableColumn id="4" xr3:uid="{860A7CE0-D227-6C45-9050-4478EC8B9F85}" name="Time took" dataDxfId="46">
      <calculatedColumnFormula array="1">MIN(INDEX(_xlfn._xlws.FILTER(Table2[],(Table2[Engine]=K2)*(Table2[Algorithm]=L2)*(Table2[Search Depth]=M2)),,5))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EAF886-B825-6246-8251-8E1169C4F283}" name="Table7" displayName="Table7" ref="A264:E400" totalsRowShown="0" headerRowDxfId="45" dataDxfId="44">
  <autoFilter ref="A264:E400" xr:uid="{B4E0702B-2802-254C-83DC-B7419D1D5868}"/>
  <tableColumns count="5">
    <tableColumn id="1" xr3:uid="{61C63CF7-671A-6240-8E09-DF09B2A1DAD7}" name="Engine" dataDxfId="43"/>
    <tableColumn id="2" xr3:uid="{81A65A28-02EE-6948-BE41-AB05330C92EC}" name="Algorithm" dataDxfId="42"/>
    <tableColumn id="3" xr3:uid="{E1A44711-91B0-414D-BF5B-CC21B2268059}" name="Iteration" dataDxfId="41"/>
    <tableColumn id="4" xr3:uid="{9E57D663-C2AB-8F44-87C5-510D8A2D76DF}" name="Search Depth" dataDxfId="40"/>
    <tableColumn id="5" xr3:uid="{35DF2CAB-775A-9A47-8CD5-8C8BA6BDB792}" name="Time took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AAA78D-37E7-C045-B483-AA372F3FAB3C}" name="Table8" displayName="Table8" ref="K45:N62" totalsRowShown="0" headerRowDxfId="38" dataDxfId="36" headerRowBorderDxfId="37" tableBorderDxfId="35">
  <autoFilter ref="K45:N62" xr:uid="{DFE0664B-1C1C-044D-AD4F-7B30A020B926}"/>
  <tableColumns count="4">
    <tableColumn id="1" xr3:uid="{9D65040D-4797-7C46-B676-B0D9328A554F}" name="Engine" dataDxfId="34"/>
    <tableColumn id="2" xr3:uid="{5E1136B2-A5DF-6E43-8C61-033E25D22B1A}" name="Algorithm" dataDxfId="33"/>
    <tableColumn id="3" xr3:uid="{F01812B9-9D24-BD45-BC7F-EF22D7319C68}" name="Search Depth" dataDxfId="32"/>
    <tableColumn id="4" xr3:uid="{D218277F-53EB-1B4D-9122-48873D92A864}" name="Time took">
      <calculatedColumnFormula array="1">MIN(INDEX(_xlfn._xlws.FILTER(Table7[],(Table7[Engine]=K46)*(Table7[Algorithm]=L46)*(Table7[Search Depth]=M46)),,5))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29AA80-4B17-154B-A714-E20164535DDA}" name="Table3" displayName="Table3" ref="A1:E262" totalsRowShown="0" headerRowDxfId="31" dataDxfId="30">
  <autoFilter ref="A1:E262" xr:uid="{B67728B6-F681-8C49-9CF9-A386E3F6EF52}"/>
  <tableColumns count="5">
    <tableColumn id="1" xr3:uid="{2306C8DF-4CC9-704B-96B2-AADEF8E2E5D3}" name="Engine" dataDxfId="29"/>
    <tableColumn id="2" xr3:uid="{5D392A4C-1204-C44D-9721-0A93F3A52DC1}" name="Algorithm" dataDxfId="28"/>
    <tableColumn id="3" xr3:uid="{40B1FAC2-B875-0947-829D-F04ECE630BB6}" name="Iteration" dataDxfId="27"/>
    <tableColumn id="4" xr3:uid="{53B6D8D6-3888-1146-A4C4-BBB890B02AB5}" name="Search Depth" dataDxfId="26"/>
    <tableColumn id="5" xr3:uid="{325AFE59-B089-A642-9113-913EDD03626C}" name="Time took" dataDxfId="2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BADB59-2D37-2D49-B277-ED6D4DDBFE05}" name="Table4" displayName="Table4" ref="K1:N43" totalsRowShown="0" headerRowDxfId="24">
  <autoFilter ref="K1:N43" xr:uid="{31759D9A-5124-8448-B9E1-0B61803E840A}"/>
  <tableColumns count="4">
    <tableColumn id="1" xr3:uid="{FFC7063E-C4E8-484A-B362-95B3046E7356}" name="Engine"/>
    <tableColumn id="2" xr3:uid="{A7464089-560E-E84A-B975-BF1D4B90DDB0}" name="Algorithm"/>
    <tableColumn id="3" xr3:uid="{D2E36236-BFBF-D14F-9808-5D4362259657}" name="Search Depth"/>
    <tableColumn id="4" xr3:uid="{998404DA-BE22-1F48-880F-D37290600C13}" name="Time took">
      <calculatedColumnFormula array="1">MIN(INDEX(_xlfn._xlws.FILTER(Table3[],(Table3[Engine]=K2)*(Table3[Algorithm]=L2)*(Table3[Search Depth]=M2)),,5))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400A7F-7902-F04B-BB8B-41CE76EC1D4C}" name="Table11" displayName="Table11" ref="A264:E400" totalsRowShown="0" headerRowDxfId="8" dataDxfId="9">
  <autoFilter ref="A264:E400" xr:uid="{C97DF85E-2D33-C241-B771-50305599375C}"/>
  <tableColumns count="5">
    <tableColumn id="1" xr3:uid="{BA9EF99D-A77E-7F4A-A8E6-72835462C8E8}" name="Engine" dataDxfId="14"/>
    <tableColumn id="2" xr3:uid="{D6A9DF93-9218-0A4F-AA44-8B0271FF5014}" name="Algorithm" dataDxfId="13"/>
    <tableColumn id="3" xr3:uid="{A79D99C8-6015-9042-B46A-558DCF4475CB}" name="Iteration" dataDxfId="12"/>
    <tableColumn id="4" xr3:uid="{355BC451-EFAF-3443-AB6B-6E04F785F2C7}" name="Search Depth" dataDxfId="11"/>
    <tableColumn id="5" xr3:uid="{0D2EC78F-1F72-C44B-BB86-BC7633445260}" name="Time took" dataDxfId="1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B99A22-1CFE-F142-A520-67A623E7CB03}" name="Table813" displayName="Table813" ref="K45:N62" totalsRowShown="0" headerRowDxfId="7" dataDxfId="6" headerRowBorderDxfId="4" tableBorderDxfId="5">
  <autoFilter ref="K45:N62" xr:uid="{7A715FDC-D5DC-D74A-BBE2-EAB168DFFE20}"/>
  <tableColumns count="4">
    <tableColumn id="1" xr3:uid="{28628F5B-DAD3-7C4F-BA31-FDB996201EDD}" name="Engine" dataDxfId="3"/>
    <tableColumn id="2" xr3:uid="{D135DFB8-B25F-5E44-A858-38A983D3B8E3}" name="Algorithm" dataDxfId="2"/>
    <tableColumn id="3" xr3:uid="{D8AEBD69-BBDA-834E-9726-3E859360F16C}" name="Search Depth" dataDxfId="1"/>
    <tableColumn id="4" xr3:uid="{0F919762-A13B-934F-842B-F8310BC69AB2}" name="Time took" dataDxfId="0">
      <calculatedColumnFormula array="1">MIN(INDEX(_xlfn._xlws.FILTER(Table11[],(Table11[Engine]=K46)*(Table11[Algorithm]=L46)*(Table11[Search Depth]=M46)),,5))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D952-85A6-8441-A8CF-184342602531}">
  <dimension ref="A1:R400"/>
  <sheetViews>
    <sheetView topLeftCell="G21" workbookViewId="0">
      <selection activeCell="O37" sqref="O37"/>
    </sheetView>
  </sheetViews>
  <sheetFormatPr baseColWidth="10" defaultRowHeight="16"/>
  <cols>
    <col min="2" max="2" width="14" customWidth="1"/>
    <col min="3" max="3" width="12.33203125" customWidth="1"/>
    <col min="4" max="4" width="17.1640625" customWidth="1"/>
    <col min="5" max="6" width="13.83203125" customWidth="1"/>
    <col min="8" max="8" width="10.8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 t="s">
        <v>12</v>
      </c>
      <c r="I1" s="1" t="s">
        <v>10</v>
      </c>
      <c r="K1" s="1" t="s">
        <v>0</v>
      </c>
      <c r="L1" s="1" t="s">
        <v>1</v>
      </c>
      <c r="M1" s="1" t="s">
        <v>3</v>
      </c>
      <c r="N1" s="1" t="s">
        <v>4</v>
      </c>
      <c r="O1" s="1"/>
      <c r="Q1" s="1" t="s">
        <v>12</v>
      </c>
      <c r="R1" s="1" t="s">
        <v>10</v>
      </c>
    </row>
    <row r="2" spans="1:18">
      <c r="A2" t="s">
        <v>5</v>
      </c>
      <c r="B2" t="s">
        <v>6</v>
      </c>
      <c r="C2">
        <v>0</v>
      </c>
      <c r="D2">
        <v>2</v>
      </c>
      <c r="E2">
        <v>33</v>
      </c>
      <c r="H2" s="5">
        <f>Table1[[#This Row],[Time took]]-Table2[[#This Row],[Time took]]</f>
        <v>-25.469999989028999</v>
      </c>
      <c r="I2">
        <f>Table1[[#This Row],[Time took]]-Table3[[#This Row],[Time took]]</f>
        <v>-4</v>
      </c>
      <c r="K2" t="s">
        <v>5</v>
      </c>
      <c r="L2" t="s">
        <v>6</v>
      </c>
      <c r="M2">
        <v>2</v>
      </c>
      <c r="N2" cm="1">
        <f t="array" ref="N2">MIN(INDEX(_xlfn._xlws.FILTER(Table1[],(Table1[Engine]=K2)*(Table1[Algorithm]=L2)*(Table1[Search Depth]=M2)),,5))</f>
        <v>5</v>
      </c>
      <c r="Q2">
        <f>Table467[[#This Row],[Time took]]-Table46[[#This Row],[Time took]]</f>
        <v>0.98000000696629996</v>
      </c>
      <c r="R2">
        <f>Table467[[#This Row],[Time took]]-Table4[[#This Row],[Time took]]</f>
        <v>-2</v>
      </c>
    </row>
    <row r="3" spans="1:18">
      <c r="A3" t="s">
        <v>5</v>
      </c>
      <c r="B3" t="s">
        <v>6</v>
      </c>
      <c r="C3">
        <v>1</v>
      </c>
      <c r="D3">
        <v>2</v>
      </c>
      <c r="E3">
        <v>10</v>
      </c>
      <c r="H3" s="5">
        <f>Table1[[#This Row],[Time took]]-Table2[[#This Row],[Time took]]</f>
        <v>-0.50999999279149932</v>
      </c>
      <c r="I3">
        <f>Table1[[#This Row],[Time took]]-Table3[[#This Row],[Time took]]</f>
        <v>-1</v>
      </c>
      <c r="K3" t="s">
        <v>5</v>
      </c>
      <c r="L3" t="s">
        <v>6</v>
      </c>
      <c r="M3">
        <v>3</v>
      </c>
      <c r="N3" cm="1">
        <f t="array" ref="N3">MIN(INDEX(_xlfn._xlws.FILTER(Table1[],(Table1[Engine]=K3)*(Table1[Algorithm]=L3)*(Table1[Search Depth]=M3)),,5))</f>
        <v>33</v>
      </c>
      <c r="Q3">
        <f>Table467[[#This Row],[Time took]]-Table46[[#This Row],[Time took]]</f>
        <v>20.365000008139802</v>
      </c>
      <c r="R3">
        <f>Table467[[#This Row],[Time took]]-Table4[[#This Row],[Time took]]</f>
        <v>14</v>
      </c>
    </row>
    <row r="4" spans="1:18">
      <c r="A4" t="s">
        <v>5</v>
      </c>
      <c r="B4" t="s">
        <v>6</v>
      </c>
      <c r="C4">
        <v>2</v>
      </c>
      <c r="D4">
        <v>2</v>
      </c>
      <c r="E4">
        <v>9</v>
      </c>
      <c r="H4" s="5">
        <f>Table1[[#This Row],[Time took]]-Table2[[#This Row],[Time took]]</f>
        <v>1.9800000390969297</v>
      </c>
      <c r="I4">
        <f>Table1[[#This Row],[Time took]]-Table3[[#This Row],[Time took]]</f>
        <v>-5</v>
      </c>
      <c r="K4" t="s">
        <v>5</v>
      </c>
      <c r="L4" t="s">
        <v>6</v>
      </c>
      <c r="M4">
        <v>4</v>
      </c>
      <c r="N4" cm="1">
        <f t="array" ref="N4">MIN(INDEX(_xlfn._xlws.FILTER(Table1[],(Table1[Engine]=K4)*(Table1[Algorithm]=L4)*(Table1[Search Depth]=M4)),,5))</f>
        <v>149</v>
      </c>
      <c r="Q4">
        <f>Table467[[#This Row],[Time took]]-Table46[[#This Row],[Time took]]</f>
        <v>99.46500000171369</v>
      </c>
      <c r="R4">
        <f>Table467[[#This Row],[Time took]]-Table4[[#This Row],[Time took]]</f>
        <v>78</v>
      </c>
    </row>
    <row r="5" spans="1:18">
      <c r="A5" t="s">
        <v>5</v>
      </c>
      <c r="B5" t="s">
        <v>6</v>
      </c>
      <c r="C5">
        <v>3</v>
      </c>
      <c r="D5">
        <v>2</v>
      </c>
      <c r="E5">
        <v>8</v>
      </c>
      <c r="H5" s="5">
        <f>Table1[[#This Row],[Time took]]-Table2[[#This Row],[Time took]]</f>
        <v>1.4050000156275999</v>
      </c>
      <c r="I5">
        <f>Table1[[#This Row],[Time took]]-Table3[[#This Row],[Time took]]</f>
        <v>-5</v>
      </c>
      <c r="K5" t="s">
        <v>5</v>
      </c>
      <c r="L5" t="s">
        <v>6</v>
      </c>
      <c r="M5">
        <v>5</v>
      </c>
      <c r="N5" cm="1">
        <f t="array" ref="N5">MIN(INDEX(_xlfn._xlws.FILTER(Table1[],(Table1[Engine]=K5)*(Table1[Algorithm]=L5)*(Table1[Search Depth]=M5)),,5))</f>
        <v>733</v>
      </c>
      <c r="Q5">
        <f>Table467[[#This Row],[Time took]]-Table46[[#This Row],[Time took]]</f>
        <v>498.880000020843</v>
      </c>
      <c r="R5">
        <f>Table467[[#This Row],[Time took]]-Table4[[#This Row],[Time took]]</f>
        <v>402</v>
      </c>
    </row>
    <row r="6" spans="1:18">
      <c r="A6" t="s">
        <v>5</v>
      </c>
      <c r="B6" t="s">
        <v>6</v>
      </c>
      <c r="C6">
        <v>4</v>
      </c>
      <c r="D6">
        <v>2</v>
      </c>
      <c r="E6">
        <v>7</v>
      </c>
      <c r="H6" s="5">
        <f>Table1[[#This Row],[Time took]]-Table2[[#This Row],[Time took]]</f>
        <v>1.3050000001676398</v>
      </c>
      <c r="I6">
        <f>Table1[[#This Row],[Time took]]-Table3[[#This Row],[Time took]]</f>
        <v>-1</v>
      </c>
      <c r="K6" t="s">
        <v>5</v>
      </c>
      <c r="L6" t="s">
        <v>6</v>
      </c>
      <c r="M6">
        <v>6</v>
      </c>
      <c r="N6" cm="1">
        <f t="array" ref="N6">MIN(INDEX(_xlfn._xlws.FILTER(Table1[],(Table1[Engine]=K6)*(Table1[Algorithm]=L6)*(Table1[Search Depth]=M6)),,5))</f>
        <v>3303</v>
      </c>
      <c r="Q6">
        <f>Table467[[#This Row],[Time took]]-Table46[[#This Row],[Time took]]</f>
        <v>2232.9650000175498</v>
      </c>
      <c r="R6">
        <f>Table467[[#This Row],[Time took]]-Table4[[#This Row],[Time took]]</f>
        <v>1702</v>
      </c>
    </row>
    <row r="7" spans="1:18">
      <c r="A7" t="s">
        <v>5</v>
      </c>
      <c r="B7" t="s">
        <v>6</v>
      </c>
      <c r="C7">
        <v>5</v>
      </c>
      <c r="D7">
        <v>2</v>
      </c>
      <c r="E7">
        <v>7</v>
      </c>
      <c r="H7" s="5">
        <f>Table1[[#This Row],[Time took]]-Table2[[#This Row],[Time took]]</f>
        <v>1.1550000221468597</v>
      </c>
      <c r="I7">
        <f>Table1[[#This Row],[Time took]]-Table3[[#This Row],[Time took]]</f>
        <v>-1</v>
      </c>
      <c r="K7" t="s">
        <v>5</v>
      </c>
      <c r="L7" t="s">
        <v>6</v>
      </c>
      <c r="M7">
        <v>7</v>
      </c>
      <c r="N7" cm="1">
        <f t="array" ref="N7">MIN(INDEX(_xlfn._xlws.FILTER(Table1[],(Table1[Engine]=K7)*(Table1[Algorithm]=L7)*(Table1[Search Depth]=M7)),,5))</f>
        <v>16694</v>
      </c>
      <c r="Q7">
        <f>Table467[[#This Row],[Time took]]-Table46[[#This Row],[Time took]]</f>
        <v>11302.234999992419</v>
      </c>
      <c r="R7">
        <f>Table467[[#This Row],[Time took]]-Table4[[#This Row],[Time took]]</f>
        <v>8342.00000000002</v>
      </c>
    </row>
    <row r="8" spans="1:18">
      <c r="A8" t="s">
        <v>5</v>
      </c>
      <c r="B8" t="s">
        <v>6</v>
      </c>
      <c r="C8">
        <v>6</v>
      </c>
      <c r="D8">
        <v>2</v>
      </c>
      <c r="E8">
        <v>5</v>
      </c>
      <c r="H8" s="5">
        <f>Table1[[#This Row],[Time took]]-Table2[[#This Row],[Time took]]</f>
        <v>-1.1950000235810796</v>
      </c>
      <c r="I8">
        <f>Table1[[#This Row],[Time took]]-Table3[[#This Row],[Time took]]</f>
        <v>-2</v>
      </c>
      <c r="K8" t="s">
        <v>5</v>
      </c>
      <c r="L8" t="s">
        <v>7</v>
      </c>
      <c r="M8">
        <v>2</v>
      </c>
      <c r="N8" cm="1">
        <f t="array" ref="N8">MIN(INDEX(_xlfn._xlws.FILTER(Table1[],(Table1[Engine]=K8)*(Table1[Algorithm]=L8)*(Table1[Search Depth]=M8)),,5))</f>
        <v>2</v>
      </c>
      <c r="Q8">
        <f>Table467[[#This Row],[Time took]]-Table46[[#This Row],[Time took]]</f>
        <v>1.0799999795854101</v>
      </c>
      <c r="R8">
        <f>Table467[[#This Row],[Time took]]-Table4[[#This Row],[Time took]]</f>
        <v>1</v>
      </c>
    </row>
    <row r="9" spans="1:18">
      <c r="A9" t="s">
        <v>5</v>
      </c>
      <c r="B9" t="s">
        <v>6</v>
      </c>
      <c r="C9">
        <v>7</v>
      </c>
      <c r="D9">
        <v>2</v>
      </c>
      <c r="E9">
        <v>6</v>
      </c>
      <c r="H9" s="5">
        <f>Table1[[#This Row],[Time took]]-Table2[[#This Row],[Time took]]</f>
        <v>1.9800000069663</v>
      </c>
      <c r="I9">
        <f>Table1[[#This Row],[Time took]]-Table3[[#This Row],[Time took]]</f>
        <v>-2</v>
      </c>
      <c r="K9" t="s">
        <v>5</v>
      </c>
      <c r="L9" t="s">
        <v>7</v>
      </c>
      <c r="M9">
        <v>3</v>
      </c>
      <c r="N9" cm="1">
        <f t="array" ref="N9">MIN(INDEX(_xlfn._xlws.FILTER(Table1[],(Table1[Engine]=K9)*(Table1[Algorithm]=L9)*(Table1[Search Depth]=M9)),,5))</f>
        <v>6</v>
      </c>
      <c r="Q9">
        <f>Table467[[#This Row],[Time took]]-Table46[[#This Row],[Time took]]</f>
        <v>3.1249999944120699</v>
      </c>
      <c r="R9">
        <f>Table467[[#This Row],[Time took]]-Table4[[#This Row],[Time took]]</f>
        <v>2.0000000000145599</v>
      </c>
    </row>
    <row r="10" spans="1:18">
      <c r="A10" t="s">
        <v>5</v>
      </c>
      <c r="B10" t="s">
        <v>6</v>
      </c>
      <c r="C10">
        <v>0</v>
      </c>
      <c r="D10">
        <v>3</v>
      </c>
      <c r="E10">
        <v>37</v>
      </c>
      <c r="H10" s="5">
        <f>Table1[[#This Row],[Time took]]-Table2[[#This Row],[Time took]]</f>
        <v>16.385000013280699</v>
      </c>
      <c r="I10">
        <f>Table1[[#This Row],[Time took]]-Table3[[#This Row],[Time took]]</f>
        <v>0</v>
      </c>
      <c r="K10" t="s">
        <v>5</v>
      </c>
      <c r="L10" t="s">
        <v>7</v>
      </c>
      <c r="M10">
        <v>4</v>
      </c>
      <c r="N10" cm="1">
        <f t="array" ref="N10">MIN(INDEX(_xlfn._xlws.FILTER(Table1[],(Table1[Engine]=K10)*(Table1[Algorithm]=L10)*(Table1[Search Depth]=M10)),,5))</f>
        <v>14</v>
      </c>
      <c r="Q10">
        <f>Table467[[#This Row],[Time took]]-Table46[[#This Row],[Time took]]</f>
        <v>9.3649999806657505</v>
      </c>
      <c r="R10">
        <f>Table467[[#This Row],[Time took]]-Table4[[#This Row],[Time took]]</f>
        <v>7</v>
      </c>
    </row>
    <row r="11" spans="1:18">
      <c r="A11" t="s">
        <v>5</v>
      </c>
      <c r="B11" t="s">
        <v>6</v>
      </c>
      <c r="C11">
        <v>1</v>
      </c>
      <c r="D11">
        <v>3</v>
      </c>
      <c r="E11">
        <v>36</v>
      </c>
      <c r="H11" s="5">
        <f>Table1[[#This Row],[Time took]]-Table2[[#This Row],[Time took]]</f>
        <v>18.294999994337601</v>
      </c>
      <c r="I11">
        <f>Table1[[#This Row],[Time took]]-Table3[[#This Row],[Time took]]</f>
        <v>4</v>
      </c>
      <c r="K11" t="s">
        <v>5</v>
      </c>
      <c r="L11" t="s">
        <v>7</v>
      </c>
      <c r="M11">
        <v>5</v>
      </c>
      <c r="N11" cm="1">
        <f t="array" ref="N11">MIN(INDEX(_xlfn._xlws.FILTER(Table1[],(Table1[Engine]=K11)*(Table1[Algorithm]=L11)*(Table1[Search Depth]=M11)),,5))</f>
        <v>36</v>
      </c>
      <c r="Q11">
        <f>Table467[[#This Row],[Time took]]-Table46[[#This Row],[Time took]]</f>
        <v>24.275000010617099</v>
      </c>
      <c r="R11">
        <f>Table467[[#This Row],[Time took]]-Table4[[#This Row],[Time took]]</f>
        <v>16.999999999985501</v>
      </c>
    </row>
    <row r="12" spans="1:18">
      <c r="A12" t="s">
        <v>5</v>
      </c>
      <c r="B12" t="s">
        <v>6</v>
      </c>
      <c r="C12">
        <v>2</v>
      </c>
      <c r="D12">
        <v>3</v>
      </c>
      <c r="E12">
        <v>34</v>
      </c>
      <c r="H12" s="5">
        <f>Table1[[#This Row],[Time took]]-Table2[[#This Row],[Time took]]</f>
        <v>19.430000000633299</v>
      </c>
      <c r="I12">
        <f>Table1[[#This Row],[Time took]]-Table3[[#This Row],[Time took]]</f>
        <v>0</v>
      </c>
      <c r="K12" t="s">
        <v>5</v>
      </c>
      <c r="L12" t="s">
        <v>7</v>
      </c>
      <c r="M12">
        <v>6</v>
      </c>
      <c r="N12" cm="1">
        <f t="array" ref="N12">MIN(INDEX(_xlfn._xlws.FILTER(Table1[],(Table1[Engine]=K12)*(Table1[Algorithm]=L12)*(Table1[Search Depth]=M12)),,5))</f>
        <v>92</v>
      </c>
      <c r="Q12">
        <f>Table467[[#This Row],[Time took]]-Table46[[#This Row],[Time took]]</f>
        <v>64.939999948721407</v>
      </c>
      <c r="R12">
        <f>Table467[[#This Row],[Time took]]-Table4[[#This Row],[Time took]]</f>
        <v>47.999999999985498</v>
      </c>
    </row>
    <row r="13" spans="1:18">
      <c r="A13" t="s">
        <v>5</v>
      </c>
      <c r="B13" t="s">
        <v>6</v>
      </c>
      <c r="C13">
        <v>3</v>
      </c>
      <c r="D13">
        <v>3</v>
      </c>
      <c r="E13">
        <v>33</v>
      </c>
      <c r="H13" s="5">
        <f>Table1[[#This Row],[Time took]]-Table2[[#This Row],[Time took]]</f>
        <v>17.394999977666899</v>
      </c>
      <c r="I13">
        <f>Table1[[#This Row],[Time took]]-Table3[[#This Row],[Time took]]</f>
        <v>9</v>
      </c>
      <c r="K13" t="s">
        <v>5</v>
      </c>
      <c r="L13" t="s">
        <v>7</v>
      </c>
      <c r="M13">
        <v>7</v>
      </c>
      <c r="N13" cm="1">
        <f t="array" ref="N13">MIN(INDEX(_xlfn._xlws.FILTER(Table1[],(Table1[Engine]=K13)*(Table1[Algorithm]=L13)*(Table1[Search Depth]=M13)),,5))</f>
        <v>318</v>
      </c>
      <c r="Q13">
        <f>Table467[[#This Row],[Time took]]-Table46[[#This Row],[Time took]]</f>
        <v>218.6850000005216</v>
      </c>
      <c r="R13">
        <f>Table467[[#This Row],[Time took]]-Table4[[#This Row],[Time took]]</f>
        <v>159</v>
      </c>
    </row>
    <row r="14" spans="1:18">
      <c r="A14" t="s">
        <v>5</v>
      </c>
      <c r="B14" t="s">
        <v>6</v>
      </c>
      <c r="C14">
        <v>4</v>
      </c>
      <c r="D14">
        <v>3</v>
      </c>
      <c r="E14">
        <v>33</v>
      </c>
      <c r="H14" s="5">
        <f>Table1[[#This Row],[Time took]]-Table2[[#This Row],[Time took]]</f>
        <v>18.430000000633299</v>
      </c>
      <c r="I14">
        <f>Table1[[#This Row],[Time took]]-Table3[[#This Row],[Time took]]</f>
        <v>11</v>
      </c>
      <c r="K14" t="s">
        <v>5</v>
      </c>
      <c r="L14" t="s">
        <v>7</v>
      </c>
      <c r="M14">
        <v>8</v>
      </c>
      <c r="N14" cm="1">
        <f t="array" ref="N14">MIN(INDEX(_xlfn._xlws.FILTER(Table1[],(Table1[Engine]=K14)*(Table1[Algorithm]=L14)*(Table1[Search Depth]=M14)),,5))</f>
        <v>690</v>
      </c>
      <c r="Q14">
        <f>Table467[[#This Row],[Time took]]-Table46[[#This Row],[Time took]]</f>
        <v>503.27000004239403</v>
      </c>
      <c r="R14">
        <f>Table467[[#This Row],[Time took]]-Table4[[#This Row],[Time took]]</f>
        <v>376</v>
      </c>
    </row>
    <row r="15" spans="1:18">
      <c r="A15" t="s">
        <v>5</v>
      </c>
      <c r="B15" t="s">
        <v>6</v>
      </c>
      <c r="C15">
        <v>5</v>
      </c>
      <c r="D15">
        <v>3</v>
      </c>
      <c r="E15">
        <v>33</v>
      </c>
      <c r="H15" s="5">
        <f>Table1[[#This Row],[Time took]]-Table2[[#This Row],[Time took]]</f>
        <v>19.139999993611198</v>
      </c>
      <c r="I15">
        <f>Table1[[#This Row],[Time took]]-Table3[[#This Row],[Time took]]</f>
        <v>12</v>
      </c>
      <c r="K15" t="s">
        <v>5</v>
      </c>
      <c r="L15" t="s">
        <v>7</v>
      </c>
      <c r="M15">
        <v>9</v>
      </c>
      <c r="N15" cm="1">
        <f t="array" ref="N15">MIN(INDEX(_xlfn._xlws.FILTER(Table1[],(Table1[Engine]=K15)*(Table1[Algorithm]=L15)*(Table1[Search Depth]=M15)),,5))</f>
        <v>2139</v>
      </c>
      <c r="Q15">
        <f>Table467[[#This Row],[Time took]]-Table46[[#This Row],[Time took]]</f>
        <v>1492.025000018534</v>
      </c>
      <c r="R15">
        <f>Table467[[#This Row],[Time took]]-Table4[[#This Row],[Time took]]</f>
        <v>1105</v>
      </c>
    </row>
    <row r="16" spans="1:18">
      <c r="A16" t="s">
        <v>5</v>
      </c>
      <c r="B16" t="s">
        <v>6</v>
      </c>
      <c r="C16">
        <v>6</v>
      </c>
      <c r="D16">
        <v>3</v>
      </c>
      <c r="E16">
        <v>33</v>
      </c>
      <c r="H16" s="5">
        <f>Table1[[#This Row],[Time took]]-Table2[[#This Row],[Time took]]</f>
        <v>20.150000000838197</v>
      </c>
      <c r="I16">
        <f>Table1[[#This Row],[Time took]]-Table3[[#This Row],[Time took]]</f>
        <v>14</v>
      </c>
      <c r="K16" t="s">
        <v>5</v>
      </c>
      <c r="L16" t="s">
        <v>7</v>
      </c>
      <c r="M16">
        <v>10</v>
      </c>
      <c r="N16" cm="1">
        <f t="array" ref="N16">MIN(INDEX(_xlfn._xlws.FILTER(Table1[],(Table1[Engine]=K16)*(Table1[Algorithm]=L16)*(Table1[Search Depth]=M16)),,5))</f>
        <v>3111</v>
      </c>
      <c r="Q16">
        <f>Table467[[#This Row],[Time took]]-Table46[[#This Row],[Time took]]</f>
        <v>2284.1550000258731</v>
      </c>
      <c r="R16">
        <f>Table467[[#This Row],[Time took]]-Table4[[#This Row],[Time took]]</f>
        <v>1705</v>
      </c>
    </row>
    <row r="17" spans="1:18">
      <c r="A17" t="s">
        <v>5</v>
      </c>
      <c r="B17" t="s">
        <v>6</v>
      </c>
      <c r="C17">
        <v>7</v>
      </c>
      <c r="D17">
        <v>3</v>
      </c>
      <c r="E17">
        <v>33</v>
      </c>
      <c r="H17" s="5">
        <f>Table1[[#This Row],[Time took]]-Table2[[#This Row],[Time took]]</f>
        <v>20.365000008139802</v>
      </c>
      <c r="I17">
        <f>Table1[[#This Row],[Time took]]-Table3[[#This Row],[Time took]]</f>
        <v>11.000000000000501</v>
      </c>
      <c r="K17" t="s">
        <v>5</v>
      </c>
      <c r="L17" t="s">
        <v>7</v>
      </c>
      <c r="M17">
        <v>11</v>
      </c>
      <c r="N17" cm="1">
        <f t="array" ref="N17">MIN(INDEX(_xlfn._xlws.FILTER(Table1[],(Table1[Engine]=K17)*(Table1[Algorithm]=L17)*(Table1[Search Depth]=M17)),,5))</f>
        <v>9451</v>
      </c>
      <c r="Q17">
        <f>Table467[[#This Row],[Time took]]-Table46[[#This Row],[Time took]]</f>
        <v>6554.2000000122998</v>
      </c>
      <c r="R17">
        <f>Table467[[#This Row],[Time took]]-Table4[[#This Row],[Time took]]</f>
        <v>4759.00000000002</v>
      </c>
    </row>
    <row r="18" spans="1:18">
      <c r="A18" t="s">
        <v>5</v>
      </c>
      <c r="B18" t="s">
        <v>6</v>
      </c>
      <c r="C18">
        <v>0</v>
      </c>
      <c r="D18">
        <v>4</v>
      </c>
      <c r="E18">
        <v>152</v>
      </c>
      <c r="H18" s="5">
        <f>Table1[[#This Row],[Time took]]-Table2[[#This Row],[Time took]]</f>
        <v>93.280000028200504</v>
      </c>
      <c r="I18">
        <f>Table1[[#This Row],[Time took]]-Table3[[#This Row],[Time took]]</f>
        <v>69.000000000000497</v>
      </c>
      <c r="K18" t="s">
        <v>5</v>
      </c>
      <c r="L18" t="s">
        <v>7</v>
      </c>
      <c r="M18">
        <v>12</v>
      </c>
      <c r="N18" cm="1">
        <f t="array" ref="N18">MIN(INDEX(_xlfn._xlws.FILTER(Table1[],(Table1[Engine]=K18)*(Table1[Algorithm]=L18)*(Table1[Search Depth]=M18)),,5))</f>
        <v>19587</v>
      </c>
      <c r="Q18">
        <f>Table467[[#This Row],[Time took]]-Table46[[#This Row],[Time took]]</f>
        <v>14597.16000000528</v>
      </c>
      <c r="R18">
        <f>Table467[[#This Row],[Time took]]-Table4[[#This Row],[Time took]]</f>
        <v>10707</v>
      </c>
    </row>
    <row r="19" spans="1:18">
      <c r="A19" t="s">
        <v>5</v>
      </c>
      <c r="B19" t="s">
        <v>6</v>
      </c>
      <c r="C19">
        <v>1</v>
      </c>
      <c r="D19">
        <v>4</v>
      </c>
      <c r="E19">
        <v>156</v>
      </c>
      <c r="H19" s="5">
        <f>Table1[[#This Row],[Time took]]-Table2[[#This Row],[Time took]]</f>
        <v>99.614999996498298</v>
      </c>
      <c r="I19">
        <f>Table1[[#This Row],[Time took]]-Table3[[#This Row],[Time took]]</f>
        <v>71.999999999999602</v>
      </c>
      <c r="K19" t="s">
        <v>8</v>
      </c>
      <c r="L19" t="s">
        <v>6</v>
      </c>
      <c r="M19">
        <v>2</v>
      </c>
      <c r="N19" cm="1">
        <f t="array" ref="N19">MIN(INDEX(_xlfn._xlws.FILTER(Table1[],(Table1[Engine]=K19)*(Table1[Algorithm]=L19)*(Table1[Search Depth]=M19)),,5))</f>
        <v>1161</v>
      </c>
      <c r="Q19">
        <f>Table467[[#This Row],[Time took]]-Table46[[#This Row],[Time took]]</f>
        <v>156.11000001803995</v>
      </c>
      <c r="R19">
        <f>Table467[[#This Row],[Time took]]-Table4[[#This Row],[Time took]]</f>
        <v>-4570.00000000002</v>
      </c>
    </row>
    <row r="20" spans="1:18">
      <c r="A20" t="s">
        <v>5</v>
      </c>
      <c r="B20" t="s">
        <v>6</v>
      </c>
      <c r="C20">
        <v>2</v>
      </c>
      <c r="D20">
        <v>4</v>
      </c>
      <c r="E20">
        <v>153</v>
      </c>
      <c r="H20" s="5">
        <f>Table1[[#This Row],[Time took]]-Table2[[#This Row],[Time took]]</f>
        <v>91.71000001672661</v>
      </c>
      <c r="I20">
        <f>Table1[[#This Row],[Time took]]-Table3[[#This Row],[Time took]]</f>
        <v>82</v>
      </c>
      <c r="K20" t="s">
        <v>8</v>
      </c>
      <c r="L20" t="s">
        <v>6</v>
      </c>
      <c r="M20">
        <v>3</v>
      </c>
      <c r="N20" cm="1">
        <f t="array" ref="N20">MIN(INDEX(_xlfn._xlws.FILTER(Table1[],(Table1[Engine]=K20)*(Table1[Algorithm]=L20)*(Table1[Search Depth]=M20)),,5))</f>
        <v>6859</v>
      </c>
      <c r="Q20">
        <f>Table467[[#This Row],[Time took]]-Table46[[#This Row],[Time took]]</f>
        <v>692.01999996183986</v>
      </c>
      <c r="R20">
        <f>Table467[[#This Row],[Time took]]-Table4[[#This Row],[Time took]]</f>
        <v>-28659</v>
      </c>
    </row>
    <row r="21" spans="1:18">
      <c r="A21" t="s">
        <v>5</v>
      </c>
      <c r="B21" t="s">
        <v>6</v>
      </c>
      <c r="C21">
        <v>3</v>
      </c>
      <c r="D21">
        <v>4</v>
      </c>
      <c r="E21">
        <v>154</v>
      </c>
      <c r="H21" s="5">
        <f>Table1[[#This Row],[Time took]]-Table2[[#This Row],[Time took]]</f>
        <v>99.39499998791149</v>
      </c>
      <c r="I21">
        <f>Table1[[#This Row],[Time took]]-Table3[[#This Row],[Time took]]</f>
        <v>82</v>
      </c>
      <c r="K21" t="s">
        <v>8</v>
      </c>
      <c r="L21" t="s">
        <v>6</v>
      </c>
      <c r="M21">
        <v>4</v>
      </c>
      <c r="N21" cm="1">
        <f t="array" ref="N21">MIN(INDEX(_xlfn._xlws.FILTER(Table1[],(Table1[Engine]=K21)*(Table1[Algorithm]=L21)*(Table1[Search Depth]=M21)),,5))</f>
        <v>33528</v>
      </c>
      <c r="Q21">
        <f>Table467[[#This Row],[Time took]]-Table46[[#This Row],[Time took]]</f>
        <v>3504.1149999685986</v>
      </c>
      <c r="R21">
        <f>Table467[[#This Row],[Time took]]-Table4[[#This Row],[Time took]]</f>
        <v>-21007</v>
      </c>
    </row>
    <row r="22" spans="1:18">
      <c r="A22" t="s">
        <v>5</v>
      </c>
      <c r="B22" t="s">
        <v>6</v>
      </c>
      <c r="C22">
        <v>4</v>
      </c>
      <c r="D22">
        <v>4</v>
      </c>
      <c r="E22">
        <v>156</v>
      </c>
      <c r="H22" s="5">
        <f>Table1[[#This Row],[Time took]]-Table2[[#This Row],[Time took]]</f>
        <v>105.5150000439026</v>
      </c>
      <c r="I22">
        <f>Table1[[#This Row],[Time took]]-Table3[[#This Row],[Time took]]</f>
        <v>77</v>
      </c>
      <c r="K22" t="s">
        <v>8</v>
      </c>
      <c r="L22" t="s">
        <v>7</v>
      </c>
      <c r="M22">
        <v>2</v>
      </c>
      <c r="N22" cm="1">
        <f t="array" ref="N22">MIN(INDEX(_xlfn._xlws.FILTER(Table1[],(Table1[Engine]=K22)*(Table1[Algorithm]=L22)*(Table1[Search Depth]=M22)),,5))</f>
        <v>325</v>
      </c>
      <c r="Q22">
        <f>Table467[[#This Row],[Time took]]-Table46[[#This Row],[Time took]]</f>
        <v>23.825000028592001</v>
      </c>
      <c r="R22">
        <f>Table467[[#This Row],[Time took]]-Table4[[#This Row],[Time took]]</f>
        <v>-1201</v>
      </c>
    </row>
    <row r="23" spans="1:18">
      <c r="A23" t="s">
        <v>5</v>
      </c>
      <c r="B23" t="s">
        <v>6</v>
      </c>
      <c r="C23">
        <v>5</v>
      </c>
      <c r="D23">
        <v>4</v>
      </c>
      <c r="E23">
        <v>151</v>
      </c>
      <c r="H23" s="5">
        <f>Table1[[#This Row],[Time took]]-Table2[[#This Row],[Time took]]</f>
        <v>100.0249999798835</v>
      </c>
      <c r="I23">
        <f>Table1[[#This Row],[Time took]]-Table3[[#This Row],[Time took]]</f>
        <v>76</v>
      </c>
      <c r="K23" t="s">
        <v>8</v>
      </c>
      <c r="L23" t="s">
        <v>7</v>
      </c>
      <c r="M23">
        <v>3</v>
      </c>
      <c r="N23" cm="1">
        <f t="array" ref="N23">MIN(INDEX(_xlfn._xlws.FILTER(Table1[],(Table1[Engine]=K23)*(Table1[Algorithm]=L23)*(Table1[Search Depth]=M23)),,5))</f>
        <v>1495</v>
      </c>
      <c r="Q23">
        <f>Table467[[#This Row],[Time took]]-Table46[[#This Row],[Time took]]</f>
        <v>113.75999998301995</v>
      </c>
      <c r="R23">
        <f>Table467[[#This Row],[Time took]]-Table4[[#This Row],[Time took]]</f>
        <v>-5528.00000000011</v>
      </c>
    </row>
    <row r="24" spans="1:18">
      <c r="A24" t="s">
        <v>5</v>
      </c>
      <c r="B24" t="s">
        <v>6</v>
      </c>
      <c r="C24">
        <v>6</v>
      </c>
      <c r="D24">
        <v>4</v>
      </c>
      <c r="E24">
        <v>154</v>
      </c>
      <c r="H24" s="5">
        <f>Table1[[#This Row],[Time took]]-Table2[[#This Row],[Time took]]</f>
        <v>104.46500000171369</v>
      </c>
      <c r="I24">
        <f>Table1[[#This Row],[Time took]]-Table3[[#This Row],[Time took]]</f>
        <v>74</v>
      </c>
      <c r="K24" t="s">
        <v>8</v>
      </c>
      <c r="L24" t="s">
        <v>7</v>
      </c>
      <c r="M24">
        <v>4</v>
      </c>
      <c r="N24" cm="1">
        <f t="array" ref="N24">MIN(INDEX(_xlfn._xlws.FILTER(Table1[],(Table1[Engine]=K24)*(Table1[Algorithm]=L24)*(Table1[Search Depth]=M24)),,5))</f>
        <v>2506</v>
      </c>
      <c r="Q24">
        <f>Table467[[#This Row],[Time took]]-Table46[[#This Row],[Time took]]</f>
        <v>185.27999998209998</v>
      </c>
      <c r="R24">
        <f>Table467[[#This Row],[Time took]]-Table4[[#This Row],[Time took]]</f>
        <v>-8236</v>
      </c>
    </row>
    <row r="25" spans="1:18">
      <c r="A25" t="s">
        <v>5</v>
      </c>
      <c r="B25" t="s">
        <v>6</v>
      </c>
      <c r="C25">
        <v>7</v>
      </c>
      <c r="D25">
        <v>4</v>
      </c>
      <c r="E25">
        <v>149</v>
      </c>
      <c r="H25" s="5">
        <f>Table1[[#This Row],[Time took]]-Table2[[#This Row],[Time took]]</f>
        <v>95.020000032149298</v>
      </c>
      <c r="I25">
        <f>Table1[[#This Row],[Time took]]-Table3[[#This Row],[Time took]]</f>
        <v>78</v>
      </c>
      <c r="K25" t="s">
        <v>8</v>
      </c>
      <c r="L25" t="s">
        <v>7</v>
      </c>
      <c r="M25">
        <v>5</v>
      </c>
      <c r="N25" cm="1">
        <f t="array" ref="N25">MIN(INDEX(_xlfn._xlws.FILTER(Table1[],(Table1[Engine]=K25)*(Table1[Algorithm]=L25)*(Table1[Search Depth]=M25)),,5))</f>
        <v>9420</v>
      </c>
      <c r="Q25">
        <f>Table467[[#This Row],[Time took]]-Table46[[#This Row],[Time took]]</f>
        <v>709.70000002300912</v>
      </c>
      <c r="R25">
        <f>Table467[[#This Row],[Time took]]-Table4[[#This Row],[Time took]]</f>
        <v>-5898</v>
      </c>
    </row>
    <row r="26" spans="1:18">
      <c r="A26" t="s">
        <v>5</v>
      </c>
      <c r="B26" t="s">
        <v>6</v>
      </c>
      <c r="C26">
        <v>0</v>
      </c>
      <c r="D26">
        <v>5</v>
      </c>
      <c r="E26">
        <v>736</v>
      </c>
      <c r="H26" s="5">
        <f>Table1[[#This Row],[Time took]]-Table2[[#This Row],[Time took]]</f>
        <v>493.18999997479898</v>
      </c>
      <c r="I26">
        <f>Table1[[#This Row],[Time took]]-Table3[[#This Row],[Time took]]</f>
        <v>368</v>
      </c>
      <c r="K26" t="s">
        <v>8</v>
      </c>
      <c r="L26" t="s">
        <v>7</v>
      </c>
      <c r="M26">
        <v>6</v>
      </c>
      <c r="N26" cm="1">
        <f t="array" ref="N26">MIN(INDEX(_xlfn._xlws.FILTER(Table1[],(Table1[Engine]=K26)*(Table1[Algorithm]=L26)*(Table1[Search Depth]=M26)),,5))</f>
        <v>16301</v>
      </c>
      <c r="Q26">
        <f>Table467[[#This Row],[Time took]]-Table46[[#This Row],[Time took]]</f>
        <v>1099.855000001</v>
      </c>
      <c r="R26">
        <f>Table467[[#This Row],[Time took]]-Table4[[#This Row],[Time took]]</f>
        <v>-10795.999999999702</v>
      </c>
    </row>
    <row r="27" spans="1:18">
      <c r="A27" t="s">
        <v>5</v>
      </c>
      <c r="B27" t="s">
        <v>6</v>
      </c>
      <c r="C27">
        <v>1</v>
      </c>
      <c r="D27">
        <v>5</v>
      </c>
      <c r="E27">
        <v>737</v>
      </c>
      <c r="H27" s="5">
        <f>Table1[[#This Row],[Time took]]-Table2[[#This Row],[Time took]]</f>
        <v>493.99000002350704</v>
      </c>
      <c r="I27">
        <f>Table1[[#This Row],[Time took]]-Table3[[#This Row],[Time took]]</f>
        <v>401</v>
      </c>
      <c r="K27" t="s">
        <v>9</v>
      </c>
      <c r="L27" t="s">
        <v>6</v>
      </c>
      <c r="M27">
        <v>2</v>
      </c>
      <c r="N27" cm="1">
        <f t="array" ref="N27">MIN(INDEX(_xlfn._xlws.FILTER(Table1[],(Table1[Engine]=K27)*(Table1[Algorithm]=L27)*(Table1[Search Depth]=M27)),,5))</f>
        <v>1</v>
      </c>
      <c r="Q27">
        <f>Table467[[#This Row],[Time took]]-Table46[[#This Row],[Time took]]</f>
        <v>8.0000037793070966E-2</v>
      </c>
      <c r="R27">
        <f>Table467[[#This Row],[Time took]]-Table4[[#This Row],[Time took]]</f>
        <v>0</v>
      </c>
    </row>
    <row r="28" spans="1:18">
      <c r="A28" t="s">
        <v>5</v>
      </c>
      <c r="B28" t="s">
        <v>6</v>
      </c>
      <c r="C28">
        <v>2</v>
      </c>
      <c r="D28">
        <v>5</v>
      </c>
      <c r="E28">
        <v>734</v>
      </c>
      <c r="H28" s="5">
        <f>Table1[[#This Row],[Time took]]-Table2[[#This Row],[Time took]]</f>
        <v>488.18500002706503</v>
      </c>
      <c r="I28">
        <f>Table1[[#This Row],[Time took]]-Table3[[#This Row],[Time took]]</f>
        <v>394</v>
      </c>
      <c r="K28" t="s">
        <v>9</v>
      </c>
      <c r="L28" t="s">
        <v>6</v>
      </c>
      <c r="M28">
        <v>3</v>
      </c>
      <c r="N28" cm="1">
        <f t="array" ref="N28">MIN(INDEX(_xlfn._xlws.FILTER(Table1[],(Table1[Engine]=K28)*(Table1[Algorithm]=L28)*(Table1[Search Depth]=M28)),,5))</f>
        <v>3</v>
      </c>
      <c r="Q28">
        <f>Table467[[#This Row],[Time took]]-Table46[[#This Row],[Time took]]</f>
        <v>1.25000000419096</v>
      </c>
      <c r="R28">
        <f>Table467[[#This Row],[Time took]]-Table4[[#This Row],[Time took]]</f>
        <v>1</v>
      </c>
    </row>
    <row r="29" spans="1:18">
      <c r="A29" t="s">
        <v>5</v>
      </c>
      <c r="B29" t="s">
        <v>6</v>
      </c>
      <c r="C29">
        <v>3</v>
      </c>
      <c r="D29">
        <v>5</v>
      </c>
      <c r="E29">
        <v>734</v>
      </c>
      <c r="H29" s="5">
        <f>Table1[[#This Row],[Time took]]-Table2[[#This Row],[Time took]]</f>
        <v>495.43999997293599</v>
      </c>
      <c r="I29">
        <f>Table1[[#This Row],[Time took]]-Table3[[#This Row],[Time took]]</f>
        <v>348</v>
      </c>
      <c r="K29" t="s">
        <v>9</v>
      </c>
      <c r="L29" t="s">
        <v>6</v>
      </c>
      <c r="M29">
        <v>4</v>
      </c>
      <c r="N29" cm="1">
        <f t="array" ref="N29">MIN(INDEX(_xlfn._xlws.FILTER(Table1[],(Table1[Engine]=K29)*(Table1[Algorithm]=L29)*(Table1[Search Depth]=M29)),,5))</f>
        <v>7</v>
      </c>
      <c r="Q29">
        <f>Table467[[#This Row],[Time took]]-Table46[[#This Row],[Time took]]</f>
        <v>0.41500003356487003</v>
      </c>
      <c r="R29">
        <f>Table467[[#This Row],[Time took]]-Table4[[#This Row],[Time took]]</f>
        <v>0</v>
      </c>
    </row>
    <row r="30" spans="1:18">
      <c r="A30" t="s">
        <v>5</v>
      </c>
      <c r="B30" t="s">
        <v>6</v>
      </c>
      <c r="C30">
        <v>4</v>
      </c>
      <c r="D30">
        <v>5</v>
      </c>
      <c r="E30">
        <v>738</v>
      </c>
      <c r="H30" s="5">
        <f>Table1[[#This Row],[Time took]]-Table2[[#This Row],[Time took]]</f>
        <v>493.010000022594</v>
      </c>
      <c r="I30">
        <f>Table1[[#This Row],[Time took]]-Table3[[#This Row],[Time took]]</f>
        <v>407</v>
      </c>
      <c r="K30" t="s">
        <v>9</v>
      </c>
      <c r="L30" t="s">
        <v>6</v>
      </c>
      <c r="M30">
        <v>5</v>
      </c>
      <c r="N30" cm="1">
        <f t="array" ref="N30">MIN(INDEX(_xlfn._xlws.FILTER(Table1[],(Table1[Engine]=K30)*(Table1[Algorithm]=L30)*(Table1[Search Depth]=M30)),,5))</f>
        <v>34</v>
      </c>
      <c r="Q30">
        <f>Table467[[#This Row],[Time took]]-Table46[[#This Row],[Time took]]</f>
        <v>2.7799999956042001</v>
      </c>
      <c r="R30">
        <f>Table467[[#This Row],[Time took]]-Table4[[#This Row],[Time took]]</f>
        <v>3</v>
      </c>
    </row>
    <row r="31" spans="1:18">
      <c r="A31" t="s">
        <v>5</v>
      </c>
      <c r="B31" t="s">
        <v>6</v>
      </c>
      <c r="C31">
        <v>5</v>
      </c>
      <c r="D31">
        <v>5</v>
      </c>
      <c r="E31">
        <v>738</v>
      </c>
      <c r="H31" s="5">
        <f>Table1[[#This Row],[Time took]]-Table2[[#This Row],[Time took]]</f>
        <v>493.95999998040497</v>
      </c>
      <c r="I31">
        <f>Table1[[#This Row],[Time took]]-Table3[[#This Row],[Time took]]</f>
        <v>404</v>
      </c>
      <c r="K31" t="s">
        <v>9</v>
      </c>
      <c r="L31" t="s">
        <v>6</v>
      </c>
      <c r="M31">
        <v>6</v>
      </c>
      <c r="N31" cm="1">
        <f t="array" ref="N31">MIN(INDEX(_xlfn._xlws.FILTER(Table1[],(Table1[Engine]=K31)*(Table1[Algorithm]=L31)*(Table1[Search Depth]=M31)),,5))</f>
        <v>155</v>
      </c>
      <c r="Q31">
        <f>Table467[[#This Row],[Time took]]-Table46[[#This Row],[Time took]]</f>
        <v>8.0800000298769987</v>
      </c>
      <c r="R31">
        <f>Table467[[#This Row],[Time took]]-Table4[[#This Row],[Time took]]</f>
        <v>14</v>
      </c>
    </row>
    <row r="32" spans="1:18">
      <c r="A32" t="s">
        <v>5</v>
      </c>
      <c r="B32" t="s">
        <v>6</v>
      </c>
      <c r="C32">
        <v>6</v>
      </c>
      <c r="D32">
        <v>5</v>
      </c>
      <c r="E32">
        <v>739</v>
      </c>
      <c r="H32" s="5">
        <f>Table1[[#This Row],[Time took]]-Table2[[#This Row],[Time took]]</f>
        <v>495.77999999606999</v>
      </c>
      <c r="I32">
        <f>Table1[[#This Row],[Time took]]-Table3[[#This Row],[Time took]]</f>
        <v>408</v>
      </c>
      <c r="K32" t="s">
        <v>9</v>
      </c>
      <c r="L32" t="s">
        <v>6</v>
      </c>
      <c r="M32">
        <v>7</v>
      </c>
      <c r="N32" cm="1">
        <f t="array" ref="N32">MIN(INDEX(_xlfn._xlws.FILTER(Table1[],(Table1[Engine]=K32)*(Table1[Algorithm]=L32)*(Table1[Search Depth]=M32)),,5))</f>
        <v>808</v>
      </c>
      <c r="Q32">
        <f>Table467[[#This Row],[Time took]]-Table46[[#This Row],[Time took]]</f>
        <v>77.024999986869034</v>
      </c>
      <c r="R32">
        <f>Table467[[#This Row],[Time took]]-Table4[[#This Row],[Time took]]</f>
        <v>121</v>
      </c>
    </row>
    <row r="33" spans="1:18">
      <c r="A33" t="s">
        <v>5</v>
      </c>
      <c r="B33" t="s">
        <v>6</v>
      </c>
      <c r="C33">
        <v>7</v>
      </c>
      <c r="D33">
        <v>5</v>
      </c>
      <c r="E33">
        <v>733</v>
      </c>
      <c r="H33" s="5">
        <f>Table1[[#This Row],[Time took]]-Table2[[#This Row],[Time took]]</f>
        <v>498.880000020843</v>
      </c>
      <c r="I33">
        <f>Table1[[#This Row],[Time took]]-Table3[[#This Row],[Time took]]</f>
        <v>397</v>
      </c>
      <c r="K33" t="s">
        <v>9</v>
      </c>
      <c r="L33" t="s">
        <v>7</v>
      </c>
      <c r="M33">
        <v>2</v>
      </c>
      <c r="N33" cm="1">
        <f t="array" ref="N33">MIN(INDEX(_xlfn._xlws.FILTER(Table1[],(Table1[Engine]=K33)*(Table1[Algorithm]=L33)*(Table1[Search Depth]=M33)),,5))</f>
        <v>0</v>
      </c>
      <c r="Q33">
        <f>Table467[[#This Row],[Time took]]-Table46[[#This Row],[Time took]]</f>
        <v>-0.60000002849847001</v>
      </c>
      <c r="R33">
        <f>Table467[[#This Row],[Time took]]-Table4[[#This Row],[Time took]]</f>
        <v>-1</v>
      </c>
    </row>
    <row r="34" spans="1:18">
      <c r="A34" t="s">
        <v>5</v>
      </c>
      <c r="B34" t="s">
        <v>6</v>
      </c>
      <c r="C34">
        <v>0</v>
      </c>
      <c r="D34">
        <v>6</v>
      </c>
      <c r="E34">
        <v>3600</v>
      </c>
      <c r="H34" s="5">
        <f>Table1[[#This Row],[Time took]]-Table2[[#This Row],[Time took]]</f>
        <v>2455.2999999956301</v>
      </c>
      <c r="I34">
        <f>Table1[[#This Row],[Time took]]-Table3[[#This Row],[Time took]]</f>
        <v>1882</v>
      </c>
      <c r="K34" t="s">
        <v>9</v>
      </c>
      <c r="L34" t="s">
        <v>7</v>
      </c>
      <c r="M34">
        <v>3</v>
      </c>
      <c r="N34" cm="1">
        <f t="array" ref="N34">MIN(INDEX(_xlfn._xlws.FILTER(Table1[],(Table1[Engine]=K34)*(Table1[Algorithm]=L34)*(Table1[Search Depth]=M34)),,5))</f>
        <v>0</v>
      </c>
      <c r="Q34">
        <f>Table467[[#This Row],[Time took]]-Table46[[#This Row],[Time took]]</f>
        <v>-0.75500004459172398</v>
      </c>
      <c r="R34">
        <f>Table467[[#This Row],[Time took]]-Table4[[#This Row],[Time took]]</f>
        <v>0</v>
      </c>
    </row>
    <row r="35" spans="1:18">
      <c r="A35" t="s">
        <v>5</v>
      </c>
      <c r="B35" t="s">
        <v>6</v>
      </c>
      <c r="C35">
        <v>1</v>
      </c>
      <c r="D35">
        <v>6</v>
      </c>
      <c r="E35">
        <v>3551</v>
      </c>
      <c r="H35" s="5">
        <f>Table1[[#This Row],[Time took]]-Table2[[#This Row],[Time took]]</f>
        <v>2444.5300000012003</v>
      </c>
      <c r="I35">
        <f>Table1[[#This Row],[Time took]]-Table3[[#This Row],[Time took]]</f>
        <v>1950</v>
      </c>
      <c r="K35" t="s">
        <v>9</v>
      </c>
      <c r="L35" t="s">
        <v>7</v>
      </c>
      <c r="M35">
        <v>4</v>
      </c>
      <c r="N35" cm="1">
        <f t="array" ref="N35">MIN(INDEX(_xlfn._xlws.FILTER(Table1[],(Table1[Engine]=K35)*(Table1[Algorithm]=L35)*(Table1[Search Depth]=M35)),,5))</f>
        <v>1</v>
      </c>
      <c r="Q35">
        <f>Table467[[#This Row],[Time took]]-Table46[[#This Row],[Time took]]</f>
        <v>-0.90000003203748991</v>
      </c>
      <c r="R35">
        <f>Table467[[#This Row],[Time took]]-Table4[[#This Row],[Time took]]</f>
        <v>-0.99999999976716003</v>
      </c>
    </row>
    <row r="36" spans="1:18">
      <c r="A36" t="s">
        <v>5</v>
      </c>
      <c r="B36" t="s">
        <v>6</v>
      </c>
      <c r="C36">
        <v>2</v>
      </c>
      <c r="D36">
        <v>6</v>
      </c>
      <c r="E36">
        <v>3414</v>
      </c>
      <c r="H36" s="5">
        <f>Table1[[#This Row],[Time took]]-Table2[[#This Row],[Time took]]</f>
        <v>2288.7399999992999</v>
      </c>
      <c r="I36">
        <f>Table1[[#This Row],[Time took]]-Table3[[#This Row],[Time took]]</f>
        <v>1644</v>
      </c>
      <c r="K36" t="s">
        <v>9</v>
      </c>
      <c r="L36" t="s">
        <v>7</v>
      </c>
      <c r="M36">
        <v>5</v>
      </c>
      <c r="N36" cm="1">
        <f t="array" ref="N36">MIN(INDEX(_xlfn._xlws.FILTER(Table1[],(Table1[Engine]=K36)*(Table1[Algorithm]=L36)*(Table1[Search Depth]=M36)),,5))</f>
        <v>4</v>
      </c>
      <c r="Q36">
        <f>Table467[[#This Row],[Time took]]-Table46[[#This Row],[Time took]]</f>
        <v>-0.43999998969956966</v>
      </c>
      <c r="R36">
        <f>Table467[[#This Row],[Time took]]-Table4[[#This Row],[Time took]]</f>
        <v>-1</v>
      </c>
    </row>
    <row r="37" spans="1:18">
      <c r="A37" t="s">
        <v>5</v>
      </c>
      <c r="B37" t="s">
        <v>6</v>
      </c>
      <c r="C37">
        <v>3</v>
      </c>
      <c r="D37">
        <v>6</v>
      </c>
      <c r="E37">
        <v>3380</v>
      </c>
      <c r="H37" s="5">
        <f>Table1[[#This Row],[Time took]]-Table2[[#This Row],[Time took]]</f>
        <v>2264.9850000115202</v>
      </c>
      <c r="I37">
        <f>Table1[[#This Row],[Time took]]-Table3[[#This Row],[Time took]]</f>
        <v>1778</v>
      </c>
      <c r="K37" t="s">
        <v>9</v>
      </c>
      <c r="L37" t="s">
        <v>7</v>
      </c>
      <c r="M37">
        <v>6</v>
      </c>
      <c r="N37" cm="1">
        <f t="array" ref="N37">MIN(INDEX(_xlfn._xlws.FILTER(Table1[],(Table1[Engine]=K37)*(Table1[Algorithm]=L37)*(Table1[Search Depth]=M37)),,5))</f>
        <v>8</v>
      </c>
      <c r="Q37">
        <f>Table467[[#This Row],[Time took]]-Table46[[#This Row],[Time took]]</f>
        <v>5.9999960474669933E-2</v>
      </c>
      <c r="R37">
        <f>Table467[[#This Row],[Time took]]-Table4[[#This Row],[Time took]]</f>
        <v>1</v>
      </c>
    </row>
    <row r="38" spans="1:18">
      <c r="A38" t="s">
        <v>5</v>
      </c>
      <c r="B38" t="s">
        <v>6</v>
      </c>
      <c r="C38">
        <v>4</v>
      </c>
      <c r="D38">
        <v>6</v>
      </c>
      <c r="E38">
        <v>3337</v>
      </c>
      <c r="H38" s="5">
        <f>Table1[[#This Row],[Time took]]-Table2[[#This Row],[Time took]]</f>
        <v>2219.43499997771</v>
      </c>
      <c r="I38">
        <f>Table1[[#This Row],[Time took]]-Table3[[#This Row],[Time took]]</f>
        <v>1717</v>
      </c>
      <c r="K38" t="s">
        <v>9</v>
      </c>
      <c r="L38" t="s">
        <v>7</v>
      </c>
      <c r="M38">
        <v>7</v>
      </c>
      <c r="N38" cm="1">
        <f t="array" ref="N38">MIN(INDEX(_xlfn._xlws.FILTER(Table1[],(Table1[Engine]=K38)*(Table1[Algorithm]=L38)*(Table1[Search Depth]=M38)),,5))</f>
        <v>20</v>
      </c>
      <c r="Q38">
        <f>Table467[[#This Row],[Time took]]-Table46[[#This Row],[Time took]]</f>
        <v>1.2900000251830015</v>
      </c>
      <c r="R38">
        <f>Table467[[#This Row],[Time took]]-Table4[[#This Row],[Time took]]</f>
        <v>2</v>
      </c>
    </row>
    <row r="39" spans="1:18">
      <c r="A39" t="s">
        <v>5</v>
      </c>
      <c r="B39" t="s">
        <v>6</v>
      </c>
      <c r="C39">
        <v>5</v>
      </c>
      <c r="D39">
        <v>6</v>
      </c>
      <c r="E39">
        <v>3303</v>
      </c>
      <c r="H39" s="5">
        <f>Table1[[#This Row],[Time took]]-Table2[[#This Row],[Time took]]</f>
        <v>2193.3949999949</v>
      </c>
      <c r="I39">
        <f>Table1[[#This Row],[Time took]]-Table3[[#This Row],[Time took]]</f>
        <v>1693</v>
      </c>
      <c r="K39" t="s">
        <v>9</v>
      </c>
      <c r="L39" t="s">
        <v>7</v>
      </c>
      <c r="M39">
        <v>8</v>
      </c>
      <c r="N39" cm="1">
        <f t="array" ref="N39">MIN(INDEX(_xlfn._xlws.FILTER(Table1[],(Table1[Engine]=K39)*(Table1[Algorithm]=L39)*(Table1[Search Depth]=M39)),,5))</f>
        <v>58</v>
      </c>
      <c r="Q39">
        <f>Table467[[#This Row],[Time took]]-Table46[[#This Row],[Time took]]</f>
        <v>2.4200000143610012</v>
      </c>
      <c r="R39">
        <f>Table467[[#This Row],[Time took]]-Table4[[#This Row],[Time took]]</f>
        <v>5.9999999997671978</v>
      </c>
    </row>
    <row r="40" spans="1:18">
      <c r="A40" t="s">
        <v>5</v>
      </c>
      <c r="B40" t="s">
        <v>6</v>
      </c>
      <c r="C40">
        <v>6</v>
      </c>
      <c r="D40">
        <v>6</v>
      </c>
      <c r="E40">
        <v>3328</v>
      </c>
      <c r="H40" s="5">
        <f>Table1[[#This Row],[Time took]]-Table2[[#This Row],[Time took]]</f>
        <v>2214.4549999707397</v>
      </c>
      <c r="I40">
        <f>Table1[[#This Row],[Time took]]-Table3[[#This Row],[Time took]]</f>
        <v>1519</v>
      </c>
      <c r="K40" t="s">
        <v>9</v>
      </c>
      <c r="L40" t="s">
        <v>7</v>
      </c>
      <c r="M40">
        <v>9</v>
      </c>
      <c r="N40" cm="1">
        <f t="array" ref="N40">MIN(INDEX(_xlfn._xlws.FILTER(Table1[],(Table1[Engine]=K40)*(Table1[Algorithm]=L40)*(Table1[Search Depth]=M40)),,5))</f>
        <v>146</v>
      </c>
      <c r="Q40">
        <f>Table467[[#This Row],[Time took]]-Table46[[#This Row],[Time took]]</f>
        <v>15.104999990669</v>
      </c>
      <c r="R40">
        <f>Table467[[#This Row],[Time took]]-Table4[[#This Row],[Time took]]</f>
        <v>20</v>
      </c>
    </row>
    <row r="41" spans="1:18">
      <c r="A41" t="s">
        <v>5</v>
      </c>
      <c r="B41" t="s">
        <v>6</v>
      </c>
      <c r="C41">
        <v>7</v>
      </c>
      <c r="D41">
        <v>6</v>
      </c>
      <c r="E41">
        <v>3370</v>
      </c>
      <c r="H41" s="5">
        <f>Table1[[#This Row],[Time took]]-Table2[[#This Row],[Time took]]</f>
        <v>2299.9650000175498</v>
      </c>
      <c r="I41">
        <f>Table1[[#This Row],[Time took]]-Table3[[#This Row],[Time took]]</f>
        <v>1558</v>
      </c>
      <c r="K41" t="s">
        <v>9</v>
      </c>
      <c r="L41" t="s">
        <v>7</v>
      </c>
      <c r="M41">
        <v>10</v>
      </c>
      <c r="N41" cm="1">
        <f t="array" ref="N41">MIN(INDEX(_xlfn._xlws.FILTER(Table1[],(Table1[Engine]=K41)*(Table1[Algorithm]=L41)*(Table1[Search Depth]=M41)),,5))</f>
        <v>330</v>
      </c>
      <c r="Q41">
        <f>Table467[[#This Row],[Time took]]-Table46[[#This Row],[Time took]]</f>
        <v>26.165000030305976</v>
      </c>
      <c r="R41">
        <f>Table467[[#This Row],[Time took]]-Table4[[#This Row],[Time took]]</f>
        <v>36</v>
      </c>
    </row>
    <row r="42" spans="1:18">
      <c r="A42" t="s">
        <v>5</v>
      </c>
      <c r="B42" t="s">
        <v>6</v>
      </c>
      <c r="C42">
        <v>0</v>
      </c>
      <c r="D42">
        <v>7</v>
      </c>
      <c r="E42">
        <v>17044</v>
      </c>
      <c r="H42" s="5">
        <f>Table1[[#This Row],[Time took]]-Table2[[#This Row],[Time took]]</f>
        <v>11652.234999992419</v>
      </c>
      <c r="I42">
        <f>Table1[[#This Row],[Time took]]-Table3[[#This Row],[Time took]]</f>
        <v>8540</v>
      </c>
      <c r="K42" t="s">
        <v>9</v>
      </c>
      <c r="L42" t="s">
        <v>7</v>
      </c>
      <c r="M42">
        <v>11</v>
      </c>
      <c r="N42" cm="1">
        <f t="array" ref="N42">MIN(INDEX(_xlfn._xlws.FILTER(Table1[],(Table1[Engine]=K42)*(Table1[Algorithm]=L42)*(Table1[Search Depth]=M42)),,5))</f>
        <v>747</v>
      </c>
      <c r="Q42">
        <f>Table467[[#This Row],[Time took]]-Table46[[#This Row],[Time took]]</f>
        <v>75.65999999921803</v>
      </c>
      <c r="R42">
        <f>Table467[[#This Row],[Time took]]-Table4[[#This Row],[Time took]]</f>
        <v>95</v>
      </c>
    </row>
    <row r="43" spans="1:18">
      <c r="A43" t="s">
        <v>5</v>
      </c>
      <c r="B43" t="s">
        <v>6</v>
      </c>
      <c r="C43">
        <v>1</v>
      </c>
      <c r="D43">
        <v>7</v>
      </c>
      <c r="E43">
        <v>17864</v>
      </c>
      <c r="H43" s="5">
        <f>Table1[[#This Row],[Time took]]-Table2[[#This Row],[Time took]]</f>
        <v>12461.640000050891</v>
      </c>
      <c r="I43">
        <f>Table1[[#This Row],[Time took]]-Table3[[#This Row],[Time took]]</f>
        <v>8749</v>
      </c>
      <c r="K43" t="s">
        <v>9</v>
      </c>
      <c r="L43" t="s">
        <v>7</v>
      </c>
      <c r="M43">
        <v>12</v>
      </c>
      <c r="N43" cm="1">
        <f t="array" ref="N43">MIN(INDEX(_xlfn._xlws.FILTER(Table1[],(Table1[Engine]=K43)*(Table1[Algorithm]=L43)*(Table1[Search Depth]=M43)),,5))</f>
        <v>1687</v>
      </c>
      <c r="Q43">
        <f>Table467[[#This Row],[Time took]]-Table46[[#This Row],[Time took]]</f>
        <v>162.84500000813</v>
      </c>
      <c r="R43">
        <f>Table467[[#This Row],[Time took]]-Table4[[#This Row],[Time took]]</f>
        <v>180</v>
      </c>
    </row>
    <row r="44" spans="1:18">
      <c r="A44" t="s">
        <v>5</v>
      </c>
      <c r="B44" t="s">
        <v>6</v>
      </c>
      <c r="C44">
        <v>2</v>
      </c>
      <c r="D44">
        <v>7</v>
      </c>
      <c r="E44">
        <v>16722</v>
      </c>
      <c r="H44" s="5">
        <f>Table1[[#This Row],[Time took]]-Table2[[#This Row],[Time took]]</f>
        <v>11220.580000140439</v>
      </c>
      <c r="I44">
        <f>Table1[[#This Row],[Time took]]-Table3[[#This Row],[Time took]]</f>
        <v>8257</v>
      </c>
    </row>
    <row r="45" spans="1:18">
      <c r="A45" t="s">
        <v>5</v>
      </c>
      <c r="B45" t="s">
        <v>6</v>
      </c>
      <c r="C45">
        <v>3</v>
      </c>
      <c r="D45">
        <v>7</v>
      </c>
      <c r="E45">
        <v>16694</v>
      </c>
      <c r="H45" s="5">
        <f>Table1[[#This Row],[Time took]]-Table2[[#This Row],[Time took]]</f>
        <v>11241.545000037651</v>
      </c>
      <c r="I45">
        <f>Table1[[#This Row],[Time took]]-Table3[[#This Row],[Time took]]</f>
        <v>8276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14</v>
      </c>
      <c r="Q45" s="1" t="s">
        <v>12</v>
      </c>
      <c r="R45" s="1" t="s">
        <v>10</v>
      </c>
    </row>
    <row r="46" spans="1:18">
      <c r="A46" t="s">
        <v>5</v>
      </c>
      <c r="B46" t="s">
        <v>6</v>
      </c>
      <c r="C46">
        <v>4</v>
      </c>
      <c r="D46">
        <v>7</v>
      </c>
      <c r="E46">
        <v>16826</v>
      </c>
      <c r="H46" s="5">
        <f>Table1[[#This Row],[Time took]]-Table2[[#This Row],[Time took]]</f>
        <v>11239.1650000345</v>
      </c>
      <c r="I46">
        <f>Table1[[#This Row],[Time took]]-Table3[[#This Row],[Time took]]</f>
        <v>7972</v>
      </c>
      <c r="K46" s="8" t="s">
        <v>5</v>
      </c>
      <c r="L46" s="8" t="s">
        <v>6</v>
      </c>
      <c r="M46" s="8">
        <v>2</v>
      </c>
      <c r="N46" cm="1">
        <f t="array" ref="N46">MIN(INDEX(_xlfn._xlws.FILTER(Table9[],(Table9[Engine]=K46)*(Table9[Algorithm]=L46)*(Table9[Search Depth]=M46)),,5))</f>
        <v>4</v>
      </c>
      <c r="P46">
        <f>Table811[[#This Row],[Time took]]-N2</f>
        <v>-1</v>
      </c>
      <c r="Q46">
        <f>Table811[[#This Row],[Time took]]-Table8[[#This Row],[Time took]]</f>
        <v>1.664999973</v>
      </c>
      <c r="R46">
        <f>Table811[[#This Row],[Time took]]-Table813[[#This Row],[Time took]]</f>
        <v>2</v>
      </c>
    </row>
    <row r="47" spans="1:18">
      <c r="A47" t="s">
        <v>5</v>
      </c>
      <c r="B47" t="s">
        <v>6</v>
      </c>
      <c r="C47">
        <v>5</v>
      </c>
      <c r="D47">
        <v>7</v>
      </c>
      <c r="E47">
        <v>16778</v>
      </c>
      <c r="H47" s="5">
        <f>Table1[[#This Row],[Time took]]-Table2[[#This Row],[Time took]]</f>
        <v>11263.09999999078</v>
      </c>
      <c r="I47">
        <f>Table1[[#This Row],[Time took]]-Table3[[#This Row],[Time took]]</f>
        <v>7531.9999999999909</v>
      </c>
      <c r="K47" s="8" t="s">
        <v>5</v>
      </c>
      <c r="L47" s="8" t="s">
        <v>6</v>
      </c>
      <c r="M47" s="8">
        <v>3</v>
      </c>
      <c r="N47" cm="1">
        <f t="array" ref="N47">MIN(INDEX(_xlfn._xlws.FILTER(Table9[],(Table9[Engine]=K47)*(Table9[Algorithm]=L47)*(Table9[Search Depth]=M47)),,5))</f>
        <v>21</v>
      </c>
      <c r="P47">
        <f>Table811[[#This Row],[Time took]]-N3</f>
        <v>-12</v>
      </c>
      <c r="Q47">
        <f>Table811[[#This Row],[Time took]]-Table8[[#This Row],[Time took]]</f>
        <v>15.839999999</v>
      </c>
      <c r="R47">
        <f>Table811[[#This Row],[Time took]]-Table813[[#This Row],[Time took]]</f>
        <v>15</v>
      </c>
    </row>
    <row r="48" spans="1:18">
      <c r="A48" t="s">
        <v>5</v>
      </c>
      <c r="B48" t="s">
        <v>6</v>
      </c>
      <c r="C48">
        <v>6</v>
      </c>
      <c r="D48">
        <v>7</v>
      </c>
      <c r="E48">
        <v>16756</v>
      </c>
      <c r="H48" s="5">
        <f>Table1[[#This Row],[Time took]]-Table2[[#This Row],[Time took]]</f>
        <v>11309.3600000199</v>
      </c>
      <c r="I48">
        <f>Table1[[#This Row],[Time took]]-Table3[[#This Row],[Time took]]</f>
        <v>8404.00000000002</v>
      </c>
      <c r="K48" s="8" t="s">
        <v>5</v>
      </c>
      <c r="L48" s="8" t="s">
        <v>6</v>
      </c>
      <c r="M48" s="8">
        <v>4</v>
      </c>
      <c r="N48" cm="1">
        <f t="array" ref="N48">MIN(INDEX(_xlfn._xlws.FILTER(Table9[],(Table9[Engine]=K48)*(Table9[Algorithm]=L48)*(Table9[Search Depth]=M48)),,5))</f>
        <v>93</v>
      </c>
      <c r="P48">
        <f>Table811[[#This Row],[Time took]]-N4</f>
        <v>-56</v>
      </c>
      <c r="Q48">
        <f>Table811[[#This Row],[Time took]]-Table8[[#This Row],[Time took]]</f>
        <v>73.875000010000008</v>
      </c>
      <c r="R48">
        <f>Table811[[#This Row],[Time took]]-Table813[[#This Row],[Time took]]</f>
        <v>70</v>
      </c>
    </row>
    <row r="49" spans="1:18">
      <c r="A49" t="s">
        <v>5</v>
      </c>
      <c r="B49" t="s">
        <v>6</v>
      </c>
      <c r="C49">
        <v>7</v>
      </c>
      <c r="D49">
        <v>7</v>
      </c>
      <c r="E49">
        <v>16790</v>
      </c>
      <c r="H49" s="5">
        <f>Table1[[#This Row],[Time took]]-Table2[[#This Row],[Time took]]</f>
        <v>11395.92000000179</v>
      </c>
      <c r="I49">
        <f>Table1[[#This Row],[Time took]]-Table3[[#This Row],[Time took]]</f>
        <v>8272.9999999999909</v>
      </c>
      <c r="K49" s="8" t="s">
        <v>5</v>
      </c>
      <c r="L49" s="8" t="s">
        <v>6</v>
      </c>
      <c r="M49" s="8">
        <v>5</v>
      </c>
      <c r="N49" cm="1">
        <f t="array" ref="N49">MIN(INDEX(_xlfn._xlws.FILTER(Table9[],(Table9[Engine]=K49)*(Table9[Algorithm]=L49)*(Table9[Search Depth]=M49)),,5))</f>
        <v>461</v>
      </c>
      <c r="P49">
        <f>Table811[[#This Row],[Time took]]-N5</f>
        <v>-272</v>
      </c>
      <c r="Q49">
        <f>Table811[[#This Row],[Time took]]-Table8[[#This Row],[Time took]]</f>
        <v>374.54000004</v>
      </c>
      <c r="R49">
        <f>Table811[[#This Row],[Time took]]-Table813[[#This Row],[Time took]]</f>
        <v>342</v>
      </c>
    </row>
    <row r="50" spans="1:18">
      <c r="A50" t="s">
        <v>5</v>
      </c>
      <c r="B50" t="s">
        <v>7</v>
      </c>
      <c r="C50">
        <v>0</v>
      </c>
      <c r="D50">
        <v>2</v>
      </c>
      <c r="E50">
        <v>7</v>
      </c>
      <c r="H50" s="5">
        <f>Table1[[#This Row],[Time took]]-Table2[[#This Row],[Time took]]</f>
        <v>3.4899999904446402</v>
      </c>
      <c r="I50">
        <f>Table1[[#This Row],[Time took]]-Table3[[#This Row],[Time took]]</f>
        <v>5.0000000000145599</v>
      </c>
      <c r="K50" s="8" t="s">
        <v>5</v>
      </c>
      <c r="L50" s="8" t="s">
        <v>6</v>
      </c>
      <c r="M50" s="8">
        <v>6</v>
      </c>
      <c r="N50" cm="1">
        <f t="array" ref="N50">MIN(INDEX(_xlfn._xlws.FILTER(Table9[],(Table9[Engine]=K50)*(Table9[Algorithm]=L50)*(Table9[Search Depth]=M50)),,5))</f>
        <v>2257</v>
      </c>
      <c r="P50">
        <f>Table811[[#This Row],[Time took]]-N6</f>
        <v>-1046</v>
      </c>
      <c r="Q50">
        <f>Table811[[#This Row],[Time took]]-Table8[[#This Row],[Time took]]</f>
        <v>1864.3899999999999</v>
      </c>
      <c r="R50">
        <f>Table811[[#This Row],[Time took]]-Table813[[#This Row],[Time took]]</f>
        <v>1618</v>
      </c>
    </row>
    <row r="51" spans="1:18">
      <c r="A51" t="s">
        <v>5</v>
      </c>
      <c r="B51" t="s">
        <v>7</v>
      </c>
      <c r="C51">
        <v>1</v>
      </c>
      <c r="D51">
        <v>2</v>
      </c>
      <c r="E51">
        <v>3</v>
      </c>
      <c r="H51" s="5">
        <f>Table1[[#This Row],[Time took]]-Table2[[#This Row],[Time took]]</f>
        <v>1.9150000037625501</v>
      </c>
      <c r="I51">
        <f>Table1[[#This Row],[Time took]]-Table3[[#This Row],[Time took]]</f>
        <v>1</v>
      </c>
      <c r="K51" s="8" t="s">
        <v>5</v>
      </c>
      <c r="L51" s="8" t="s">
        <v>6</v>
      </c>
      <c r="M51" s="8">
        <v>7</v>
      </c>
      <c r="N51" cm="1">
        <f t="array" ref="N51">MIN(INDEX(_xlfn._xlws.FILTER(Table9[],(Table9[Engine]=K51)*(Table9[Algorithm]=L51)*(Table9[Search Depth]=M51)),,5))</f>
        <v>10587</v>
      </c>
      <c r="P51">
        <f>Table811[[#This Row],[Time took]]-N7</f>
        <v>-6107</v>
      </c>
      <c r="Q51">
        <f>Table811[[#This Row],[Time took]]-Table8[[#This Row],[Time took]]</f>
        <v>8634.0349999999999</v>
      </c>
      <c r="R51">
        <f>Table811[[#This Row],[Time took]]-Table813[[#This Row],[Time took]]</f>
        <v>7476</v>
      </c>
    </row>
    <row r="52" spans="1:18">
      <c r="A52" t="s">
        <v>5</v>
      </c>
      <c r="B52" t="s">
        <v>7</v>
      </c>
      <c r="C52">
        <v>2</v>
      </c>
      <c r="D52">
        <v>2</v>
      </c>
      <c r="E52">
        <v>3</v>
      </c>
      <c r="H52" s="5">
        <f>Table1[[#This Row],[Time took]]-Table2[[#This Row],[Time took]]</f>
        <v>2.0499999839812522</v>
      </c>
      <c r="I52">
        <f>Table1[[#This Row],[Time took]]-Table3[[#This Row],[Time took]]</f>
        <v>2</v>
      </c>
      <c r="K52" s="8" t="s">
        <v>5</v>
      </c>
      <c r="L52" s="8" t="s">
        <v>7</v>
      </c>
      <c r="M52" s="8">
        <v>2</v>
      </c>
      <c r="N52" cm="1">
        <f t="array" ref="N52">MIN(INDEX(_xlfn._xlws.FILTER(Table9[],(Table9[Engine]=K52)*(Table9[Algorithm]=L52)*(Table9[Search Depth]=M52)),,5))</f>
        <v>1</v>
      </c>
      <c r="P52">
        <f>Table811[[#This Row],[Time took]]-N8</f>
        <v>-1</v>
      </c>
      <c r="Q52">
        <f>Table811[[#This Row],[Time took]]-Table8[[#This Row],[Time took]]</f>
        <v>0.33499999999999996</v>
      </c>
      <c r="R52">
        <f>Table811[[#This Row],[Time took]]-Table813[[#This Row],[Time took]]</f>
        <v>1</v>
      </c>
    </row>
    <row r="53" spans="1:18">
      <c r="A53" t="s">
        <v>5</v>
      </c>
      <c r="B53" t="s">
        <v>7</v>
      </c>
      <c r="C53">
        <v>3</v>
      </c>
      <c r="D53">
        <v>2</v>
      </c>
      <c r="E53">
        <v>3</v>
      </c>
      <c r="H53" s="5">
        <f>Table1[[#This Row],[Time took]]-Table2[[#This Row],[Time took]]</f>
        <v>1.9949999726377501</v>
      </c>
      <c r="I53">
        <f>Table1[[#This Row],[Time took]]-Table3[[#This Row],[Time took]]</f>
        <v>1</v>
      </c>
      <c r="K53" s="8" t="s">
        <v>5</v>
      </c>
      <c r="L53" s="8" t="s">
        <v>7</v>
      </c>
      <c r="M53" s="8">
        <v>3</v>
      </c>
      <c r="N53" cm="1">
        <f t="array" ref="N53">MIN(INDEX(_xlfn._xlws.FILTER(Table9[],(Table9[Engine]=K53)*(Table9[Algorithm]=L53)*(Table9[Search Depth]=M53)),,5))</f>
        <v>4</v>
      </c>
      <c r="P53">
        <f>Table811[[#This Row],[Time took]]-N9</f>
        <v>-2</v>
      </c>
      <c r="Q53">
        <f>Table811[[#This Row],[Time took]]-Table8[[#This Row],[Time took]]</f>
        <v>2.4399999960000001</v>
      </c>
      <c r="R53">
        <f>Table811[[#This Row],[Time took]]-Table813[[#This Row],[Time took]]</f>
        <v>2</v>
      </c>
    </row>
    <row r="54" spans="1:18">
      <c r="A54" t="s">
        <v>5</v>
      </c>
      <c r="B54" t="s">
        <v>7</v>
      </c>
      <c r="C54">
        <v>4</v>
      </c>
      <c r="D54">
        <v>2</v>
      </c>
      <c r="E54">
        <v>3</v>
      </c>
      <c r="H54" s="5">
        <f>Table1[[#This Row],[Time took]]-Table2[[#This Row],[Time took]]</f>
        <v>1.9550000173039801</v>
      </c>
      <c r="I54">
        <f>Table1[[#This Row],[Time took]]-Table3[[#This Row],[Time took]]</f>
        <v>2</v>
      </c>
      <c r="K54" s="8" t="s">
        <v>5</v>
      </c>
      <c r="L54" s="8" t="s">
        <v>7</v>
      </c>
      <c r="M54" s="8">
        <v>4</v>
      </c>
      <c r="N54" cm="1">
        <f t="array" ref="N54">MIN(INDEX(_xlfn._xlws.FILTER(Table9[],(Table9[Engine]=K54)*(Table9[Algorithm]=L54)*(Table9[Search Depth]=M54)),,5))</f>
        <v>8</v>
      </c>
      <c r="P54">
        <f>Table811[[#This Row],[Time took]]-N10</f>
        <v>-6</v>
      </c>
      <c r="Q54">
        <f>Table811[[#This Row],[Time took]]-Table8[[#This Row],[Time took]]</f>
        <v>5.7850000139999995</v>
      </c>
      <c r="R54">
        <f>Table811[[#This Row],[Time took]]-Table813[[#This Row],[Time took]]</f>
        <v>4</v>
      </c>
    </row>
    <row r="55" spans="1:18">
      <c r="A55" t="s">
        <v>5</v>
      </c>
      <c r="B55" t="s">
        <v>7</v>
      </c>
      <c r="C55">
        <v>5</v>
      </c>
      <c r="D55">
        <v>2</v>
      </c>
      <c r="E55">
        <v>2</v>
      </c>
      <c r="H55" s="5">
        <f>Table1[[#This Row],[Time took]]-Table2[[#This Row],[Time took]]</f>
        <v>1.045000004116446</v>
      </c>
      <c r="I55">
        <f>Table1[[#This Row],[Time took]]-Table3[[#This Row],[Time took]]</f>
        <v>0</v>
      </c>
      <c r="K55" s="8" t="s">
        <v>5</v>
      </c>
      <c r="L55" s="8" t="s">
        <v>7</v>
      </c>
      <c r="M55" s="8">
        <v>5</v>
      </c>
      <c r="N55" cm="1">
        <f t="array" ref="N55">MIN(INDEX(_xlfn._xlws.FILTER(Table9[],(Table9[Engine]=K55)*(Table9[Algorithm]=L55)*(Table9[Search Depth]=M55)),,5))</f>
        <v>22</v>
      </c>
      <c r="P55">
        <f>Table811[[#This Row],[Time took]]-N11</f>
        <v>-14</v>
      </c>
      <c r="Q55">
        <f>Table811[[#This Row],[Time took]]-Table8[[#This Row],[Time took]]</f>
        <v>17.850000006999998</v>
      </c>
      <c r="R55">
        <f>Table811[[#This Row],[Time took]]-Table813[[#This Row],[Time took]]</f>
        <v>14</v>
      </c>
    </row>
    <row r="56" spans="1:18">
      <c r="A56" t="s">
        <v>5</v>
      </c>
      <c r="B56" t="s">
        <v>7</v>
      </c>
      <c r="C56">
        <v>6</v>
      </c>
      <c r="D56">
        <v>2</v>
      </c>
      <c r="E56">
        <v>2</v>
      </c>
      <c r="H56" s="5">
        <f>Table1[[#This Row],[Time took]]-Table2[[#This Row],[Time took]]</f>
        <v>1.0099999704398219</v>
      </c>
      <c r="I56">
        <f>Table1[[#This Row],[Time took]]-Table3[[#This Row],[Time took]]</f>
        <v>-4</v>
      </c>
      <c r="K56" s="8" t="s">
        <v>5</v>
      </c>
      <c r="L56" s="8" t="s">
        <v>7</v>
      </c>
      <c r="M56" s="8">
        <v>6</v>
      </c>
      <c r="N56" cm="1">
        <f t="array" ref="N56">MIN(INDEX(_xlfn._xlws.FILTER(Table9[],(Table9[Engine]=K56)*(Table9[Algorithm]=L56)*(Table9[Search Depth]=M56)),,5))</f>
        <v>60</v>
      </c>
      <c r="P56">
        <f>Table811[[#This Row],[Time took]]-N12</f>
        <v>-32</v>
      </c>
      <c r="Q56">
        <f>Table811[[#This Row],[Time took]]-Table8[[#This Row],[Time took]]</f>
        <v>48.150000050000003</v>
      </c>
      <c r="R56">
        <f>Table811[[#This Row],[Time took]]-Table813[[#This Row],[Time took]]</f>
        <v>39</v>
      </c>
    </row>
    <row r="57" spans="1:18">
      <c r="A57" t="s">
        <v>5</v>
      </c>
      <c r="B57" t="s">
        <v>7</v>
      </c>
      <c r="C57">
        <v>7</v>
      </c>
      <c r="D57">
        <v>2</v>
      </c>
      <c r="E57">
        <v>2</v>
      </c>
      <c r="H57" s="5">
        <f>Table1[[#This Row],[Time took]]-Table2[[#This Row],[Time took]]</f>
        <v>1.0799999795854101</v>
      </c>
      <c r="I57">
        <f>Table1[[#This Row],[Time took]]-Table3[[#This Row],[Time took]]</f>
        <v>-1.4550138871527452E-11</v>
      </c>
      <c r="K57" s="8" t="s">
        <v>5</v>
      </c>
      <c r="L57" s="8" t="s">
        <v>7</v>
      </c>
      <c r="M57" s="8">
        <v>7</v>
      </c>
      <c r="N57" cm="1">
        <f t="array" ref="N57">MIN(INDEX(_xlfn._xlws.FILTER(Table9[],(Table9[Engine]=K57)*(Table9[Algorithm]=L57)*(Table9[Search Depth]=M57)),,5))</f>
        <v>197</v>
      </c>
      <c r="P57">
        <f>Table811[[#This Row],[Time took]]-N13</f>
        <v>-121</v>
      </c>
      <c r="Q57">
        <f>Table811[[#This Row],[Time took]]-Table8[[#This Row],[Time took]]</f>
        <v>154.345</v>
      </c>
      <c r="R57">
        <f>Table811[[#This Row],[Time took]]-Table813[[#This Row],[Time took]]</f>
        <v>129</v>
      </c>
    </row>
    <row r="58" spans="1:18">
      <c r="A58" t="s">
        <v>5</v>
      </c>
      <c r="B58" t="s">
        <v>7</v>
      </c>
      <c r="C58">
        <v>0</v>
      </c>
      <c r="D58">
        <v>3</v>
      </c>
      <c r="E58">
        <v>7</v>
      </c>
      <c r="H58" s="5">
        <f>Table1[[#This Row],[Time took]]-Table2[[#This Row],[Time took]]</f>
        <v>1.7449999745003897</v>
      </c>
      <c r="I58">
        <f>Table1[[#This Row],[Time took]]-Table3[[#This Row],[Time took]]</f>
        <v>2.0000000000145599</v>
      </c>
      <c r="K58" s="8" t="s">
        <v>5</v>
      </c>
      <c r="L58" s="8" t="s">
        <v>7</v>
      </c>
      <c r="M58" s="8">
        <v>8</v>
      </c>
      <c r="N58" cm="1">
        <f t="array" ref="N58">MIN(INDEX(_xlfn._xlws.FILTER(Table9[],(Table9[Engine]=K58)*(Table9[Algorithm]=L58)*(Table9[Search Depth]=M58)),,5))</f>
        <v>455</v>
      </c>
      <c r="P58">
        <f>Table811[[#This Row],[Time took]]-N14</f>
        <v>-235</v>
      </c>
      <c r="Q58">
        <f>Table811[[#This Row],[Time took]]-Table8[[#This Row],[Time took]]</f>
        <v>372.90500004</v>
      </c>
      <c r="R58">
        <f>Table811[[#This Row],[Time took]]-Table813[[#This Row],[Time took]]</f>
        <v>316.00000000000796</v>
      </c>
    </row>
    <row r="59" spans="1:18">
      <c r="A59" t="s">
        <v>5</v>
      </c>
      <c r="B59" t="s">
        <v>7</v>
      </c>
      <c r="C59">
        <v>1</v>
      </c>
      <c r="D59">
        <v>3</v>
      </c>
      <c r="E59">
        <v>7</v>
      </c>
      <c r="H59" s="5">
        <f>Table1[[#This Row],[Time took]]-Table2[[#This Row],[Time took]]</f>
        <v>3.4449999970384</v>
      </c>
      <c r="I59">
        <f>Table1[[#This Row],[Time took]]-Table3[[#This Row],[Time took]]</f>
        <v>1</v>
      </c>
      <c r="K59" s="8" t="s">
        <v>5</v>
      </c>
      <c r="L59" s="8" t="s">
        <v>7</v>
      </c>
      <c r="M59" s="8">
        <v>9</v>
      </c>
      <c r="N59" cm="1">
        <f t="array" ref="N59">MIN(INDEX(_xlfn._xlws.FILTER(Table9[],(Table9[Engine]=K59)*(Table9[Algorithm]=L59)*(Table9[Search Depth]=M59)),,5))</f>
        <v>1301</v>
      </c>
      <c r="P59">
        <f>Table811[[#This Row],[Time took]]-N15</f>
        <v>-838</v>
      </c>
      <c r="Q59">
        <f>Table811[[#This Row],[Time took]]-Table8[[#This Row],[Time took]]</f>
        <v>1036.7449999999999</v>
      </c>
      <c r="R59">
        <f>Table811[[#This Row],[Time took]]-Table813[[#This Row],[Time took]]</f>
        <v>878</v>
      </c>
    </row>
    <row r="60" spans="1:18">
      <c r="A60" t="s">
        <v>5</v>
      </c>
      <c r="B60" t="s">
        <v>7</v>
      </c>
      <c r="C60">
        <v>2</v>
      </c>
      <c r="D60">
        <v>3</v>
      </c>
      <c r="E60">
        <v>8</v>
      </c>
      <c r="H60" s="5">
        <f>Table1[[#This Row],[Time took]]-Table2[[#This Row],[Time took]]</f>
        <v>4.6899999999441295</v>
      </c>
      <c r="I60">
        <f>Table1[[#This Row],[Time took]]-Table3[[#This Row],[Time took]]</f>
        <v>3.9999999999854499</v>
      </c>
      <c r="K60" s="8" t="s">
        <v>5</v>
      </c>
      <c r="L60" s="8" t="s">
        <v>7</v>
      </c>
      <c r="M60" s="8">
        <v>10</v>
      </c>
      <c r="N60" cm="1">
        <f t="array" ref="N60">MIN(INDEX(_xlfn._xlws.FILTER(Table9[],(Table9[Engine]=K60)*(Table9[Algorithm]=L60)*(Table9[Search Depth]=M60)),,5))</f>
        <v>2094</v>
      </c>
      <c r="P60">
        <f>Table811[[#This Row],[Time took]]-N16</f>
        <v>-1017</v>
      </c>
      <c r="Q60">
        <f>Table811[[#This Row],[Time took]]-Table8[[#This Row],[Time took]]</f>
        <v>1726.4449999999999</v>
      </c>
      <c r="R60">
        <f>Table811[[#This Row],[Time took]]-Table813[[#This Row],[Time took]]</f>
        <v>1483.999999999993</v>
      </c>
    </row>
    <row r="61" spans="1:18">
      <c r="A61" t="s">
        <v>5</v>
      </c>
      <c r="B61" t="s">
        <v>7</v>
      </c>
      <c r="C61">
        <v>3</v>
      </c>
      <c r="D61">
        <v>3</v>
      </c>
      <c r="E61">
        <v>7</v>
      </c>
      <c r="H61" s="5">
        <f>Table1[[#This Row],[Time took]]-Table2[[#This Row],[Time took]]</f>
        <v>4.0600000233389499</v>
      </c>
      <c r="I61">
        <f>Table1[[#This Row],[Time took]]-Table3[[#This Row],[Time took]]</f>
        <v>3.0000000000145599</v>
      </c>
      <c r="K61" s="8" t="s">
        <v>5</v>
      </c>
      <c r="L61" s="8" t="s">
        <v>7</v>
      </c>
      <c r="M61" s="8">
        <v>11</v>
      </c>
      <c r="N61" cm="1">
        <f t="array" ref="N61">MIN(INDEX(_xlfn._xlws.FILTER(Table9[],(Table9[Engine]=K61)*(Table9[Algorithm]=L61)*(Table9[Search Depth]=M61)),,5))</f>
        <v>5950</v>
      </c>
      <c r="P61">
        <f>Table811[[#This Row],[Time took]]-N17</f>
        <v>-3501</v>
      </c>
      <c r="Q61">
        <f>Table811[[#This Row],[Time took]]-Table8[[#This Row],[Time took]]</f>
        <v>4865.2700000000004</v>
      </c>
      <c r="R61">
        <f>Table811[[#This Row],[Time took]]-Table813[[#This Row],[Time took]]</f>
        <v>4135.00000000001</v>
      </c>
    </row>
    <row r="62" spans="1:18">
      <c r="A62" t="s">
        <v>5</v>
      </c>
      <c r="B62" t="s">
        <v>7</v>
      </c>
      <c r="C62">
        <v>4</v>
      </c>
      <c r="D62">
        <v>3</v>
      </c>
      <c r="E62">
        <v>7</v>
      </c>
      <c r="H62" s="5">
        <f>Table1[[#This Row],[Time took]]-Table2[[#This Row],[Time took]]</f>
        <v>4.1249999944120699</v>
      </c>
      <c r="I62">
        <f>Table1[[#This Row],[Time took]]-Table3[[#This Row],[Time took]]</f>
        <v>1.9999999999854499</v>
      </c>
      <c r="K62" s="8" t="s">
        <v>5</v>
      </c>
      <c r="L62" s="8" t="s">
        <v>7</v>
      </c>
      <c r="M62" s="8">
        <v>12</v>
      </c>
      <c r="N62" cm="1">
        <f t="array" ref="N62">MIN(INDEX(_xlfn._xlws.FILTER(Table9[],(Table9[Engine]=K62)*(Table9[Algorithm]=L62)*(Table9[Search Depth]=M62)),,5))</f>
        <v>13391</v>
      </c>
      <c r="P62">
        <f>Table811[[#This Row],[Time took]]-N18</f>
        <v>-6196</v>
      </c>
      <c r="Q62">
        <f>Table811[[#This Row],[Time took]]-Table8[[#This Row],[Time took]]</f>
        <v>11179.34</v>
      </c>
      <c r="R62">
        <f>Table811[[#This Row],[Time took]]-Table813[[#This Row],[Time took]]</f>
        <v>9757</v>
      </c>
    </row>
    <row r="63" spans="1:18">
      <c r="A63" t="s">
        <v>5</v>
      </c>
      <c r="B63" t="s">
        <v>7</v>
      </c>
      <c r="C63">
        <v>5</v>
      </c>
      <c r="D63">
        <v>3</v>
      </c>
      <c r="E63">
        <v>7</v>
      </c>
      <c r="H63" s="5">
        <f>Table1[[#This Row],[Time took]]-Table2[[#This Row],[Time took]]</f>
        <v>2.44500000774861</v>
      </c>
      <c r="I63">
        <f>Table1[[#This Row],[Time took]]-Table3[[#This Row],[Time took]]</f>
        <v>2.0000000000145599</v>
      </c>
    </row>
    <row r="64" spans="1:18">
      <c r="A64" t="s">
        <v>5</v>
      </c>
      <c r="B64" t="s">
        <v>7</v>
      </c>
      <c r="C64">
        <v>6</v>
      </c>
      <c r="D64">
        <v>3</v>
      </c>
      <c r="E64">
        <v>8</v>
      </c>
      <c r="H64" s="5">
        <f>Table1[[#This Row],[Time took]]-Table2[[#This Row],[Time took]]</f>
        <v>4.5599999995902198</v>
      </c>
      <c r="I64">
        <f>Table1[[#This Row],[Time took]]-Table3[[#This Row],[Time took]]</f>
        <v>4</v>
      </c>
    </row>
    <row r="65" spans="1:9">
      <c r="A65" t="s">
        <v>5</v>
      </c>
      <c r="B65" t="s">
        <v>7</v>
      </c>
      <c r="C65">
        <v>7</v>
      </c>
      <c r="D65">
        <v>3</v>
      </c>
      <c r="E65">
        <v>6</v>
      </c>
      <c r="H65" s="5">
        <f>Table1[[#This Row],[Time took]]-Table2[[#This Row],[Time took]]</f>
        <v>2.9700000365264798</v>
      </c>
      <c r="I65">
        <f>Table1[[#This Row],[Time took]]-Table3[[#This Row],[Time took]]</f>
        <v>1</v>
      </c>
    </row>
    <row r="66" spans="1:9">
      <c r="A66" t="s">
        <v>5</v>
      </c>
      <c r="B66" t="s">
        <v>7</v>
      </c>
      <c r="C66">
        <v>0</v>
      </c>
      <c r="D66">
        <v>4</v>
      </c>
      <c r="E66">
        <v>14</v>
      </c>
      <c r="H66" s="5">
        <f>Table1[[#This Row],[Time took]]-Table2[[#This Row],[Time took]]</f>
        <v>8.3249999778345298</v>
      </c>
      <c r="I66">
        <f>Table1[[#This Row],[Time took]]-Table3[[#This Row],[Time took]]</f>
        <v>7</v>
      </c>
    </row>
    <row r="67" spans="1:9">
      <c r="A67" t="s">
        <v>5</v>
      </c>
      <c r="B67" t="s">
        <v>7</v>
      </c>
      <c r="C67">
        <v>1</v>
      </c>
      <c r="D67">
        <v>4</v>
      </c>
      <c r="E67">
        <v>18</v>
      </c>
      <c r="H67" s="5">
        <f>Table1[[#This Row],[Time took]]-Table2[[#This Row],[Time took]]</f>
        <v>11.68000001413748</v>
      </c>
      <c r="I67">
        <f>Table1[[#This Row],[Time took]]-Table3[[#This Row],[Time took]]</f>
        <v>10</v>
      </c>
    </row>
    <row r="68" spans="1:9">
      <c r="A68" t="s">
        <v>5</v>
      </c>
      <c r="B68" t="s">
        <v>7</v>
      </c>
      <c r="C68">
        <v>2</v>
      </c>
      <c r="D68">
        <v>4</v>
      </c>
      <c r="E68">
        <v>15</v>
      </c>
      <c r="H68" s="5">
        <f>Table1[[#This Row],[Time took]]-Table2[[#This Row],[Time took]]</f>
        <v>9.7900000261142903</v>
      </c>
      <c r="I68">
        <f>Table1[[#This Row],[Time took]]-Table3[[#This Row],[Time took]]</f>
        <v>6</v>
      </c>
    </row>
    <row r="69" spans="1:9">
      <c r="A69" t="s">
        <v>5</v>
      </c>
      <c r="B69" t="s">
        <v>7</v>
      </c>
      <c r="C69">
        <v>3</v>
      </c>
      <c r="D69">
        <v>4</v>
      </c>
      <c r="E69">
        <v>14</v>
      </c>
      <c r="H69" s="5">
        <f>Table1[[#This Row],[Time took]]-Table2[[#This Row],[Time took]]</f>
        <v>7.0750000057742</v>
      </c>
      <c r="I69">
        <f>Table1[[#This Row],[Time took]]-Table3[[#This Row],[Time took]]</f>
        <v>6</v>
      </c>
    </row>
    <row r="70" spans="1:9">
      <c r="A70" t="s">
        <v>5</v>
      </c>
      <c r="B70" t="s">
        <v>7</v>
      </c>
      <c r="C70">
        <v>4</v>
      </c>
      <c r="D70">
        <v>4</v>
      </c>
      <c r="E70">
        <v>16</v>
      </c>
      <c r="H70" s="5">
        <f>Table1[[#This Row],[Time took]]-Table2[[#This Row],[Time took]]</f>
        <v>8.1300000278279203</v>
      </c>
      <c r="I70">
        <f>Table1[[#This Row],[Time took]]-Table3[[#This Row],[Time took]]</f>
        <v>7</v>
      </c>
    </row>
    <row r="71" spans="1:9">
      <c r="A71" t="s">
        <v>5</v>
      </c>
      <c r="B71" t="s">
        <v>7</v>
      </c>
      <c r="C71">
        <v>5</v>
      </c>
      <c r="D71">
        <v>4</v>
      </c>
      <c r="E71">
        <v>15</v>
      </c>
      <c r="H71" s="5">
        <f>Table1[[#This Row],[Time took]]-Table2[[#This Row],[Time took]]</f>
        <v>9.7000000393018198</v>
      </c>
      <c r="I71">
        <f>Table1[[#This Row],[Time took]]-Table3[[#This Row],[Time took]]</f>
        <v>8</v>
      </c>
    </row>
    <row r="72" spans="1:9">
      <c r="A72" t="s">
        <v>5</v>
      </c>
      <c r="B72" t="s">
        <v>7</v>
      </c>
      <c r="C72">
        <v>6</v>
      </c>
      <c r="D72">
        <v>4</v>
      </c>
      <c r="E72">
        <v>17</v>
      </c>
      <c r="H72" s="5">
        <f>Table1[[#This Row],[Time took]]-Table2[[#This Row],[Time took]]</f>
        <v>12.36499998066575</v>
      </c>
      <c r="I72">
        <f>Table1[[#This Row],[Time took]]-Table3[[#This Row],[Time took]]</f>
        <v>9</v>
      </c>
    </row>
    <row r="73" spans="1:9">
      <c r="A73" t="s">
        <v>5</v>
      </c>
      <c r="B73" t="s">
        <v>7</v>
      </c>
      <c r="C73">
        <v>7</v>
      </c>
      <c r="D73">
        <v>4</v>
      </c>
      <c r="E73">
        <v>15</v>
      </c>
      <c r="H73" s="5">
        <f>Table1[[#This Row],[Time took]]-Table2[[#This Row],[Time took]]</f>
        <v>8.0700000259094011</v>
      </c>
      <c r="I73">
        <f>Table1[[#This Row],[Time took]]-Table3[[#This Row],[Time took]]</f>
        <v>8</v>
      </c>
    </row>
    <row r="74" spans="1:9">
      <c r="A74" t="s">
        <v>5</v>
      </c>
      <c r="B74" t="s">
        <v>7</v>
      </c>
      <c r="C74">
        <v>0</v>
      </c>
      <c r="D74">
        <v>5</v>
      </c>
      <c r="E74">
        <v>40</v>
      </c>
      <c r="H74" s="5">
        <f>Table1[[#This Row],[Time took]]-Table2[[#This Row],[Time took]]</f>
        <v>24.685000032186601</v>
      </c>
      <c r="I74">
        <f>Table1[[#This Row],[Time took]]-Table3[[#This Row],[Time took]]</f>
        <v>19</v>
      </c>
    </row>
    <row r="75" spans="1:9">
      <c r="A75" t="s">
        <v>5</v>
      </c>
      <c r="B75" t="s">
        <v>7</v>
      </c>
      <c r="C75">
        <v>1</v>
      </c>
      <c r="D75">
        <v>5</v>
      </c>
      <c r="E75">
        <v>36</v>
      </c>
      <c r="H75" s="5">
        <f>Table1[[#This Row],[Time took]]-Table2[[#This Row],[Time took]]</f>
        <v>24.275000010617099</v>
      </c>
      <c r="I75">
        <f>Table1[[#This Row],[Time took]]-Table3[[#This Row],[Time took]]</f>
        <v>14</v>
      </c>
    </row>
    <row r="76" spans="1:9">
      <c r="A76" t="s">
        <v>5</v>
      </c>
      <c r="B76" t="s">
        <v>7</v>
      </c>
      <c r="C76">
        <v>2</v>
      </c>
      <c r="D76">
        <v>5</v>
      </c>
      <c r="E76">
        <v>39</v>
      </c>
      <c r="H76" s="5">
        <f>Table1[[#This Row],[Time took]]-Table2[[#This Row],[Time took]]</f>
        <v>24.364999971352599</v>
      </c>
      <c r="I76">
        <f>Table1[[#This Row],[Time took]]-Table3[[#This Row],[Time took]]</f>
        <v>19</v>
      </c>
    </row>
    <row r="77" spans="1:9">
      <c r="A77" t="s">
        <v>5</v>
      </c>
      <c r="B77" t="s">
        <v>7</v>
      </c>
      <c r="C77">
        <v>3</v>
      </c>
      <c r="D77">
        <v>5</v>
      </c>
      <c r="E77">
        <v>37</v>
      </c>
      <c r="H77" s="5">
        <f>Table1[[#This Row],[Time took]]-Table2[[#This Row],[Time took]]</f>
        <v>24.0099999825471</v>
      </c>
      <c r="I77">
        <f>Table1[[#This Row],[Time took]]-Table3[[#This Row],[Time took]]</f>
        <v>15</v>
      </c>
    </row>
    <row r="78" spans="1:9">
      <c r="A78" t="s">
        <v>5</v>
      </c>
      <c r="B78" t="s">
        <v>7</v>
      </c>
      <c r="C78">
        <v>4</v>
      </c>
      <c r="D78">
        <v>5</v>
      </c>
      <c r="E78">
        <v>39</v>
      </c>
      <c r="H78" s="5">
        <f>Table1[[#This Row],[Time took]]-Table2[[#This Row],[Time took]]</f>
        <v>24.660000005737</v>
      </c>
      <c r="I78">
        <f>Table1[[#This Row],[Time took]]-Table3[[#This Row],[Time took]]</f>
        <v>18</v>
      </c>
    </row>
    <row r="79" spans="1:9">
      <c r="A79" t="s">
        <v>5</v>
      </c>
      <c r="B79" t="s">
        <v>7</v>
      </c>
      <c r="C79">
        <v>5</v>
      </c>
      <c r="D79">
        <v>5</v>
      </c>
      <c r="E79">
        <v>40</v>
      </c>
      <c r="H79" s="5">
        <f>Table1[[#This Row],[Time took]]-Table2[[#This Row],[Time took]]</f>
        <v>26.644999997224701</v>
      </c>
      <c r="I79">
        <f>Table1[[#This Row],[Time took]]-Table3[[#This Row],[Time took]]</f>
        <v>20</v>
      </c>
    </row>
    <row r="80" spans="1:9">
      <c r="A80" t="s">
        <v>5</v>
      </c>
      <c r="B80" t="s">
        <v>7</v>
      </c>
      <c r="C80">
        <v>6</v>
      </c>
      <c r="D80">
        <v>5</v>
      </c>
      <c r="E80">
        <v>39</v>
      </c>
      <c r="H80" s="5">
        <f>Table1[[#This Row],[Time took]]-Table2[[#This Row],[Time took]]</f>
        <v>27.1300000124611</v>
      </c>
      <c r="I80">
        <f>Table1[[#This Row],[Time took]]-Table3[[#This Row],[Time took]]</f>
        <v>19.999999999985501</v>
      </c>
    </row>
    <row r="81" spans="1:9">
      <c r="A81" t="s">
        <v>5</v>
      </c>
      <c r="B81" t="s">
        <v>7</v>
      </c>
      <c r="C81">
        <v>7</v>
      </c>
      <c r="D81">
        <v>5</v>
      </c>
      <c r="E81">
        <v>36</v>
      </c>
      <c r="H81" s="5">
        <f>Table1[[#This Row],[Time took]]-Table2[[#This Row],[Time took]]</f>
        <v>23.439999997150203</v>
      </c>
      <c r="I81">
        <f>Table1[[#This Row],[Time took]]-Table3[[#This Row],[Time took]]</f>
        <v>16.000000000014602</v>
      </c>
    </row>
    <row r="82" spans="1:9">
      <c r="A82" t="s">
        <v>5</v>
      </c>
      <c r="B82" t="s">
        <v>7</v>
      </c>
      <c r="C82">
        <v>0</v>
      </c>
      <c r="D82">
        <v>6</v>
      </c>
      <c r="E82">
        <v>94</v>
      </c>
      <c r="H82" s="5">
        <f>Table1[[#This Row],[Time took]]-Table2[[#This Row],[Time took]]</f>
        <v>60.829999990295697</v>
      </c>
      <c r="I82">
        <f>Table1[[#This Row],[Time took]]-Table3[[#This Row],[Time took]]</f>
        <v>44</v>
      </c>
    </row>
    <row r="83" spans="1:9">
      <c r="A83" t="s">
        <v>5</v>
      </c>
      <c r="B83" t="s">
        <v>7</v>
      </c>
      <c r="C83">
        <v>1</v>
      </c>
      <c r="D83">
        <v>6</v>
      </c>
      <c r="E83">
        <v>97</v>
      </c>
      <c r="H83" s="5">
        <f>Table1[[#This Row],[Time took]]-Table2[[#This Row],[Time took]]</f>
        <v>69.820000024512495</v>
      </c>
      <c r="I83">
        <f>Table1[[#This Row],[Time took]]-Table3[[#This Row],[Time took]]</f>
        <v>50</v>
      </c>
    </row>
    <row r="84" spans="1:9">
      <c r="A84" t="s">
        <v>5</v>
      </c>
      <c r="B84" t="s">
        <v>7</v>
      </c>
      <c r="C84">
        <v>2</v>
      </c>
      <c r="D84">
        <v>6</v>
      </c>
      <c r="E84">
        <v>92</v>
      </c>
      <c r="H84" s="5">
        <f>Table1[[#This Row],[Time took]]-Table2[[#This Row],[Time took]]</f>
        <v>64.915000049397406</v>
      </c>
      <c r="I84">
        <f>Table1[[#This Row],[Time took]]-Table3[[#This Row],[Time took]]</f>
        <v>47</v>
      </c>
    </row>
    <row r="85" spans="1:9">
      <c r="A85" t="s">
        <v>5</v>
      </c>
      <c r="B85" t="s">
        <v>7</v>
      </c>
      <c r="C85">
        <v>3</v>
      </c>
      <c r="D85">
        <v>6</v>
      </c>
      <c r="E85">
        <v>103</v>
      </c>
      <c r="H85" s="5">
        <f>Table1[[#This Row],[Time took]]-Table2[[#This Row],[Time took]]</f>
        <v>75.435000003315594</v>
      </c>
      <c r="I85">
        <f>Table1[[#This Row],[Time took]]-Table3[[#This Row],[Time took]]</f>
        <v>54</v>
      </c>
    </row>
    <row r="86" spans="1:9">
      <c r="A86" t="s">
        <v>5</v>
      </c>
      <c r="B86" t="s">
        <v>7</v>
      </c>
      <c r="C86">
        <v>4</v>
      </c>
      <c r="D86">
        <v>6</v>
      </c>
      <c r="E86">
        <v>94</v>
      </c>
      <c r="H86" s="5">
        <f>Table1[[#This Row],[Time took]]-Table2[[#This Row],[Time took]]</f>
        <v>66.509999992326001</v>
      </c>
      <c r="I86">
        <f>Table1[[#This Row],[Time took]]-Table3[[#This Row],[Time took]]</f>
        <v>49.999999999985498</v>
      </c>
    </row>
    <row r="87" spans="1:9">
      <c r="A87" t="s">
        <v>5</v>
      </c>
      <c r="B87" t="s">
        <v>7</v>
      </c>
      <c r="C87">
        <v>5</v>
      </c>
      <c r="D87">
        <v>6</v>
      </c>
      <c r="E87">
        <v>96</v>
      </c>
      <c r="H87" s="5">
        <f>Table1[[#This Row],[Time took]]-Table2[[#This Row],[Time took]]</f>
        <v>65.564999977592407</v>
      </c>
      <c r="I87">
        <f>Table1[[#This Row],[Time took]]-Table3[[#This Row],[Time took]]</f>
        <v>51.000000000014602</v>
      </c>
    </row>
    <row r="88" spans="1:9">
      <c r="A88" t="s">
        <v>5</v>
      </c>
      <c r="B88" t="s">
        <v>7</v>
      </c>
      <c r="C88">
        <v>6</v>
      </c>
      <c r="D88">
        <v>6</v>
      </c>
      <c r="E88">
        <v>95</v>
      </c>
      <c r="H88" s="5">
        <f>Table1[[#This Row],[Time took]]-Table2[[#This Row],[Time took]]</f>
        <v>67.674999968148796</v>
      </c>
      <c r="I88">
        <f>Table1[[#This Row],[Time took]]-Table3[[#This Row],[Time took]]</f>
        <v>48</v>
      </c>
    </row>
    <row r="89" spans="1:9">
      <c r="A89" t="s">
        <v>5</v>
      </c>
      <c r="B89" t="s">
        <v>7</v>
      </c>
      <c r="C89">
        <v>7</v>
      </c>
      <c r="D89">
        <v>6</v>
      </c>
      <c r="E89">
        <v>99</v>
      </c>
      <c r="H89" s="5">
        <f>Table1[[#This Row],[Time took]]-Table2[[#This Row],[Time took]]</f>
        <v>71.939999948721407</v>
      </c>
      <c r="I89">
        <f>Table1[[#This Row],[Time took]]-Table3[[#This Row],[Time took]]</f>
        <v>50</v>
      </c>
    </row>
    <row r="90" spans="1:9">
      <c r="A90" t="s">
        <v>5</v>
      </c>
      <c r="B90" t="s">
        <v>7</v>
      </c>
      <c r="C90">
        <v>0</v>
      </c>
      <c r="D90">
        <v>7</v>
      </c>
      <c r="E90">
        <v>318</v>
      </c>
      <c r="H90" s="5">
        <f>Table1[[#This Row],[Time took]]-Table2[[#This Row],[Time took]]</f>
        <v>213.41500003542799</v>
      </c>
      <c r="I90">
        <f>Table1[[#This Row],[Time took]]-Table3[[#This Row],[Time took]]</f>
        <v>154</v>
      </c>
    </row>
    <row r="91" spans="1:9">
      <c r="A91" t="s">
        <v>5</v>
      </c>
      <c r="B91" t="s">
        <v>7</v>
      </c>
      <c r="C91">
        <v>1</v>
      </c>
      <c r="D91">
        <v>7</v>
      </c>
      <c r="E91">
        <v>319</v>
      </c>
      <c r="H91" s="5">
        <f>Table1[[#This Row],[Time took]]-Table2[[#This Row],[Time took]]</f>
        <v>218.43500002846201</v>
      </c>
      <c r="I91">
        <f>Table1[[#This Row],[Time took]]-Table3[[#This Row],[Time took]]</f>
        <v>159</v>
      </c>
    </row>
    <row r="92" spans="1:9">
      <c r="A92" t="s">
        <v>5</v>
      </c>
      <c r="B92" t="s">
        <v>7</v>
      </c>
      <c r="C92">
        <v>2</v>
      </c>
      <c r="D92">
        <v>7</v>
      </c>
      <c r="E92">
        <v>319</v>
      </c>
      <c r="H92" s="5">
        <f>Table1[[#This Row],[Time took]]-Table2[[#This Row],[Time took]]</f>
        <v>219.6850000005216</v>
      </c>
      <c r="I92">
        <f>Table1[[#This Row],[Time took]]-Table3[[#This Row],[Time took]]</f>
        <v>156</v>
      </c>
    </row>
    <row r="93" spans="1:9">
      <c r="A93" t="s">
        <v>5</v>
      </c>
      <c r="B93" t="s">
        <v>7</v>
      </c>
      <c r="C93">
        <v>3</v>
      </c>
      <c r="D93">
        <v>7</v>
      </c>
      <c r="E93">
        <v>320</v>
      </c>
      <c r="H93" s="5">
        <f>Table1[[#This Row],[Time took]]-Table2[[#This Row],[Time took]]</f>
        <v>211.654999984894</v>
      </c>
      <c r="I93">
        <f>Table1[[#This Row],[Time took]]-Table3[[#This Row],[Time took]]</f>
        <v>158</v>
      </c>
    </row>
    <row r="94" spans="1:9">
      <c r="A94" t="s">
        <v>5</v>
      </c>
      <c r="B94" t="s">
        <v>7</v>
      </c>
      <c r="C94">
        <v>4</v>
      </c>
      <c r="D94">
        <v>7</v>
      </c>
      <c r="E94">
        <v>332</v>
      </c>
      <c r="H94" s="5">
        <f>Table1[[#This Row],[Time took]]-Table2[[#This Row],[Time took]]</f>
        <v>227.56999999331401</v>
      </c>
      <c r="I94">
        <f>Table1[[#This Row],[Time took]]-Table3[[#This Row],[Time took]]</f>
        <v>171</v>
      </c>
    </row>
    <row r="95" spans="1:9">
      <c r="A95" t="s">
        <v>5</v>
      </c>
      <c r="B95" t="s">
        <v>7</v>
      </c>
      <c r="C95">
        <v>5</v>
      </c>
      <c r="D95">
        <v>7</v>
      </c>
      <c r="E95">
        <v>321</v>
      </c>
      <c r="H95" s="5">
        <f>Table1[[#This Row],[Time took]]-Table2[[#This Row],[Time took]]</f>
        <v>213.050000024029</v>
      </c>
      <c r="I95">
        <f>Table1[[#This Row],[Time took]]-Table3[[#This Row],[Time took]]</f>
        <v>151</v>
      </c>
    </row>
    <row r="96" spans="1:9">
      <c r="A96" t="s">
        <v>5</v>
      </c>
      <c r="B96" t="s">
        <v>7</v>
      </c>
      <c r="C96">
        <v>6</v>
      </c>
      <c r="D96">
        <v>7</v>
      </c>
      <c r="E96">
        <v>331</v>
      </c>
      <c r="H96" s="5">
        <f>Table1[[#This Row],[Time took]]-Table2[[#This Row],[Time took]]</f>
        <v>226.200000028126</v>
      </c>
      <c r="I96">
        <f>Table1[[#This Row],[Time took]]-Table3[[#This Row],[Time took]]</f>
        <v>172</v>
      </c>
    </row>
    <row r="97" spans="1:9">
      <c r="A97" t="s">
        <v>5</v>
      </c>
      <c r="B97" t="s">
        <v>7</v>
      </c>
      <c r="C97">
        <v>7</v>
      </c>
      <c r="D97">
        <v>7</v>
      </c>
      <c r="E97">
        <v>337</v>
      </c>
      <c r="H97" s="5">
        <f>Table1[[#This Row],[Time took]]-Table2[[#This Row],[Time took]]</f>
        <v>232.96500003244802</v>
      </c>
      <c r="I97">
        <f>Table1[[#This Row],[Time took]]-Table3[[#This Row],[Time took]]</f>
        <v>175</v>
      </c>
    </row>
    <row r="98" spans="1:9">
      <c r="A98" t="s">
        <v>5</v>
      </c>
      <c r="B98" t="s">
        <v>7</v>
      </c>
      <c r="C98">
        <v>0</v>
      </c>
      <c r="D98">
        <v>8</v>
      </c>
      <c r="E98">
        <v>728</v>
      </c>
      <c r="H98" s="5">
        <f>Table1[[#This Row],[Time took]]-Table2[[#This Row],[Time took]]</f>
        <v>534.69999995734599</v>
      </c>
      <c r="I98">
        <f>Table1[[#This Row],[Time took]]-Table3[[#This Row],[Time took]]</f>
        <v>406</v>
      </c>
    </row>
    <row r="99" spans="1:9">
      <c r="A99" t="s">
        <v>5</v>
      </c>
      <c r="B99" t="s">
        <v>7</v>
      </c>
      <c r="C99">
        <v>1</v>
      </c>
      <c r="D99">
        <v>8</v>
      </c>
      <c r="E99">
        <v>788</v>
      </c>
      <c r="H99" s="5">
        <f>Table1[[#This Row],[Time took]]-Table2[[#This Row],[Time took]]</f>
        <v>597.04999998165295</v>
      </c>
      <c r="I99">
        <f>Table1[[#This Row],[Time took]]-Table3[[#This Row],[Time took]]</f>
        <v>474</v>
      </c>
    </row>
    <row r="100" spans="1:9">
      <c r="A100" t="s">
        <v>5</v>
      </c>
      <c r="B100" t="s">
        <v>7</v>
      </c>
      <c r="C100">
        <v>2</v>
      </c>
      <c r="D100">
        <v>8</v>
      </c>
      <c r="E100">
        <v>690</v>
      </c>
      <c r="H100" s="5">
        <f>Table1[[#This Row],[Time took]]-Table2[[#This Row],[Time took]]</f>
        <v>493.72999998508101</v>
      </c>
      <c r="I100">
        <f>Table1[[#This Row],[Time took]]-Table3[[#This Row],[Time took]]</f>
        <v>376</v>
      </c>
    </row>
    <row r="101" spans="1:9">
      <c r="A101" t="s">
        <v>5</v>
      </c>
      <c r="B101" t="s">
        <v>7</v>
      </c>
      <c r="C101">
        <v>3</v>
      </c>
      <c r="D101">
        <v>8</v>
      </c>
      <c r="E101">
        <v>749</v>
      </c>
      <c r="H101" s="5">
        <f>Table1[[#This Row],[Time took]]-Table2[[#This Row],[Time took]]</f>
        <v>549.92499998863798</v>
      </c>
      <c r="I101">
        <f>Table1[[#This Row],[Time took]]-Table3[[#This Row],[Time took]]</f>
        <v>428</v>
      </c>
    </row>
    <row r="102" spans="1:9">
      <c r="A102" t="s">
        <v>5</v>
      </c>
      <c r="B102" t="s">
        <v>7</v>
      </c>
      <c r="C102">
        <v>4</v>
      </c>
      <c r="D102">
        <v>8</v>
      </c>
      <c r="E102">
        <v>724</v>
      </c>
      <c r="H102" s="5">
        <f>Table1[[#This Row],[Time took]]-Table2[[#This Row],[Time took]]</f>
        <v>533.58000000100606</v>
      </c>
      <c r="I102">
        <f>Table1[[#This Row],[Time took]]-Table3[[#This Row],[Time took]]</f>
        <v>408</v>
      </c>
    </row>
    <row r="103" spans="1:9">
      <c r="A103" t="s">
        <v>5</v>
      </c>
      <c r="B103" t="s">
        <v>7</v>
      </c>
      <c r="C103">
        <v>5</v>
      </c>
      <c r="D103">
        <v>8</v>
      </c>
      <c r="E103">
        <v>766</v>
      </c>
      <c r="H103" s="5">
        <f>Table1[[#This Row],[Time took]]-Table2[[#This Row],[Time took]]</f>
        <v>576.64499996136897</v>
      </c>
      <c r="I103">
        <f>Table1[[#This Row],[Time took]]-Table3[[#This Row],[Time took]]</f>
        <v>438</v>
      </c>
    </row>
    <row r="104" spans="1:9">
      <c r="A104" t="s">
        <v>5</v>
      </c>
      <c r="B104" t="s">
        <v>7</v>
      </c>
      <c r="C104">
        <v>6</v>
      </c>
      <c r="D104">
        <v>8</v>
      </c>
      <c r="E104">
        <v>774</v>
      </c>
      <c r="H104" s="5">
        <f>Table1[[#This Row],[Time took]]-Table2[[#This Row],[Time took]]</f>
        <v>581.26000003051104</v>
      </c>
      <c r="I104">
        <f>Table1[[#This Row],[Time took]]-Table3[[#This Row],[Time took]]</f>
        <v>456</v>
      </c>
    </row>
    <row r="105" spans="1:9">
      <c r="A105" t="s">
        <v>5</v>
      </c>
      <c r="B105" t="s">
        <v>7</v>
      </c>
      <c r="C105">
        <v>7</v>
      </c>
      <c r="D105">
        <v>8</v>
      </c>
      <c r="E105">
        <v>731</v>
      </c>
      <c r="H105" s="5">
        <f>Table1[[#This Row],[Time took]]-Table2[[#This Row],[Time took]]</f>
        <v>544.27000004239403</v>
      </c>
      <c r="I105">
        <f>Table1[[#This Row],[Time took]]-Table3[[#This Row],[Time took]]</f>
        <v>403</v>
      </c>
    </row>
    <row r="106" spans="1:9">
      <c r="A106" t="s">
        <v>5</v>
      </c>
      <c r="B106" t="s">
        <v>7</v>
      </c>
      <c r="C106">
        <v>0</v>
      </c>
      <c r="D106">
        <v>9</v>
      </c>
      <c r="E106">
        <v>2225</v>
      </c>
      <c r="H106" s="5">
        <f>Table1[[#This Row],[Time took]]-Table2[[#This Row],[Time took]]</f>
        <v>1576.014999963809</v>
      </c>
      <c r="I106">
        <f>Table1[[#This Row],[Time took]]-Table3[[#This Row],[Time took]]</f>
        <v>1180</v>
      </c>
    </row>
    <row r="107" spans="1:9">
      <c r="A107" t="s">
        <v>5</v>
      </c>
      <c r="B107" t="s">
        <v>7</v>
      </c>
      <c r="C107">
        <v>1</v>
      </c>
      <c r="D107">
        <v>9</v>
      </c>
      <c r="E107">
        <v>2140</v>
      </c>
      <c r="H107" s="5">
        <f>Table1[[#This Row],[Time took]]-Table2[[#This Row],[Time took]]</f>
        <v>1492.0400000270461</v>
      </c>
      <c r="I107">
        <f>Table1[[#This Row],[Time took]]-Table3[[#This Row],[Time took]]</f>
        <v>1104</v>
      </c>
    </row>
    <row r="108" spans="1:9">
      <c r="A108" t="s">
        <v>5</v>
      </c>
      <c r="B108" t="s">
        <v>7</v>
      </c>
      <c r="C108">
        <v>2</v>
      </c>
      <c r="D108">
        <v>9</v>
      </c>
      <c r="E108">
        <v>2157</v>
      </c>
      <c r="H108" s="5">
        <f>Table1[[#This Row],[Time took]]-Table2[[#This Row],[Time took]]</f>
        <v>1503.735000028275</v>
      </c>
      <c r="I108">
        <f>Table1[[#This Row],[Time took]]-Table3[[#This Row],[Time took]]</f>
        <v>1076</v>
      </c>
    </row>
    <row r="109" spans="1:9">
      <c r="A109" t="s">
        <v>5</v>
      </c>
      <c r="B109" t="s">
        <v>7</v>
      </c>
      <c r="C109">
        <v>3</v>
      </c>
      <c r="D109">
        <v>9</v>
      </c>
      <c r="E109">
        <v>2139</v>
      </c>
      <c r="H109" s="5">
        <f>Table1[[#This Row],[Time took]]-Table2[[#This Row],[Time took]]</f>
        <v>1482.9500000094999</v>
      </c>
      <c r="I109">
        <f>Table1[[#This Row],[Time took]]-Table3[[#This Row],[Time took]]</f>
        <v>1105</v>
      </c>
    </row>
    <row r="110" spans="1:9">
      <c r="A110" t="s">
        <v>5</v>
      </c>
      <c r="B110" t="s">
        <v>7</v>
      </c>
      <c r="C110">
        <v>4</v>
      </c>
      <c r="D110">
        <v>9</v>
      </c>
      <c r="E110">
        <v>2182</v>
      </c>
      <c r="H110" s="5">
        <f>Table1[[#This Row],[Time took]]-Table2[[#This Row],[Time took]]</f>
        <v>1528.7550000059418</v>
      </c>
      <c r="I110">
        <f>Table1[[#This Row],[Time took]]-Table3[[#This Row],[Time took]]</f>
        <v>1132</v>
      </c>
    </row>
    <row r="111" spans="1:9">
      <c r="A111" t="s">
        <v>5</v>
      </c>
      <c r="B111" t="s">
        <v>7</v>
      </c>
      <c r="C111">
        <v>5</v>
      </c>
      <c r="D111">
        <v>9</v>
      </c>
      <c r="E111">
        <v>2181</v>
      </c>
      <c r="H111" s="5">
        <f>Table1[[#This Row],[Time took]]-Table2[[#This Row],[Time took]]</f>
        <v>1534.025000018534</v>
      </c>
      <c r="I111">
        <f>Table1[[#This Row],[Time took]]-Table3[[#This Row],[Time took]]</f>
        <v>1129</v>
      </c>
    </row>
    <row r="112" spans="1:9">
      <c r="A112" t="s">
        <v>5</v>
      </c>
      <c r="B112" t="s">
        <v>7</v>
      </c>
      <c r="C112">
        <v>6</v>
      </c>
      <c r="D112">
        <v>9</v>
      </c>
      <c r="E112">
        <v>2200</v>
      </c>
      <c r="H112" s="5">
        <f>Table1[[#This Row],[Time took]]-Table2[[#This Row],[Time took]]</f>
        <v>1537.6050000078981</v>
      </c>
      <c r="I112">
        <f>Table1[[#This Row],[Time took]]-Table3[[#This Row],[Time took]]</f>
        <v>1153</v>
      </c>
    </row>
    <row r="113" spans="1:9">
      <c r="A113" t="s">
        <v>5</v>
      </c>
      <c r="B113" t="s">
        <v>7</v>
      </c>
      <c r="C113">
        <v>7</v>
      </c>
      <c r="D113">
        <v>9</v>
      </c>
      <c r="E113">
        <v>2181</v>
      </c>
      <c r="H113" s="5">
        <f>Table1[[#This Row],[Time took]]-Table2[[#This Row],[Time took]]</f>
        <v>1528.5200000102641</v>
      </c>
      <c r="I113">
        <f>Table1[[#This Row],[Time took]]-Table3[[#This Row],[Time took]]</f>
        <v>1122</v>
      </c>
    </row>
    <row r="114" spans="1:9">
      <c r="A114" t="s">
        <v>5</v>
      </c>
      <c r="B114" t="s">
        <v>7</v>
      </c>
      <c r="C114">
        <v>0</v>
      </c>
      <c r="D114">
        <v>10</v>
      </c>
      <c r="E114">
        <v>3186</v>
      </c>
      <c r="H114" s="5">
        <f>Table1[[#This Row],[Time took]]-Table2[[#This Row],[Time took]]</f>
        <v>2349.869999989402</v>
      </c>
      <c r="I114">
        <f>Table1[[#This Row],[Time took]]-Table3[[#This Row],[Time took]]</f>
        <v>1761</v>
      </c>
    </row>
    <row r="115" spans="1:9">
      <c r="A115" t="s">
        <v>5</v>
      </c>
      <c r="B115" t="s">
        <v>7</v>
      </c>
      <c r="C115">
        <v>1</v>
      </c>
      <c r="D115">
        <v>10</v>
      </c>
      <c r="E115">
        <v>3328</v>
      </c>
      <c r="H115" s="5">
        <f>Table1[[#This Row],[Time took]]-Table2[[#This Row],[Time took]]</f>
        <v>2496.384999968112</v>
      </c>
      <c r="I115">
        <f>Table1[[#This Row],[Time took]]-Table3[[#This Row],[Time took]]</f>
        <v>1917.99999999999</v>
      </c>
    </row>
    <row r="116" spans="1:9">
      <c r="A116" t="s">
        <v>5</v>
      </c>
      <c r="B116" t="s">
        <v>7</v>
      </c>
      <c r="C116">
        <v>2</v>
      </c>
      <c r="D116">
        <v>10</v>
      </c>
      <c r="E116">
        <v>3170</v>
      </c>
      <c r="H116" s="5">
        <f>Table1[[#This Row],[Time took]]-Table2[[#This Row],[Time took]]</f>
        <v>2315.71499999147</v>
      </c>
      <c r="I116">
        <f>Table1[[#This Row],[Time took]]-Table3[[#This Row],[Time took]]</f>
        <v>1743.00000000002</v>
      </c>
    </row>
    <row r="117" spans="1:9">
      <c r="A117" t="s">
        <v>5</v>
      </c>
      <c r="B117" t="s">
        <v>7</v>
      </c>
      <c r="C117">
        <v>3</v>
      </c>
      <c r="D117">
        <v>10</v>
      </c>
      <c r="E117">
        <v>3111</v>
      </c>
      <c r="H117" s="5">
        <f>Table1[[#This Row],[Time took]]-Table2[[#This Row],[Time took]]</f>
        <v>2278.105000000447</v>
      </c>
      <c r="I117">
        <f>Table1[[#This Row],[Time took]]-Table3[[#This Row],[Time took]]</f>
        <v>1705</v>
      </c>
    </row>
    <row r="118" spans="1:9">
      <c r="A118" t="s">
        <v>5</v>
      </c>
      <c r="B118" t="s">
        <v>7</v>
      </c>
      <c r="C118">
        <v>4</v>
      </c>
      <c r="D118">
        <v>10</v>
      </c>
      <c r="E118">
        <v>3121</v>
      </c>
      <c r="H118" s="5">
        <f>Table1[[#This Row],[Time took]]-Table2[[#This Row],[Time took]]</f>
        <v>2286.2499999618158</v>
      </c>
      <c r="I118">
        <f>Table1[[#This Row],[Time took]]-Table3[[#This Row],[Time took]]</f>
        <v>1706</v>
      </c>
    </row>
    <row r="119" spans="1:9">
      <c r="A119" t="s">
        <v>5</v>
      </c>
      <c r="B119" t="s">
        <v>7</v>
      </c>
      <c r="C119">
        <v>5</v>
      </c>
      <c r="D119">
        <v>10</v>
      </c>
      <c r="E119">
        <v>3182</v>
      </c>
      <c r="H119" s="5">
        <f>Table1[[#This Row],[Time took]]-Table2[[#This Row],[Time took]]</f>
        <v>2355.1550000258731</v>
      </c>
      <c r="I119">
        <f>Table1[[#This Row],[Time took]]-Table3[[#This Row],[Time took]]</f>
        <v>1768</v>
      </c>
    </row>
    <row r="120" spans="1:9">
      <c r="A120" t="s">
        <v>5</v>
      </c>
      <c r="B120" t="s">
        <v>7</v>
      </c>
      <c r="C120">
        <v>6</v>
      </c>
      <c r="D120">
        <v>10</v>
      </c>
      <c r="E120">
        <v>3167</v>
      </c>
      <c r="H120" s="5">
        <f>Table1[[#This Row],[Time took]]-Table2[[#This Row],[Time took]]</f>
        <v>2322.6749999872409</v>
      </c>
      <c r="I120">
        <f>Table1[[#This Row],[Time took]]-Table3[[#This Row],[Time took]]</f>
        <v>1744</v>
      </c>
    </row>
    <row r="121" spans="1:9">
      <c r="A121" t="s">
        <v>5</v>
      </c>
      <c r="B121" t="s">
        <v>7</v>
      </c>
      <c r="C121">
        <v>7</v>
      </c>
      <c r="D121">
        <v>10</v>
      </c>
      <c r="E121">
        <v>3134</v>
      </c>
      <c r="H121" s="5">
        <f>Table1[[#This Row],[Time took]]-Table2[[#This Row],[Time took]]</f>
        <v>2305.080000000075</v>
      </c>
      <c r="I121">
        <f>Table1[[#This Row],[Time took]]-Table3[[#This Row],[Time took]]</f>
        <v>1707.99999999999</v>
      </c>
    </row>
    <row r="122" spans="1:9">
      <c r="A122" t="s">
        <v>5</v>
      </c>
      <c r="B122" t="s">
        <v>7</v>
      </c>
      <c r="C122">
        <v>0</v>
      </c>
      <c r="D122">
        <v>11</v>
      </c>
      <c r="E122">
        <v>9505</v>
      </c>
      <c r="H122" s="5">
        <f>Table1[[#This Row],[Time took]]-Table2[[#This Row],[Time took]]</f>
        <v>6604.5600000023896</v>
      </c>
      <c r="I122">
        <f>Table1[[#This Row],[Time took]]-Table3[[#This Row],[Time took]]</f>
        <v>4813.00000000002</v>
      </c>
    </row>
    <row r="123" spans="1:9">
      <c r="A123" t="s">
        <v>5</v>
      </c>
      <c r="B123" t="s">
        <v>7</v>
      </c>
      <c r="C123">
        <v>1</v>
      </c>
      <c r="D123">
        <v>11</v>
      </c>
      <c r="E123">
        <v>9592</v>
      </c>
      <c r="H123" s="5">
        <f>Table1[[#This Row],[Time took]]-Table2[[#This Row],[Time took]]</f>
        <v>6684.4249999807298</v>
      </c>
      <c r="I123">
        <f>Table1[[#This Row],[Time took]]-Table3[[#This Row],[Time took]]</f>
        <v>4810</v>
      </c>
    </row>
    <row r="124" spans="1:9">
      <c r="A124" t="s">
        <v>5</v>
      </c>
      <c r="B124" t="s">
        <v>7</v>
      </c>
      <c r="C124">
        <v>2</v>
      </c>
      <c r="D124">
        <v>11</v>
      </c>
      <c r="E124">
        <v>9451</v>
      </c>
      <c r="H124" s="5">
        <f>Table1[[#This Row],[Time took]]-Table2[[#This Row],[Time took]]</f>
        <v>6554.2000000122998</v>
      </c>
      <c r="I124">
        <f>Table1[[#This Row],[Time took]]-Table3[[#This Row],[Time took]]</f>
        <v>4580</v>
      </c>
    </row>
    <row r="125" spans="1:9">
      <c r="A125" t="s">
        <v>5</v>
      </c>
      <c r="B125" t="s">
        <v>7</v>
      </c>
      <c r="C125">
        <v>3</v>
      </c>
      <c r="D125">
        <v>11</v>
      </c>
      <c r="E125">
        <v>9566</v>
      </c>
      <c r="H125" s="5">
        <f>Table1[[#This Row],[Time took]]-Table2[[#This Row],[Time took]]</f>
        <v>6599.5849999682996</v>
      </c>
      <c r="I125">
        <f>Table1[[#This Row],[Time took]]-Table3[[#This Row],[Time took]]</f>
        <v>4678</v>
      </c>
    </row>
    <row r="126" spans="1:9">
      <c r="A126" t="s">
        <v>5</v>
      </c>
      <c r="B126" t="s">
        <v>7</v>
      </c>
      <c r="C126">
        <v>4</v>
      </c>
      <c r="D126">
        <v>11</v>
      </c>
      <c r="E126">
        <v>9456</v>
      </c>
      <c r="H126" s="5">
        <f>Table1[[#This Row],[Time took]]-Table2[[#This Row],[Time took]]</f>
        <v>6518.6649999758301</v>
      </c>
      <c r="I126">
        <f>Table1[[#This Row],[Time took]]-Table3[[#This Row],[Time took]]</f>
        <v>4675</v>
      </c>
    </row>
    <row r="127" spans="1:9">
      <c r="A127" t="s">
        <v>5</v>
      </c>
      <c r="B127" t="s">
        <v>7</v>
      </c>
      <c r="C127">
        <v>5</v>
      </c>
      <c r="D127">
        <v>11</v>
      </c>
      <c r="E127">
        <v>9498</v>
      </c>
      <c r="H127" s="5">
        <f>Table1[[#This Row],[Time took]]-Table2[[#This Row],[Time took]]</f>
        <v>6575.3949999711494</v>
      </c>
      <c r="I127">
        <f>Table1[[#This Row],[Time took]]-Table3[[#This Row],[Time took]]</f>
        <v>4637</v>
      </c>
    </row>
    <row r="128" spans="1:9">
      <c r="A128" t="s">
        <v>5</v>
      </c>
      <c r="B128" t="s">
        <v>7</v>
      </c>
      <c r="C128">
        <v>6</v>
      </c>
      <c r="D128">
        <v>11</v>
      </c>
      <c r="E128">
        <v>9531</v>
      </c>
      <c r="H128" s="5">
        <f>Table1[[#This Row],[Time took]]-Table2[[#This Row],[Time took]]</f>
        <v>6634.0299999983999</v>
      </c>
      <c r="I128">
        <f>Table1[[#This Row],[Time took]]-Table3[[#This Row],[Time took]]</f>
        <v>4667</v>
      </c>
    </row>
    <row r="129" spans="1:9">
      <c r="A129" t="s">
        <v>5</v>
      </c>
      <c r="B129" t="s">
        <v>7</v>
      </c>
      <c r="C129">
        <v>7</v>
      </c>
      <c r="D129">
        <v>11</v>
      </c>
      <c r="E129">
        <v>9505</v>
      </c>
      <c r="H129" s="5">
        <f>Table1[[#This Row],[Time took]]-Table2[[#This Row],[Time took]]</f>
        <v>6577.0549999969098</v>
      </c>
      <c r="I129">
        <f>Table1[[#This Row],[Time took]]-Table3[[#This Row],[Time took]]</f>
        <v>4755</v>
      </c>
    </row>
    <row r="130" spans="1:9">
      <c r="A130" t="s">
        <v>5</v>
      </c>
      <c r="B130" t="s">
        <v>7</v>
      </c>
      <c r="C130">
        <v>0</v>
      </c>
      <c r="D130">
        <v>12</v>
      </c>
      <c r="E130">
        <v>19587</v>
      </c>
      <c r="H130" s="5">
        <f>Table1[[#This Row],[Time took]]-Table2[[#This Row],[Time took]]</f>
        <v>14590.71999997879</v>
      </c>
      <c r="I130">
        <f>Table1[[#This Row],[Time took]]-Table3[[#This Row],[Time took]]</f>
        <v>10628</v>
      </c>
    </row>
    <row r="131" spans="1:9">
      <c r="A131" t="s">
        <v>5</v>
      </c>
      <c r="B131" t="s">
        <v>7</v>
      </c>
      <c r="C131">
        <v>1</v>
      </c>
      <c r="D131">
        <v>12</v>
      </c>
      <c r="E131">
        <v>19665</v>
      </c>
      <c r="H131" s="5">
        <f>Table1[[#This Row],[Time took]]-Table2[[#This Row],[Time took]]</f>
        <v>14612.70999997855</v>
      </c>
      <c r="I131">
        <f>Table1[[#This Row],[Time took]]-Table3[[#This Row],[Time took]]</f>
        <v>10684</v>
      </c>
    </row>
    <row r="132" spans="1:9">
      <c r="A132" t="s">
        <v>5</v>
      </c>
      <c r="B132" t="s">
        <v>7</v>
      </c>
      <c r="C132">
        <v>2</v>
      </c>
      <c r="D132">
        <v>12</v>
      </c>
      <c r="E132">
        <v>19700</v>
      </c>
      <c r="H132" s="5">
        <f>Table1[[#This Row],[Time took]]-Table2[[#This Row],[Time took]]</f>
        <v>14665.939999965489</v>
      </c>
      <c r="I132">
        <f>Table1[[#This Row],[Time took]]-Table3[[#This Row],[Time took]]</f>
        <v>10799</v>
      </c>
    </row>
    <row r="133" spans="1:9">
      <c r="A133" t="s">
        <v>5</v>
      </c>
      <c r="B133" t="s">
        <v>7</v>
      </c>
      <c r="C133">
        <v>3</v>
      </c>
      <c r="D133">
        <v>12</v>
      </c>
      <c r="E133">
        <v>19594</v>
      </c>
      <c r="H133" s="5">
        <f>Table1[[#This Row],[Time took]]-Table2[[#This Row],[Time took]]</f>
        <v>14548.429999983411</v>
      </c>
      <c r="I133">
        <f>Table1[[#This Row],[Time took]]-Table3[[#This Row],[Time took]]</f>
        <v>10677</v>
      </c>
    </row>
    <row r="134" spans="1:9">
      <c r="A134" t="s">
        <v>5</v>
      </c>
      <c r="B134" t="s">
        <v>7</v>
      </c>
      <c r="C134">
        <v>4</v>
      </c>
      <c r="D134">
        <v>12</v>
      </c>
      <c r="E134">
        <v>19610</v>
      </c>
      <c r="H134" s="5">
        <f>Table1[[#This Row],[Time took]]-Table2[[#This Row],[Time took]]</f>
        <v>14563.30500003184</v>
      </c>
      <c r="I134">
        <f>Table1[[#This Row],[Time took]]-Table3[[#This Row],[Time took]]</f>
        <v>10627</v>
      </c>
    </row>
    <row r="135" spans="1:9">
      <c r="A135" t="s">
        <v>5</v>
      </c>
      <c r="B135" t="s">
        <v>7</v>
      </c>
      <c r="C135">
        <v>5</v>
      </c>
      <c r="D135">
        <v>12</v>
      </c>
      <c r="E135">
        <v>19626</v>
      </c>
      <c r="H135" s="5">
        <f>Table1[[#This Row],[Time took]]-Table2[[#This Row],[Time took]]</f>
        <v>14601.41999997339</v>
      </c>
      <c r="I135">
        <f>Table1[[#This Row],[Time took]]-Table3[[#This Row],[Time took]]</f>
        <v>10692</v>
      </c>
    </row>
    <row r="136" spans="1:9">
      <c r="A136" t="s">
        <v>5</v>
      </c>
      <c r="B136" t="s">
        <v>7</v>
      </c>
      <c r="C136">
        <v>6</v>
      </c>
      <c r="D136">
        <v>12</v>
      </c>
      <c r="E136">
        <v>19673</v>
      </c>
      <c r="H136" s="5">
        <f>Table1[[#This Row],[Time took]]-Table2[[#This Row],[Time took]]</f>
        <v>14683.16000000528</v>
      </c>
      <c r="I136">
        <f>Table1[[#This Row],[Time took]]-Table3[[#This Row],[Time took]]</f>
        <v>10793</v>
      </c>
    </row>
    <row r="137" spans="1:9">
      <c r="A137" t="s">
        <v>5</v>
      </c>
      <c r="B137" t="s">
        <v>7</v>
      </c>
      <c r="C137">
        <v>7</v>
      </c>
      <c r="D137">
        <v>12</v>
      </c>
      <c r="E137">
        <v>19645</v>
      </c>
      <c r="H137" s="5">
        <f>Table1[[#This Row],[Time took]]-Table2[[#This Row],[Time took]]</f>
        <v>14597.534999989439</v>
      </c>
      <c r="I137">
        <f>Table1[[#This Row],[Time took]]-Table3[[#This Row],[Time took]]</f>
        <v>10725</v>
      </c>
    </row>
    <row r="138" spans="1:9">
      <c r="A138" t="s">
        <v>8</v>
      </c>
      <c r="B138" t="s">
        <v>6</v>
      </c>
      <c r="C138">
        <v>0</v>
      </c>
      <c r="D138">
        <v>2</v>
      </c>
      <c r="E138">
        <v>1515</v>
      </c>
      <c r="H138" s="5">
        <f>Table1[[#This Row],[Time took]]-Table2[[#This Row],[Time took]]</f>
        <v>-166.49500002617992</v>
      </c>
      <c r="I138">
        <f>Table1[[#This Row],[Time took]]-Table3[[#This Row],[Time took]]</f>
        <v>-4802.99999999997</v>
      </c>
    </row>
    <row r="139" spans="1:9">
      <c r="A139" t="s">
        <v>8</v>
      </c>
      <c r="B139" t="s">
        <v>6</v>
      </c>
      <c r="C139">
        <v>1</v>
      </c>
      <c r="D139">
        <v>2</v>
      </c>
      <c r="E139">
        <v>1180</v>
      </c>
      <c r="H139" s="5">
        <f>Table1[[#This Row],[Time took]]-Table2[[#This Row],[Time took]]</f>
        <v>-516.49000000208002</v>
      </c>
      <c r="I139">
        <f>Table1[[#This Row],[Time took]]-Table3[[#This Row],[Time took]]</f>
        <v>-5093</v>
      </c>
    </row>
    <row r="140" spans="1:9">
      <c r="A140" t="s">
        <v>8</v>
      </c>
      <c r="B140" t="s">
        <v>6</v>
      </c>
      <c r="C140">
        <v>2</v>
      </c>
      <c r="D140">
        <v>2</v>
      </c>
      <c r="E140">
        <v>1171</v>
      </c>
      <c r="H140" s="5">
        <f>Table1[[#This Row],[Time took]]-Table2[[#This Row],[Time took]]</f>
        <v>130.99499998289002</v>
      </c>
      <c r="I140">
        <f>Table1[[#This Row],[Time took]]-Table3[[#This Row],[Time took]]</f>
        <v>-5126</v>
      </c>
    </row>
    <row r="141" spans="1:9">
      <c r="A141" t="s">
        <v>8</v>
      </c>
      <c r="B141" t="s">
        <v>6</v>
      </c>
      <c r="C141">
        <v>3</v>
      </c>
      <c r="D141">
        <v>2</v>
      </c>
      <c r="E141">
        <v>1161</v>
      </c>
      <c r="H141" s="5">
        <f>Table1[[#This Row],[Time took]]-Table2[[#This Row],[Time took]]</f>
        <v>136.32500000671007</v>
      </c>
      <c r="I141">
        <f>Table1[[#This Row],[Time took]]-Table3[[#This Row],[Time took]]</f>
        <v>-4920</v>
      </c>
    </row>
    <row r="142" spans="1:9">
      <c r="A142" t="s">
        <v>8</v>
      </c>
      <c r="B142" t="s">
        <v>6</v>
      </c>
      <c r="C142">
        <v>4</v>
      </c>
      <c r="D142">
        <v>2</v>
      </c>
      <c r="E142">
        <v>1190</v>
      </c>
      <c r="H142" s="5">
        <f>Table1[[#This Row],[Time took]]-Table2[[#This Row],[Time took]]</f>
        <v>185.11000001803995</v>
      </c>
      <c r="I142">
        <f>Table1[[#This Row],[Time took]]-Table3[[#This Row],[Time took]]</f>
        <v>-4541.00000000002</v>
      </c>
    </row>
    <row r="143" spans="1:9">
      <c r="A143" t="s">
        <v>8</v>
      </c>
      <c r="B143" t="s">
        <v>6</v>
      </c>
      <c r="C143">
        <v>0</v>
      </c>
      <c r="D143">
        <v>3</v>
      </c>
      <c r="E143">
        <v>6949</v>
      </c>
      <c r="H143" s="5">
        <f>Table1[[#This Row],[Time took]]-Table2[[#This Row],[Time took]]</f>
        <v>634.21500000497963</v>
      </c>
      <c r="I143">
        <f>Table1[[#This Row],[Time took]]-Table3[[#This Row],[Time took]]</f>
        <v>-28758.999999999898</v>
      </c>
    </row>
    <row r="144" spans="1:9">
      <c r="A144" t="s">
        <v>8</v>
      </c>
      <c r="B144" t="s">
        <v>6</v>
      </c>
      <c r="C144">
        <v>1</v>
      </c>
      <c r="D144">
        <v>3</v>
      </c>
      <c r="E144">
        <v>6981</v>
      </c>
      <c r="H144" s="5">
        <f>Table1[[#This Row],[Time took]]-Table2[[#This Row],[Time took]]</f>
        <v>814.01999996183986</v>
      </c>
      <c r="I144">
        <f>Table1[[#This Row],[Time took]]-Table3[[#This Row],[Time took]]</f>
        <v>-28580</v>
      </c>
    </row>
    <row r="145" spans="1:9">
      <c r="A145" t="s">
        <v>8</v>
      </c>
      <c r="B145" t="s">
        <v>6</v>
      </c>
      <c r="C145">
        <v>2</v>
      </c>
      <c r="D145">
        <v>3</v>
      </c>
      <c r="E145">
        <v>6935</v>
      </c>
      <c r="H145" s="5">
        <f>Table1[[#This Row],[Time took]]-Table2[[#This Row],[Time took]]</f>
        <v>740.93999999110019</v>
      </c>
      <c r="I145">
        <f>Table1[[#This Row],[Time took]]-Table3[[#This Row],[Time took]]</f>
        <v>-28790</v>
      </c>
    </row>
    <row r="146" spans="1:9">
      <c r="A146" t="s">
        <v>8</v>
      </c>
      <c r="B146" t="s">
        <v>6</v>
      </c>
      <c r="C146">
        <v>3</v>
      </c>
      <c r="D146">
        <v>3</v>
      </c>
      <c r="E146">
        <v>6859</v>
      </c>
      <c r="H146" s="5">
        <f>Table1[[#This Row],[Time took]]-Table2[[#This Row],[Time took]]</f>
        <v>674.43499999679989</v>
      </c>
      <c r="I146">
        <f>Table1[[#This Row],[Time took]]-Table3[[#This Row],[Time took]]</f>
        <v>-28659</v>
      </c>
    </row>
    <row r="147" spans="1:9">
      <c r="A147" t="s">
        <v>8</v>
      </c>
      <c r="B147" t="s">
        <v>6</v>
      </c>
      <c r="C147">
        <v>4</v>
      </c>
      <c r="D147">
        <v>3</v>
      </c>
      <c r="E147">
        <v>6949</v>
      </c>
      <c r="H147" s="5">
        <f>Table1[[#This Row],[Time took]]-Table2[[#This Row],[Time took]]</f>
        <v>727.05999998236985</v>
      </c>
      <c r="I147">
        <f>Table1[[#This Row],[Time took]]-Table3[[#This Row],[Time took]]</f>
        <v>-28878.999999999898</v>
      </c>
    </row>
    <row r="148" spans="1:9">
      <c r="A148" t="s">
        <v>8</v>
      </c>
      <c r="B148" t="s">
        <v>6</v>
      </c>
      <c r="C148">
        <v>0</v>
      </c>
      <c r="D148">
        <v>4</v>
      </c>
      <c r="E148">
        <v>33528</v>
      </c>
      <c r="H148" s="5">
        <f>Table1[[#This Row],[Time took]]-Table2[[#This Row],[Time took]]</f>
        <v>3248.0200000080004</v>
      </c>
      <c r="I148">
        <f>Table1[[#This Row],[Time took]]-Table3[[#This Row],[Time took]]</f>
        <v>-44793</v>
      </c>
    </row>
    <row r="149" spans="1:9">
      <c r="A149" t="s">
        <v>8</v>
      </c>
      <c r="B149" t="s">
        <v>6</v>
      </c>
      <c r="C149">
        <v>1</v>
      </c>
      <c r="D149">
        <v>4</v>
      </c>
      <c r="E149">
        <v>33709</v>
      </c>
      <c r="H149" s="5">
        <f>Table1[[#This Row],[Time took]]-Table2[[#This Row],[Time took]]</f>
        <v>3685.1149999685986</v>
      </c>
      <c r="I149">
        <f>Table1[[#This Row],[Time took]]-Table3[[#This Row],[Time took]]</f>
        <v>-73374.999999998996</v>
      </c>
    </row>
    <row r="150" spans="1:9">
      <c r="A150" t="s">
        <v>8</v>
      </c>
      <c r="B150" t="s">
        <v>6</v>
      </c>
      <c r="C150">
        <v>2</v>
      </c>
      <c r="D150">
        <v>4</v>
      </c>
      <c r="E150">
        <v>33651</v>
      </c>
      <c r="H150" s="5">
        <f>Table1[[#This Row],[Time took]]-Table2[[#This Row],[Time took]]</f>
        <v>3589.3350000134997</v>
      </c>
      <c r="I150">
        <f>Table1[[#This Row],[Time took]]-Table3[[#This Row],[Time took]]</f>
        <v>-116092</v>
      </c>
    </row>
    <row r="151" spans="1:9">
      <c r="A151" t="s">
        <v>8</v>
      </c>
      <c r="B151" t="s">
        <v>6</v>
      </c>
      <c r="C151">
        <v>3</v>
      </c>
      <c r="D151">
        <v>4</v>
      </c>
      <c r="E151">
        <v>33900</v>
      </c>
      <c r="H151" s="5">
        <f>Table1[[#This Row],[Time took]]-Table2[[#This Row],[Time took]]</f>
        <v>2256.9100000313992</v>
      </c>
      <c r="I151">
        <f>Table1[[#This Row],[Time took]]-Table3[[#This Row],[Time took]]</f>
        <v>-20635</v>
      </c>
    </row>
    <row r="152" spans="1:9">
      <c r="A152" t="s">
        <v>8</v>
      </c>
      <c r="B152" t="s">
        <v>6</v>
      </c>
      <c r="C152">
        <v>4</v>
      </c>
      <c r="D152">
        <v>4</v>
      </c>
      <c r="E152">
        <v>33824</v>
      </c>
      <c r="H152" s="5">
        <f>Table1[[#This Row],[Time took]]-Table2[[#This Row],[Time took]]</f>
        <v>1957.1249999930988</v>
      </c>
      <c r="I152">
        <f>Table1[[#This Row],[Time took]]-Table3[[#This Row],[Time took]]</f>
        <v>-101077</v>
      </c>
    </row>
    <row r="153" spans="1:9">
      <c r="A153" t="s">
        <v>8</v>
      </c>
      <c r="B153" t="s">
        <v>7</v>
      </c>
      <c r="C153">
        <v>0</v>
      </c>
      <c r="D153">
        <v>2</v>
      </c>
      <c r="E153">
        <v>325</v>
      </c>
      <c r="H153" s="5">
        <f>Table1[[#This Row],[Time took]]-Table2[[#This Row],[Time took]]</f>
        <v>21.615000022575998</v>
      </c>
      <c r="I153">
        <f>Table1[[#This Row],[Time took]]-Table3[[#This Row],[Time took]]</f>
        <v>-1232</v>
      </c>
    </row>
    <row r="154" spans="1:9">
      <c r="A154" t="s">
        <v>8</v>
      </c>
      <c r="B154" t="s">
        <v>7</v>
      </c>
      <c r="C154">
        <v>1</v>
      </c>
      <c r="D154">
        <v>2</v>
      </c>
      <c r="E154">
        <v>333</v>
      </c>
      <c r="H154" s="5">
        <f>Table1[[#This Row],[Time took]]-Table2[[#This Row],[Time took]]</f>
        <v>28.119999989402004</v>
      </c>
      <c r="I154">
        <f>Table1[[#This Row],[Time took]]-Table3[[#This Row],[Time took]]</f>
        <v>-1193</v>
      </c>
    </row>
    <row r="155" spans="1:9">
      <c r="A155" t="s">
        <v>8</v>
      </c>
      <c r="B155" t="s">
        <v>7</v>
      </c>
      <c r="C155">
        <v>2</v>
      </c>
      <c r="D155">
        <v>2</v>
      </c>
      <c r="E155">
        <v>335</v>
      </c>
      <c r="H155" s="5">
        <f>Table1[[#This Row],[Time took]]-Table2[[#This Row],[Time took]]</f>
        <v>33.825000028592001</v>
      </c>
      <c r="I155">
        <f>Table1[[#This Row],[Time took]]-Table3[[#This Row],[Time took]]</f>
        <v>-1222</v>
      </c>
    </row>
    <row r="156" spans="1:9">
      <c r="A156" t="s">
        <v>8</v>
      </c>
      <c r="B156" t="s">
        <v>7</v>
      </c>
      <c r="C156">
        <v>3</v>
      </c>
      <c r="D156">
        <v>2</v>
      </c>
      <c r="E156">
        <v>336</v>
      </c>
      <c r="H156" s="5">
        <f>Table1[[#This Row],[Time took]]-Table2[[#This Row],[Time took]]</f>
        <v>31.030000002589986</v>
      </c>
      <c r="I156">
        <f>Table1[[#This Row],[Time took]]-Table3[[#This Row],[Time took]]</f>
        <v>-1199.00000000011</v>
      </c>
    </row>
    <row r="157" spans="1:9">
      <c r="A157" t="s">
        <v>8</v>
      </c>
      <c r="B157" t="s">
        <v>7</v>
      </c>
      <c r="C157">
        <v>4</v>
      </c>
      <c r="D157">
        <v>2</v>
      </c>
      <c r="E157">
        <v>333</v>
      </c>
      <c r="H157" s="5">
        <f>Table1[[#This Row],[Time took]]-Table2[[#This Row],[Time took]]</f>
        <v>23.560000017285972</v>
      </c>
      <c r="I157">
        <f>Table1[[#This Row],[Time took]]-Table3[[#This Row],[Time took]]</f>
        <v>-1212.9999999998799</v>
      </c>
    </row>
    <row r="158" spans="1:9">
      <c r="A158" t="s">
        <v>8</v>
      </c>
      <c r="B158" t="s">
        <v>7</v>
      </c>
      <c r="C158">
        <v>0</v>
      </c>
      <c r="D158">
        <v>3</v>
      </c>
      <c r="E158">
        <v>1523</v>
      </c>
      <c r="H158" s="5">
        <f>Table1[[#This Row],[Time took]]-Table2[[#This Row],[Time took]]</f>
        <v>136.84000000544006</v>
      </c>
      <c r="I158">
        <f>Table1[[#This Row],[Time took]]-Table3[[#This Row],[Time took]]</f>
        <v>-5561.00000000011</v>
      </c>
    </row>
    <row r="159" spans="1:9">
      <c r="A159" t="s">
        <v>8</v>
      </c>
      <c r="B159" t="s">
        <v>7</v>
      </c>
      <c r="C159">
        <v>1</v>
      </c>
      <c r="D159">
        <v>3</v>
      </c>
      <c r="E159">
        <v>1532</v>
      </c>
      <c r="H159" s="5">
        <f>Table1[[#This Row],[Time took]]-Table2[[#This Row],[Time took]]</f>
        <v>113.22500003082996</v>
      </c>
      <c r="I159">
        <f>Table1[[#This Row],[Time took]]-Table3[[#This Row],[Time took]]</f>
        <v>-5545.9999999998799</v>
      </c>
    </row>
    <row r="160" spans="1:9">
      <c r="A160" t="s">
        <v>8</v>
      </c>
      <c r="B160" t="s">
        <v>7</v>
      </c>
      <c r="C160">
        <v>2</v>
      </c>
      <c r="D160">
        <v>3</v>
      </c>
      <c r="E160">
        <v>1495</v>
      </c>
      <c r="H160" s="5">
        <f>Table1[[#This Row],[Time took]]-Table2[[#This Row],[Time took]]</f>
        <v>113.75999998301995</v>
      </c>
      <c r="I160">
        <f>Table1[[#This Row],[Time took]]-Table3[[#This Row],[Time took]]</f>
        <v>-5528.00000000011</v>
      </c>
    </row>
    <row r="161" spans="1:9">
      <c r="A161" t="s">
        <v>8</v>
      </c>
      <c r="B161" t="s">
        <v>7</v>
      </c>
      <c r="C161">
        <v>3</v>
      </c>
      <c r="D161">
        <v>3</v>
      </c>
      <c r="E161">
        <v>1515</v>
      </c>
      <c r="H161" s="5">
        <f>Table1[[#This Row],[Time took]]-Table2[[#This Row],[Time took]]</f>
        <v>125.09999999077991</v>
      </c>
      <c r="I161">
        <f>Table1[[#This Row],[Time took]]-Table3[[#This Row],[Time took]]</f>
        <v>-5542</v>
      </c>
    </row>
    <row r="162" spans="1:9">
      <c r="A162" t="s">
        <v>8</v>
      </c>
      <c r="B162" t="s">
        <v>7</v>
      </c>
      <c r="C162">
        <v>4</v>
      </c>
      <c r="D162">
        <v>3</v>
      </c>
      <c r="E162">
        <v>1500</v>
      </c>
      <c r="H162" s="5">
        <f>Table1[[#This Row],[Time took]]-Table2[[#This Row],[Time took]]</f>
        <v>99.165000021459946</v>
      </c>
      <c r="I162">
        <f>Table1[[#This Row],[Time took]]-Table3[[#This Row],[Time took]]</f>
        <v>-5568</v>
      </c>
    </row>
    <row r="163" spans="1:9">
      <c r="A163" t="s">
        <v>8</v>
      </c>
      <c r="B163" t="s">
        <v>7</v>
      </c>
      <c r="C163">
        <v>0</v>
      </c>
      <c r="D163">
        <v>4</v>
      </c>
      <c r="E163">
        <v>2555</v>
      </c>
      <c r="H163" s="5">
        <f>Table1[[#This Row],[Time took]]-Table2[[#This Row],[Time took]]</f>
        <v>214.96499999892012</v>
      </c>
      <c r="I163">
        <f>Table1[[#This Row],[Time took]]-Table3[[#This Row],[Time took]]</f>
        <v>-9416.9999999997999</v>
      </c>
    </row>
    <row r="164" spans="1:9">
      <c r="A164" t="s">
        <v>8</v>
      </c>
      <c r="B164" t="s">
        <v>7</v>
      </c>
      <c r="C164">
        <v>1</v>
      </c>
      <c r="D164">
        <v>4</v>
      </c>
      <c r="E164">
        <v>2564</v>
      </c>
      <c r="H164" s="5">
        <f>Table1[[#This Row],[Time took]]-Table2[[#This Row],[Time took]]</f>
        <v>242.42999997084007</v>
      </c>
      <c r="I164">
        <f>Table1[[#This Row],[Time took]]-Table3[[#This Row],[Time took]]</f>
        <v>-9392.9999999997999</v>
      </c>
    </row>
    <row r="165" spans="1:9">
      <c r="A165" t="s">
        <v>8</v>
      </c>
      <c r="B165" t="s">
        <v>7</v>
      </c>
      <c r="C165">
        <v>2</v>
      </c>
      <c r="D165">
        <v>4</v>
      </c>
      <c r="E165">
        <v>2533</v>
      </c>
      <c r="H165" s="5">
        <f>Table1[[#This Row],[Time took]]-Table2[[#This Row],[Time took]]</f>
        <v>212.27999998209998</v>
      </c>
      <c r="I165">
        <f>Table1[[#This Row],[Time took]]-Table3[[#This Row],[Time took]]</f>
        <v>-9518.0000000002001</v>
      </c>
    </row>
    <row r="166" spans="1:9">
      <c r="A166" t="s">
        <v>8</v>
      </c>
      <c r="B166" t="s">
        <v>7</v>
      </c>
      <c r="C166">
        <v>3</v>
      </c>
      <c r="D166">
        <v>4</v>
      </c>
      <c r="E166">
        <v>2536</v>
      </c>
      <c r="H166" s="5">
        <f>Table1[[#This Row],[Time took]]-Table2[[#This Row],[Time took]]</f>
        <v>108.57999997818979</v>
      </c>
      <c r="I166">
        <f>Table1[[#This Row],[Time took]]-Table3[[#This Row],[Time took]]</f>
        <v>-9502</v>
      </c>
    </row>
    <row r="167" spans="1:9">
      <c r="A167" t="s">
        <v>8</v>
      </c>
      <c r="B167" t="s">
        <v>7</v>
      </c>
      <c r="C167">
        <v>4</v>
      </c>
      <c r="D167">
        <v>4</v>
      </c>
      <c r="E167">
        <v>2506</v>
      </c>
      <c r="H167" s="5">
        <f>Table1[[#This Row],[Time took]]-Table2[[#This Row],[Time took]]</f>
        <v>112.22499999590991</v>
      </c>
      <c r="I167">
        <f>Table1[[#This Row],[Time took]]-Table3[[#This Row],[Time took]]</f>
        <v>-8236</v>
      </c>
    </row>
    <row r="168" spans="1:9">
      <c r="A168" t="s">
        <v>8</v>
      </c>
      <c r="B168" t="s">
        <v>7</v>
      </c>
      <c r="C168">
        <v>0</v>
      </c>
      <c r="D168">
        <v>5</v>
      </c>
      <c r="E168">
        <v>9563</v>
      </c>
      <c r="H168" s="5">
        <f>Table1[[#This Row],[Time took]]-Table2[[#This Row],[Time took]]</f>
        <v>703.51000005565948</v>
      </c>
      <c r="I168">
        <f>Table1[[#This Row],[Time took]]-Table3[[#This Row],[Time took]]</f>
        <v>-5833</v>
      </c>
    </row>
    <row r="169" spans="1:9">
      <c r="A169" t="s">
        <v>8</v>
      </c>
      <c r="B169" t="s">
        <v>7</v>
      </c>
      <c r="C169">
        <v>1</v>
      </c>
      <c r="D169">
        <v>5</v>
      </c>
      <c r="E169">
        <v>9517</v>
      </c>
      <c r="H169" s="5">
        <f>Table1[[#This Row],[Time took]]-Table2[[#This Row],[Time took]]</f>
        <v>806.70000002300912</v>
      </c>
      <c r="I169">
        <f>Table1[[#This Row],[Time took]]-Table3[[#This Row],[Time took]]</f>
        <v>-5907</v>
      </c>
    </row>
    <row r="170" spans="1:9">
      <c r="A170" t="s">
        <v>8</v>
      </c>
      <c r="B170" t="s">
        <v>7</v>
      </c>
      <c r="C170">
        <v>2</v>
      </c>
      <c r="D170">
        <v>5</v>
      </c>
      <c r="E170">
        <v>9569</v>
      </c>
      <c r="H170" s="5">
        <f>Table1[[#This Row],[Time took]]-Table2[[#This Row],[Time took]]</f>
        <v>702.49999999628017</v>
      </c>
      <c r="I170">
        <f>Table1[[#This Row],[Time took]]-Table3[[#This Row],[Time took]]</f>
        <v>-5749</v>
      </c>
    </row>
    <row r="171" spans="1:9">
      <c r="A171" t="s">
        <v>8</v>
      </c>
      <c r="B171" t="s">
        <v>7</v>
      </c>
      <c r="C171">
        <v>3</v>
      </c>
      <c r="D171">
        <v>5</v>
      </c>
      <c r="E171">
        <v>9420</v>
      </c>
      <c r="H171" s="5">
        <f>Table1[[#This Row],[Time took]]-Table2[[#This Row],[Time took]]</f>
        <v>632.68500003498048</v>
      </c>
      <c r="I171">
        <f>Table1[[#This Row],[Time took]]-Table3[[#This Row],[Time took]]</f>
        <v>-5984</v>
      </c>
    </row>
    <row r="172" spans="1:9">
      <c r="A172" t="s">
        <v>8</v>
      </c>
      <c r="B172" t="s">
        <v>7</v>
      </c>
      <c r="C172">
        <v>4</v>
      </c>
      <c r="D172">
        <v>5</v>
      </c>
      <c r="E172">
        <v>9486</v>
      </c>
      <c r="H172" s="5">
        <f>Table1[[#This Row],[Time took]]-Table2[[#This Row],[Time took]]</f>
        <v>539.5950000048706</v>
      </c>
      <c r="I172">
        <f>Table1[[#This Row],[Time took]]-Table3[[#This Row],[Time took]]</f>
        <v>-10947.999999999702</v>
      </c>
    </row>
    <row r="173" spans="1:9">
      <c r="A173" t="s">
        <v>8</v>
      </c>
      <c r="B173" t="s">
        <v>7</v>
      </c>
      <c r="C173">
        <v>0</v>
      </c>
      <c r="D173">
        <v>6</v>
      </c>
      <c r="E173">
        <v>16439</v>
      </c>
      <c r="H173" s="5">
        <f>Table1[[#This Row],[Time took]]-Table2[[#This Row],[Time took]]</f>
        <v>1237.855000001</v>
      </c>
      <c r="I173">
        <f>Table1[[#This Row],[Time took]]-Table3[[#This Row],[Time took]]</f>
        <v>-60996</v>
      </c>
    </row>
    <row r="174" spans="1:9">
      <c r="A174" t="s">
        <v>8</v>
      </c>
      <c r="B174" t="s">
        <v>7</v>
      </c>
      <c r="C174">
        <v>1</v>
      </c>
      <c r="D174">
        <v>6</v>
      </c>
      <c r="E174">
        <v>16326</v>
      </c>
      <c r="H174" s="5">
        <f>Table1[[#This Row],[Time took]]-Table2[[#This Row],[Time took]]</f>
        <v>1105.8450000118992</v>
      </c>
      <c r="I174">
        <f>Table1[[#This Row],[Time took]]-Table3[[#This Row],[Time took]]</f>
        <v>-60998</v>
      </c>
    </row>
    <row r="175" spans="1:9">
      <c r="A175" t="s">
        <v>8</v>
      </c>
      <c r="B175" t="s">
        <v>7</v>
      </c>
      <c r="C175">
        <v>2</v>
      </c>
      <c r="D175">
        <v>6</v>
      </c>
      <c r="E175">
        <v>16301</v>
      </c>
      <c r="H175" s="5">
        <f>Table1[[#This Row],[Time took]]-Table2[[#This Row],[Time took]]</f>
        <v>1092.3800000096999</v>
      </c>
      <c r="I175">
        <f>Table1[[#This Row],[Time took]]-Table3[[#This Row],[Time took]]</f>
        <v>-47343</v>
      </c>
    </row>
    <row r="176" spans="1:9">
      <c r="A176" t="s">
        <v>8</v>
      </c>
      <c r="B176" t="s">
        <v>7</v>
      </c>
      <c r="C176">
        <v>3</v>
      </c>
      <c r="D176">
        <v>6</v>
      </c>
      <c r="E176">
        <v>16381</v>
      </c>
      <c r="H176" s="5">
        <f>Table1[[#This Row],[Time took]]-Table2[[#This Row],[Time took]]</f>
        <v>1074.9800000400992</v>
      </c>
      <c r="I176">
        <f>Table1[[#This Row],[Time took]]-Table3[[#This Row],[Time took]]</f>
        <v>-11330.0000000002</v>
      </c>
    </row>
    <row r="177" spans="1:9">
      <c r="A177" t="s">
        <v>8</v>
      </c>
      <c r="B177" t="s">
        <v>7</v>
      </c>
      <c r="C177">
        <v>4</v>
      </c>
      <c r="D177">
        <v>6</v>
      </c>
      <c r="E177">
        <v>16488</v>
      </c>
      <c r="H177" s="5">
        <f>Table1[[#This Row],[Time took]]-Table2[[#This Row],[Time took]]</f>
        <v>1123.2049999986993</v>
      </c>
      <c r="I177">
        <f>Table1[[#This Row],[Time took]]-Table3[[#This Row],[Time took]]</f>
        <v>-10608.999999999702</v>
      </c>
    </row>
    <row r="178" spans="1:9">
      <c r="A178" t="s">
        <v>9</v>
      </c>
      <c r="B178" t="s">
        <v>6</v>
      </c>
      <c r="C178">
        <v>0</v>
      </c>
      <c r="D178">
        <v>2</v>
      </c>
      <c r="E178">
        <v>3</v>
      </c>
      <c r="H178" s="5">
        <f>Table1[[#This Row],[Time took]]-Table2[[#This Row],[Time took]]</f>
        <v>-0.39000002713873982</v>
      </c>
      <c r="I178">
        <f>Table1[[#This Row],[Time took]]-Table3[[#This Row],[Time took]]</f>
        <v>-5</v>
      </c>
    </row>
    <row r="179" spans="1:9">
      <c r="A179" t="s">
        <v>9</v>
      </c>
      <c r="B179" t="s">
        <v>6</v>
      </c>
      <c r="C179">
        <v>1</v>
      </c>
      <c r="D179">
        <v>2</v>
      </c>
      <c r="E179">
        <v>2</v>
      </c>
      <c r="H179" s="5">
        <f>Table1[[#This Row],[Time took]]-Table2[[#This Row],[Time took]]</f>
        <v>0.81000001914799991</v>
      </c>
      <c r="I179">
        <f>Table1[[#This Row],[Time took]]-Table3[[#This Row],[Time took]]</f>
        <v>0</v>
      </c>
    </row>
    <row r="180" spans="1:9">
      <c r="A180" t="s">
        <v>9</v>
      </c>
      <c r="B180" t="s">
        <v>6</v>
      </c>
      <c r="C180">
        <v>2</v>
      </c>
      <c r="D180">
        <v>2</v>
      </c>
      <c r="E180">
        <v>1</v>
      </c>
      <c r="H180" s="5">
        <f>Table1[[#This Row],[Time took]]-Table2[[#This Row],[Time took]]</f>
        <v>-4.75000001117587</v>
      </c>
      <c r="I180">
        <f>Table1[[#This Row],[Time took]]-Table3[[#This Row],[Time took]]</f>
        <v>0</v>
      </c>
    </row>
    <row r="181" spans="1:9">
      <c r="A181" t="s">
        <v>9</v>
      </c>
      <c r="B181" t="s">
        <v>6</v>
      </c>
      <c r="C181">
        <v>3</v>
      </c>
      <c r="D181">
        <v>2</v>
      </c>
      <c r="E181">
        <v>1</v>
      </c>
      <c r="H181" s="5">
        <f>Table1[[#This Row],[Time took]]-Table2[[#This Row],[Time took]]</f>
        <v>-2.61999997403472</v>
      </c>
      <c r="I181">
        <f>Table1[[#This Row],[Time took]]-Table3[[#This Row],[Time took]]</f>
        <v>0</v>
      </c>
    </row>
    <row r="182" spans="1:9">
      <c r="A182" t="s">
        <v>9</v>
      </c>
      <c r="B182" t="s">
        <v>6</v>
      </c>
      <c r="C182">
        <v>4</v>
      </c>
      <c r="D182">
        <v>2</v>
      </c>
      <c r="E182">
        <v>1</v>
      </c>
      <c r="H182" s="5">
        <f>Table1[[#This Row],[Time took]]-Table2[[#This Row],[Time took]]</f>
        <v>8.0000037793070966E-2</v>
      </c>
      <c r="I182">
        <f>Table1[[#This Row],[Time took]]-Table3[[#This Row],[Time took]]</f>
        <v>0</v>
      </c>
    </row>
    <row r="183" spans="1:9">
      <c r="A183" t="s">
        <v>9</v>
      </c>
      <c r="B183" t="s">
        <v>6</v>
      </c>
      <c r="C183">
        <v>0</v>
      </c>
      <c r="D183">
        <v>3</v>
      </c>
      <c r="E183">
        <v>3</v>
      </c>
      <c r="H183" s="5">
        <f>Table1[[#This Row],[Time took]]-Table2[[#This Row],[Time took]]</f>
        <v>1.19000001298264</v>
      </c>
      <c r="I183">
        <f>Table1[[#This Row],[Time took]]-Table3[[#This Row],[Time took]]</f>
        <v>0</v>
      </c>
    </row>
    <row r="184" spans="1:9">
      <c r="A184" t="s">
        <v>9</v>
      </c>
      <c r="B184" t="s">
        <v>6</v>
      </c>
      <c r="C184">
        <v>1</v>
      </c>
      <c r="D184">
        <v>3</v>
      </c>
      <c r="E184">
        <v>4</v>
      </c>
      <c r="H184" s="5">
        <f>Table1[[#This Row],[Time took]]-Table2[[#This Row],[Time took]]</f>
        <v>2.2449999661184901</v>
      </c>
      <c r="I184">
        <f>Table1[[#This Row],[Time took]]-Table3[[#This Row],[Time took]]</f>
        <v>1</v>
      </c>
    </row>
    <row r="185" spans="1:9">
      <c r="A185" t="s">
        <v>9</v>
      </c>
      <c r="B185" t="s">
        <v>6</v>
      </c>
      <c r="C185">
        <v>2</v>
      </c>
      <c r="D185">
        <v>3</v>
      </c>
      <c r="E185">
        <v>4</v>
      </c>
      <c r="H185" s="5">
        <f>Table1[[#This Row],[Time took]]-Table2[[#This Row],[Time took]]</f>
        <v>2.2249999884516001</v>
      </c>
      <c r="I185">
        <f>Table1[[#This Row],[Time took]]-Table3[[#This Row],[Time took]]</f>
        <v>2</v>
      </c>
    </row>
    <row r="186" spans="1:9">
      <c r="A186" t="s">
        <v>9</v>
      </c>
      <c r="B186" t="s">
        <v>6</v>
      </c>
      <c r="C186">
        <v>3</v>
      </c>
      <c r="D186">
        <v>3</v>
      </c>
      <c r="E186">
        <v>4</v>
      </c>
      <c r="H186" s="5">
        <f>Table1[[#This Row],[Time took]]-Table2[[#This Row],[Time took]]</f>
        <v>2.25000000419096</v>
      </c>
      <c r="I186">
        <f>Table1[[#This Row],[Time took]]-Table3[[#This Row],[Time took]]</f>
        <v>0</v>
      </c>
    </row>
    <row r="187" spans="1:9">
      <c r="A187" t="s">
        <v>9</v>
      </c>
      <c r="B187" t="s">
        <v>6</v>
      </c>
      <c r="C187">
        <v>4</v>
      </c>
      <c r="D187">
        <v>3</v>
      </c>
      <c r="E187">
        <v>4</v>
      </c>
      <c r="H187" s="5">
        <f>Table1[[#This Row],[Time took]]-Table2[[#This Row],[Time took]]</f>
        <v>2.1850000331178401</v>
      </c>
      <c r="I187">
        <f>Table1[[#This Row],[Time took]]-Table3[[#This Row],[Time took]]</f>
        <v>1</v>
      </c>
    </row>
    <row r="188" spans="1:9">
      <c r="A188" t="s">
        <v>9</v>
      </c>
      <c r="B188" t="s">
        <v>6</v>
      </c>
      <c r="C188">
        <v>0</v>
      </c>
      <c r="D188">
        <v>4</v>
      </c>
      <c r="E188">
        <v>7</v>
      </c>
      <c r="H188" s="5">
        <f>Table1[[#This Row],[Time took]]-Table2[[#This Row],[Time took]]</f>
        <v>-0.55999999819322976</v>
      </c>
      <c r="I188">
        <f>Table1[[#This Row],[Time took]]-Table3[[#This Row],[Time took]]</f>
        <v>-2</v>
      </c>
    </row>
    <row r="189" spans="1:9">
      <c r="A189" t="s">
        <v>9</v>
      </c>
      <c r="B189" t="s">
        <v>6</v>
      </c>
      <c r="C189">
        <v>1</v>
      </c>
      <c r="D189">
        <v>4</v>
      </c>
      <c r="E189">
        <v>7</v>
      </c>
      <c r="H189" s="5">
        <f>Table1[[#This Row],[Time took]]-Table2[[#This Row],[Time took]]</f>
        <v>4.9999966286202735E-3</v>
      </c>
      <c r="I189">
        <f>Table1[[#This Row],[Time took]]-Table3[[#This Row],[Time took]]</f>
        <v>-1</v>
      </c>
    </row>
    <row r="190" spans="1:9">
      <c r="A190" t="s">
        <v>9</v>
      </c>
      <c r="B190" t="s">
        <v>6</v>
      </c>
      <c r="C190">
        <v>2</v>
      </c>
      <c r="D190">
        <v>4</v>
      </c>
      <c r="E190">
        <v>7</v>
      </c>
      <c r="H190" s="5">
        <f>Table1[[#This Row],[Time took]]-Table2[[#This Row],[Time took]]</f>
        <v>-0.52000004285946044</v>
      </c>
      <c r="I190">
        <f>Table1[[#This Row],[Time took]]-Table3[[#This Row],[Time took]]</f>
        <v>0</v>
      </c>
    </row>
    <row r="191" spans="1:9">
      <c r="A191" t="s">
        <v>9</v>
      </c>
      <c r="B191" t="s">
        <v>6</v>
      </c>
      <c r="C191">
        <v>3</v>
      </c>
      <c r="D191">
        <v>4</v>
      </c>
      <c r="E191">
        <v>8</v>
      </c>
      <c r="H191" s="5">
        <f>Table1[[#This Row],[Time took]]-Table2[[#This Row],[Time took]]</f>
        <v>1.41500003356487</v>
      </c>
      <c r="I191">
        <f>Table1[[#This Row],[Time took]]-Table3[[#This Row],[Time took]]</f>
        <v>1</v>
      </c>
    </row>
    <row r="192" spans="1:9">
      <c r="A192" t="s">
        <v>9</v>
      </c>
      <c r="B192" t="s">
        <v>6</v>
      </c>
      <c r="C192">
        <v>4</v>
      </c>
      <c r="D192">
        <v>4</v>
      </c>
      <c r="E192">
        <v>7</v>
      </c>
      <c r="H192" s="5">
        <f>Table1[[#This Row],[Time took]]-Table2[[#This Row],[Time took]]</f>
        <v>-2.7950000199489295</v>
      </c>
      <c r="I192">
        <f>Table1[[#This Row],[Time took]]-Table3[[#This Row],[Time took]]</f>
        <v>0</v>
      </c>
    </row>
    <row r="193" spans="1:9">
      <c r="A193" t="s">
        <v>9</v>
      </c>
      <c r="B193" t="s">
        <v>6</v>
      </c>
      <c r="C193">
        <v>0</v>
      </c>
      <c r="D193">
        <v>5</v>
      </c>
      <c r="E193">
        <v>34</v>
      </c>
      <c r="H193" s="5">
        <f>Table1[[#This Row],[Time took]]-Table2[[#This Row],[Time took]]</f>
        <v>2.0700000026264007</v>
      </c>
      <c r="I193">
        <f>Table1[[#This Row],[Time took]]-Table3[[#This Row],[Time took]]</f>
        <v>3</v>
      </c>
    </row>
    <row r="194" spans="1:9">
      <c r="A194" t="s">
        <v>9</v>
      </c>
      <c r="B194" t="s">
        <v>6</v>
      </c>
      <c r="C194">
        <v>1</v>
      </c>
      <c r="D194">
        <v>5</v>
      </c>
      <c r="E194">
        <v>38</v>
      </c>
      <c r="H194" s="5">
        <f>Table1[[#This Row],[Time took]]-Table2[[#This Row],[Time took]]</f>
        <v>6.3499999810011012</v>
      </c>
      <c r="I194">
        <f>Table1[[#This Row],[Time took]]-Table3[[#This Row],[Time took]]</f>
        <v>6</v>
      </c>
    </row>
    <row r="195" spans="1:9">
      <c r="A195" t="s">
        <v>9</v>
      </c>
      <c r="B195" t="s">
        <v>6</v>
      </c>
      <c r="C195">
        <v>2</v>
      </c>
      <c r="D195">
        <v>5</v>
      </c>
      <c r="E195">
        <v>34</v>
      </c>
      <c r="H195" s="5">
        <f>Table1[[#This Row],[Time took]]-Table2[[#This Row],[Time took]]</f>
        <v>2.6750000109896988</v>
      </c>
      <c r="I195">
        <f>Table1[[#This Row],[Time took]]-Table3[[#This Row],[Time took]]</f>
        <v>0</v>
      </c>
    </row>
    <row r="196" spans="1:9">
      <c r="A196" t="s">
        <v>9</v>
      </c>
      <c r="B196" t="s">
        <v>6</v>
      </c>
      <c r="C196">
        <v>3</v>
      </c>
      <c r="D196">
        <v>5</v>
      </c>
      <c r="E196">
        <v>38</v>
      </c>
      <c r="H196" s="5">
        <f>Table1[[#This Row],[Time took]]-Table2[[#This Row],[Time took]]</f>
        <v>6.3049999875948011</v>
      </c>
      <c r="I196">
        <f>Table1[[#This Row],[Time took]]-Table3[[#This Row],[Time took]]</f>
        <v>5</v>
      </c>
    </row>
    <row r="197" spans="1:9">
      <c r="A197" t="s">
        <v>9</v>
      </c>
      <c r="B197" t="s">
        <v>6</v>
      </c>
      <c r="C197">
        <v>4</v>
      </c>
      <c r="D197">
        <v>5</v>
      </c>
      <c r="E197">
        <v>36</v>
      </c>
      <c r="H197" s="5">
        <f>Table1[[#This Row],[Time took]]-Table2[[#This Row],[Time took]]</f>
        <v>4.7799999956042001</v>
      </c>
      <c r="I197">
        <f>Table1[[#This Row],[Time took]]-Table3[[#This Row],[Time took]]</f>
        <v>1</v>
      </c>
    </row>
    <row r="198" spans="1:9">
      <c r="A198" t="s">
        <v>9</v>
      </c>
      <c r="B198" t="s">
        <v>6</v>
      </c>
      <c r="C198">
        <v>0</v>
      </c>
      <c r="D198">
        <v>6</v>
      </c>
      <c r="E198">
        <v>155</v>
      </c>
      <c r="H198" s="5">
        <f>Table1[[#This Row],[Time took]]-Table2[[#This Row],[Time took]]</f>
        <v>2.1999999601399907</v>
      </c>
      <c r="I198">
        <f>Table1[[#This Row],[Time took]]-Table3[[#This Row],[Time took]]</f>
        <v>12</v>
      </c>
    </row>
    <row r="199" spans="1:9">
      <c r="A199" t="s">
        <v>9</v>
      </c>
      <c r="B199" t="s">
        <v>6</v>
      </c>
      <c r="C199">
        <v>1</v>
      </c>
      <c r="D199">
        <v>6</v>
      </c>
      <c r="E199">
        <v>158</v>
      </c>
      <c r="H199" s="5">
        <f>Table1[[#This Row],[Time took]]-Table2[[#This Row],[Time took]]</f>
        <v>10.690000028816002</v>
      </c>
      <c r="I199">
        <f>Table1[[#This Row],[Time took]]-Table3[[#This Row],[Time took]]</f>
        <v>9</v>
      </c>
    </row>
    <row r="200" spans="1:9">
      <c r="A200" t="s">
        <v>9</v>
      </c>
      <c r="B200" t="s">
        <v>6</v>
      </c>
      <c r="C200">
        <v>2</v>
      </c>
      <c r="D200">
        <v>6</v>
      </c>
      <c r="E200">
        <v>157</v>
      </c>
      <c r="H200" s="5">
        <f>Table1[[#This Row],[Time took]]-Table2[[#This Row],[Time took]]</f>
        <v>7.470000004861987</v>
      </c>
      <c r="I200">
        <f>Table1[[#This Row],[Time took]]-Table3[[#This Row],[Time took]]</f>
        <v>10.000000000233001</v>
      </c>
    </row>
    <row r="201" spans="1:9">
      <c r="A201" t="s">
        <v>9</v>
      </c>
      <c r="B201" t="s">
        <v>6</v>
      </c>
      <c r="C201">
        <v>3</v>
      </c>
      <c r="D201">
        <v>6</v>
      </c>
      <c r="E201">
        <v>165</v>
      </c>
      <c r="H201" s="5">
        <f>Table1[[#This Row],[Time took]]-Table2[[#This Row],[Time took]]</f>
        <v>18.080000029876999</v>
      </c>
      <c r="I201">
        <f>Table1[[#This Row],[Time took]]-Table3[[#This Row],[Time took]]</f>
        <v>24</v>
      </c>
    </row>
    <row r="202" spans="1:9">
      <c r="A202" t="s">
        <v>9</v>
      </c>
      <c r="B202" t="s">
        <v>6</v>
      </c>
      <c r="C202">
        <v>4</v>
      </c>
      <c r="D202">
        <v>6</v>
      </c>
      <c r="E202">
        <v>170</v>
      </c>
      <c r="H202" s="5">
        <f>Table1[[#This Row],[Time took]]-Table2[[#This Row],[Time took]]</f>
        <v>22.720000024419988</v>
      </c>
      <c r="I202">
        <f>Table1[[#This Row],[Time took]]-Table3[[#This Row],[Time took]]</f>
        <v>28.000000000233001</v>
      </c>
    </row>
    <row r="203" spans="1:9">
      <c r="A203" t="s">
        <v>9</v>
      </c>
      <c r="B203" t="s">
        <v>6</v>
      </c>
      <c r="C203">
        <v>0</v>
      </c>
      <c r="D203">
        <v>7</v>
      </c>
      <c r="E203">
        <v>842</v>
      </c>
      <c r="H203" s="5">
        <f>Table1[[#This Row],[Time took]]-Table2[[#This Row],[Time took]]</f>
        <v>108.02500001899898</v>
      </c>
      <c r="I203">
        <f>Table1[[#This Row],[Time took]]-Table3[[#This Row],[Time took]]</f>
        <v>149</v>
      </c>
    </row>
    <row r="204" spans="1:9">
      <c r="A204" t="s">
        <v>9</v>
      </c>
      <c r="B204" t="s">
        <v>6</v>
      </c>
      <c r="C204">
        <v>1</v>
      </c>
      <c r="D204">
        <v>7</v>
      </c>
      <c r="E204">
        <v>858</v>
      </c>
      <c r="H204" s="5">
        <f>Table1[[#This Row],[Time took]]-Table2[[#This Row],[Time took]]</f>
        <v>110.67000001622398</v>
      </c>
      <c r="I204">
        <f>Table1[[#This Row],[Time took]]-Table3[[#This Row],[Time took]]</f>
        <v>160</v>
      </c>
    </row>
    <row r="205" spans="1:9">
      <c r="A205" t="s">
        <v>9</v>
      </c>
      <c r="B205" t="s">
        <v>6</v>
      </c>
      <c r="C205">
        <v>2</v>
      </c>
      <c r="D205">
        <v>7</v>
      </c>
      <c r="E205">
        <v>825</v>
      </c>
      <c r="H205" s="5">
        <f>Table1[[#This Row],[Time took]]-Table2[[#This Row],[Time took]]</f>
        <v>94.024999986869034</v>
      </c>
      <c r="I205">
        <f>Table1[[#This Row],[Time took]]-Table3[[#This Row],[Time took]]</f>
        <v>119</v>
      </c>
    </row>
    <row r="206" spans="1:9">
      <c r="A206" t="s">
        <v>9</v>
      </c>
      <c r="B206" t="s">
        <v>6</v>
      </c>
      <c r="C206">
        <v>3</v>
      </c>
      <c r="D206">
        <v>7</v>
      </c>
      <c r="E206">
        <v>832</v>
      </c>
      <c r="H206" s="5">
        <f>Table1[[#This Row],[Time took]]-Table2[[#This Row],[Time took]]</f>
        <v>61.315000004135982</v>
      </c>
      <c r="I206">
        <f>Table1[[#This Row],[Time took]]-Table3[[#This Row],[Time took]]</f>
        <v>145</v>
      </c>
    </row>
    <row r="207" spans="1:9">
      <c r="A207" t="s">
        <v>9</v>
      </c>
      <c r="B207" t="s">
        <v>6</v>
      </c>
      <c r="C207">
        <v>4</v>
      </c>
      <c r="D207">
        <v>7</v>
      </c>
      <c r="E207">
        <v>808</v>
      </c>
      <c r="H207" s="5">
        <f>Table1[[#This Row],[Time took]]-Table2[[#This Row],[Time took]]</f>
        <v>63.905000027270034</v>
      </c>
      <c r="I207">
        <f>Table1[[#This Row],[Time took]]-Table3[[#This Row],[Time took]]</f>
        <v>104</v>
      </c>
    </row>
    <row r="208" spans="1:9">
      <c r="A208" t="s">
        <v>9</v>
      </c>
      <c r="B208" t="s">
        <v>7</v>
      </c>
      <c r="C208">
        <v>0</v>
      </c>
      <c r="D208">
        <v>2</v>
      </c>
      <c r="E208">
        <v>0</v>
      </c>
      <c r="H208" s="5">
        <f>Table1[[#This Row],[Time took]]-Table2[[#This Row],[Time took]]</f>
        <v>-0.79000002006068804</v>
      </c>
      <c r="I208">
        <f>Table1[[#This Row],[Time took]]-Table3[[#This Row],[Time took]]</f>
        <v>-1</v>
      </c>
    </row>
    <row r="209" spans="1:9">
      <c r="A209" t="s">
        <v>9</v>
      </c>
      <c r="B209" t="s">
        <v>7</v>
      </c>
      <c r="C209">
        <v>1</v>
      </c>
      <c r="D209">
        <v>2</v>
      </c>
      <c r="E209">
        <v>1</v>
      </c>
      <c r="H209" s="5">
        <f>Table1[[#This Row],[Time took]]-Table2[[#This Row],[Time took]]</f>
        <v>0.34499996015802104</v>
      </c>
      <c r="I209">
        <f>Table1[[#This Row],[Time took]]-Table3[[#This Row],[Time took]]</f>
        <v>-1</v>
      </c>
    </row>
    <row r="210" spans="1:9">
      <c r="A210" t="s">
        <v>9</v>
      </c>
      <c r="B210" t="s">
        <v>7</v>
      </c>
      <c r="C210">
        <v>2</v>
      </c>
      <c r="D210">
        <v>2</v>
      </c>
      <c r="E210">
        <v>1</v>
      </c>
      <c r="H210" s="5">
        <f>Table1[[#This Row],[Time took]]-Table2[[#This Row],[Time took]]</f>
        <v>0.39000001177191801</v>
      </c>
      <c r="I210">
        <f>Table1[[#This Row],[Time took]]-Table3[[#This Row],[Time took]]</f>
        <v>0</v>
      </c>
    </row>
    <row r="211" spans="1:9">
      <c r="A211" t="s">
        <v>9</v>
      </c>
      <c r="B211" t="s">
        <v>7</v>
      </c>
      <c r="C211">
        <v>3</v>
      </c>
      <c r="D211">
        <v>2</v>
      </c>
      <c r="E211">
        <v>1</v>
      </c>
      <c r="H211" s="5">
        <f>Table1[[#This Row],[Time took]]-Table2[[#This Row],[Time took]]</f>
        <v>0.39000001177191801</v>
      </c>
      <c r="I211">
        <f>Table1[[#This Row],[Time took]]-Table3[[#This Row],[Time took]]</f>
        <v>0</v>
      </c>
    </row>
    <row r="212" spans="1:9">
      <c r="A212" t="s">
        <v>9</v>
      </c>
      <c r="B212" t="s">
        <v>7</v>
      </c>
      <c r="C212">
        <v>4</v>
      </c>
      <c r="D212">
        <v>2</v>
      </c>
      <c r="E212">
        <v>0</v>
      </c>
      <c r="H212" s="5">
        <f>Table1[[#This Row],[Time took]]-Table2[[#This Row],[Time took]]</f>
        <v>-0.60000002849847001</v>
      </c>
      <c r="I212">
        <f>Table1[[#This Row],[Time took]]-Table3[[#This Row],[Time took]]</f>
        <v>-1</v>
      </c>
    </row>
    <row r="213" spans="1:9">
      <c r="A213" t="s">
        <v>9</v>
      </c>
      <c r="B213" t="s">
        <v>7</v>
      </c>
      <c r="C213">
        <v>0</v>
      </c>
      <c r="D213">
        <v>3</v>
      </c>
      <c r="E213">
        <v>1</v>
      </c>
      <c r="H213" s="5">
        <f>Table1[[#This Row],[Time took]]-Table2[[#This Row],[Time took]]</f>
        <v>0.14500000886619102</v>
      </c>
      <c r="I213">
        <f>Table1[[#This Row],[Time took]]-Table3[[#This Row],[Time took]]</f>
        <v>1</v>
      </c>
    </row>
    <row r="214" spans="1:9">
      <c r="A214" t="s">
        <v>9</v>
      </c>
      <c r="B214" t="s">
        <v>7</v>
      </c>
      <c r="C214">
        <v>1</v>
      </c>
      <c r="D214">
        <v>3</v>
      </c>
      <c r="E214">
        <v>1</v>
      </c>
      <c r="H214" s="5">
        <f>Table1[[#This Row],[Time took]]-Table2[[#This Row],[Time took]]</f>
        <v>0.16499998653307602</v>
      </c>
      <c r="I214">
        <f>Table1[[#This Row],[Time took]]-Table3[[#This Row],[Time took]]</f>
        <v>1</v>
      </c>
    </row>
    <row r="215" spans="1:9">
      <c r="A215" t="s">
        <v>9</v>
      </c>
      <c r="B215" t="s">
        <v>7</v>
      </c>
      <c r="C215">
        <v>2</v>
      </c>
      <c r="D215">
        <v>3</v>
      </c>
      <c r="E215">
        <v>3</v>
      </c>
      <c r="H215" s="5">
        <f>Table1[[#This Row],[Time took]]-Table2[[#This Row],[Time took]]</f>
        <v>2.0300000063143679</v>
      </c>
      <c r="I215">
        <f>Table1[[#This Row],[Time took]]-Table3[[#This Row],[Time took]]</f>
        <v>2</v>
      </c>
    </row>
    <row r="216" spans="1:9">
      <c r="A216" t="s">
        <v>9</v>
      </c>
      <c r="B216" t="s">
        <v>7</v>
      </c>
      <c r="C216">
        <v>3</v>
      </c>
      <c r="D216">
        <v>3</v>
      </c>
      <c r="E216">
        <v>1</v>
      </c>
      <c r="H216" s="5">
        <f>Table1[[#This Row],[Time took]]-Table2[[#This Row],[Time took]]</f>
        <v>0.16500004474073704</v>
      </c>
      <c r="I216">
        <f>Table1[[#This Row],[Time took]]-Table3[[#This Row],[Time took]]</f>
        <v>0</v>
      </c>
    </row>
    <row r="217" spans="1:9">
      <c r="A217" t="s">
        <v>9</v>
      </c>
      <c r="B217" t="s">
        <v>7</v>
      </c>
      <c r="C217">
        <v>4</v>
      </c>
      <c r="D217">
        <v>3</v>
      </c>
      <c r="E217">
        <v>0</v>
      </c>
      <c r="H217" s="5">
        <f>Table1[[#This Row],[Time took]]-Table2[[#This Row],[Time took]]</f>
        <v>-0.75500004459172398</v>
      </c>
      <c r="I217">
        <f>Table1[[#This Row],[Time took]]-Table3[[#This Row],[Time took]]</f>
        <v>-3.0000000002328302</v>
      </c>
    </row>
    <row r="218" spans="1:9">
      <c r="A218" t="s">
        <v>9</v>
      </c>
      <c r="B218" t="s">
        <v>7</v>
      </c>
      <c r="C218">
        <v>0</v>
      </c>
      <c r="D218">
        <v>4</v>
      </c>
      <c r="E218">
        <v>3</v>
      </c>
      <c r="H218" s="5">
        <f>Table1[[#This Row],[Time took]]-Table2[[#This Row],[Time took]]</f>
        <v>1.0999999679625101</v>
      </c>
      <c r="I218">
        <f>Table1[[#This Row],[Time took]]-Table3[[#This Row],[Time took]]</f>
        <v>1.00000000023284</v>
      </c>
    </row>
    <row r="219" spans="1:9">
      <c r="A219" t="s">
        <v>9</v>
      </c>
      <c r="B219" t="s">
        <v>7</v>
      </c>
      <c r="C219">
        <v>1</v>
      </c>
      <c r="D219">
        <v>4</v>
      </c>
      <c r="E219">
        <v>1</v>
      </c>
      <c r="H219" s="5">
        <f>Table1[[#This Row],[Time took]]-Table2[[#This Row],[Time took]]</f>
        <v>-1.2650000173598501</v>
      </c>
      <c r="I219">
        <f>Table1[[#This Row],[Time took]]-Table3[[#This Row],[Time took]]</f>
        <v>-1</v>
      </c>
    </row>
    <row r="220" spans="1:9">
      <c r="A220" t="s">
        <v>9</v>
      </c>
      <c r="B220" t="s">
        <v>7</v>
      </c>
      <c r="C220">
        <v>2</v>
      </c>
      <c r="D220">
        <v>4</v>
      </c>
      <c r="E220">
        <v>2</v>
      </c>
      <c r="H220" s="5">
        <f>Table1[[#This Row],[Time took]]-Table2[[#This Row],[Time took]]</f>
        <v>-0.13999999687074993</v>
      </c>
      <c r="I220">
        <f>Table1[[#This Row],[Time took]]-Table3[[#This Row],[Time took]]</f>
        <v>0</v>
      </c>
    </row>
    <row r="221" spans="1:9">
      <c r="A221" t="s">
        <v>9</v>
      </c>
      <c r="B221" t="s">
        <v>7</v>
      </c>
      <c r="C221">
        <v>3</v>
      </c>
      <c r="D221">
        <v>4</v>
      </c>
      <c r="E221">
        <v>2</v>
      </c>
      <c r="H221" s="5">
        <f>Table1[[#This Row],[Time took]]-Table2[[#This Row],[Time took]]</f>
        <v>-5.4150000000372502</v>
      </c>
      <c r="I221">
        <f>Table1[[#This Row],[Time took]]-Table3[[#This Row],[Time took]]</f>
        <v>0</v>
      </c>
    </row>
    <row r="222" spans="1:9">
      <c r="A222" t="s">
        <v>9</v>
      </c>
      <c r="B222" t="s">
        <v>7</v>
      </c>
      <c r="C222">
        <v>4</v>
      </c>
      <c r="D222">
        <v>4</v>
      </c>
      <c r="E222">
        <v>2</v>
      </c>
      <c r="H222" s="5">
        <f>Table1[[#This Row],[Time took]]-Table2[[#This Row],[Time took]]</f>
        <v>7.5000010430819941E-2</v>
      </c>
      <c r="I222">
        <f>Table1[[#This Row],[Time took]]-Table3[[#This Row],[Time took]]</f>
        <v>0</v>
      </c>
    </row>
    <row r="223" spans="1:9">
      <c r="A223" t="s">
        <v>9</v>
      </c>
      <c r="B223" t="s">
        <v>7</v>
      </c>
      <c r="C223">
        <v>0</v>
      </c>
      <c r="D223">
        <v>5</v>
      </c>
      <c r="E223">
        <v>6</v>
      </c>
      <c r="H223" s="5">
        <f>Table1[[#This Row],[Time took]]-Table2[[#This Row],[Time took]]</f>
        <v>1.5600000103004303</v>
      </c>
      <c r="I223">
        <f>Table1[[#This Row],[Time took]]-Table3[[#This Row],[Time took]]</f>
        <v>-1</v>
      </c>
    </row>
    <row r="224" spans="1:9">
      <c r="A224" t="s">
        <v>9</v>
      </c>
      <c r="B224" t="s">
        <v>7</v>
      </c>
      <c r="C224">
        <v>1</v>
      </c>
      <c r="D224">
        <v>5</v>
      </c>
      <c r="E224">
        <v>5</v>
      </c>
      <c r="H224" s="5">
        <f>Table1[[#This Row],[Time took]]-Table2[[#This Row],[Time took]]</f>
        <v>-3.6250000167637992</v>
      </c>
      <c r="I224">
        <f>Table1[[#This Row],[Time took]]-Table3[[#This Row],[Time took]]</f>
        <v>0</v>
      </c>
    </row>
    <row r="225" spans="1:9">
      <c r="A225" t="s">
        <v>9</v>
      </c>
      <c r="B225" t="s">
        <v>7</v>
      </c>
      <c r="C225">
        <v>2</v>
      </c>
      <c r="D225">
        <v>5</v>
      </c>
      <c r="E225">
        <v>5</v>
      </c>
      <c r="H225" s="5">
        <f>Table1[[#This Row],[Time took]]-Table2[[#This Row],[Time took]]</f>
        <v>0.39499997626990968</v>
      </c>
      <c r="I225">
        <f>Table1[[#This Row],[Time took]]-Table3[[#This Row],[Time took]]</f>
        <v>0</v>
      </c>
    </row>
    <row r="226" spans="1:9">
      <c r="A226" t="s">
        <v>9</v>
      </c>
      <c r="B226" t="s">
        <v>7</v>
      </c>
      <c r="C226">
        <v>3</v>
      </c>
      <c r="D226">
        <v>5</v>
      </c>
      <c r="E226">
        <v>7</v>
      </c>
      <c r="H226" s="5">
        <f>Table1[[#This Row],[Time took]]-Table2[[#This Row],[Time took]]</f>
        <v>2.3150000073947101</v>
      </c>
      <c r="I226">
        <f>Table1[[#This Row],[Time took]]-Table3[[#This Row],[Time took]]</f>
        <v>1</v>
      </c>
    </row>
    <row r="227" spans="1:9">
      <c r="A227" t="s">
        <v>9</v>
      </c>
      <c r="B227" t="s">
        <v>7</v>
      </c>
      <c r="C227">
        <v>4</v>
      </c>
      <c r="D227">
        <v>5</v>
      </c>
      <c r="E227">
        <v>4</v>
      </c>
      <c r="H227" s="5">
        <f>Table1[[#This Row],[Time took]]-Table2[[#This Row],[Time took]]</f>
        <v>-3.2499999660067198</v>
      </c>
      <c r="I227">
        <f>Table1[[#This Row],[Time took]]-Table3[[#This Row],[Time took]]</f>
        <v>-1</v>
      </c>
    </row>
    <row r="228" spans="1:9">
      <c r="A228" t="s">
        <v>9</v>
      </c>
      <c r="B228" t="s">
        <v>7</v>
      </c>
      <c r="C228">
        <v>0</v>
      </c>
      <c r="D228">
        <v>6</v>
      </c>
      <c r="E228">
        <v>12</v>
      </c>
      <c r="H228" s="5">
        <f>Table1[[#This Row],[Time took]]-Table2[[#This Row],[Time took]]</f>
        <v>3.56499997479842</v>
      </c>
      <c r="I228">
        <f>Table1[[#This Row],[Time took]]-Table3[[#This Row],[Time took]]</f>
        <v>5</v>
      </c>
    </row>
    <row r="229" spans="1:9">
      <c r="A229" t="s">
        <v>9</v>
      </c>
      <c r="B229" t="s">
        <v>7</v>
      </c>
      <c r="C229">
        <v>1</v>
      </c>
      <c r="D229">
        <v>6</v>
      </c>
      <c r="E229">
        <v>8</v>
      </c>
      <c r="H229" s="5">
        <f>Table1[[#This Row],[Time took]]-Table2[[#This Row],[Time took]]</f>
        <v>-0.1149999750778008</v>
      </c>
      <c r="I229">
        <f>Table1[[#This Row],[Time took]]-Table3[[#This Row],[Time took]]</f>
        <v>2.3284041361648633E-10</v>
      </c>
    </row>
    <row r="230" spans="1:9">
      <c r="A230" t="s">
        <v>9</v>
      </c>
      <c r="B230" t="s">
        <v>7</v>
      </c>
      <c r="C230">
        <v>2</v>
      </c>
      <c r="D230">
        <v>6</v>
      </c>
      <c r="E230">
        <v>10</v>
      </c>
      <c r="H230" s="5">
        <f>Table1[[#This Row],[Time took]]-Table2[[#This Row],[Time took]]</f>
        <v>1.9900000095367503</v>
      </c>
      <c r="I230">
        <f>Table1[[#This Row],[Time took]]-Table3[[#This Row],[Time took]]</f>
        <v>2</v>
      </c>
    </row>
    <row r="231" spans="1:9">
      <c r="A231" t="s">
        <v>9</v>
      </c>
      <c r="B231" t="s">
        <v>7</v>
      </c>
      <c r="C231">
        <v>3</v>
      </c>
      <c r="D231">
        <v>6</v>
      </c>
      <c r="E231">
        <v>9</v>
      </c>
      <c r="H231" s="5">
        <f>Table1[[#This Row],[Time took]]-Table2[[#This Row],[Time took]]</f>
        <v>0.87500000698491931</v>
      </c>
      <c r="I231">
        <f>Table1[[#This Row],[Time took]]-Table3[[#This Row],[Time took]]</f>
        <v>1</v>
      </c>
    </row>
    <row r="232" spans="1:9">
      <c r="A232" t="s">
        <v>9</v>
      </c>
      <c r="B232" t="s">
        <v>7</v>
      </c>
      <c r="C232">
        <v>4</v>
      </c>
      <c r="D232">
        <v>6</v>
      </c>
      <c r="E232">
        <v>9</v>
      </c>
      <c r="H232" s="5">
        <f>Table1[[#This Row],[Time took]]-Table2[[#This Row],[Time took]]</f>
        <v>1.0599999604746699</v>
      </c>
      <c r="I232">
        <f>Table1[[#This Row],[Time took]]-Table3[[#This Row],[Time took]]</f>
        <v>1</v>
      </c>
    </row>
    <row r="233" spans="1:9">
      <c r="A233" t="s">
        <v>9</v>
      </c>
      <c r="B233" t="s">
        <v>7</v>
      </c>
      <c r="C233">
        <v>0</v>
      </c>
      <c r="D233">
        <v>7</v>
      </c>
      <c r="E233">
        <v>21</v>
      </c>
      <c r="H233" s="5">
        <f>Table1[[#This Row],[Time took]]-Table2[[#This Row],[Time took]]</f>
        <v>2.2050000182352996</v>
      </c>
      <c r="I233">
        <f>Table1[[#This Row],[Time took]]-Table3[[#This Row],[Time took]]</f>
        <v>-1</v>
      </c>
    </row>
    <row r="234" spans="1:9">
      <c r="A234" t="s">
        <v>9</v>
      </c>
      <c r="B234" t="s">
        <v>7</v>
      </c>
      <c r="C234">
        <v>1</v>
      </c>
      <c r="D234">
        <v>7</v>
      </c>
      <c r="E234">
        <v>23</v>
      </c>
      <c r="H234" s="5">
        <f>Table1[[#This Row],[Time took]]-Table2[[#This Row],[Time took]]</f>
        <v>0.54500003065919955</v>
      </c>
      <c r="I234">
        <f>Table1[[#This Row],[Time took]]-Table3[[#This Row],[Time took]]</f>
        <v>5</v>
      </c>
    </row>
    <row r="235" spans="1:9">
      <c r="A235" t="s">
        <v>9</v>
      </c>
      <c r="B235" t="s">
        <v>7</v>
      </c>
      <c r="C235">
        <v>2</v>
      </c>
      <c r="D235">
        <v>7</v>
      </c>
      <c r="E235">
        <v>20</v>
      </c>
      <c r="H235" s="5">
        <f>Table1[[#This Row],[Time took]]-Table2[[#This Row],[Time took]]</f>
        <v>0.37999996449800122</v>
      </c>
      <c r="I235">
        <f>Table1[[#This Row],[Time took]]-Table3[[#This Row],[Time took]]</f>
        <v>1</v>
      </c>
    </row>
    <row r="236" spans="1:9">
      <c r="A236" t="s">
        <v>9</v>
      </c>
      <c r="B236" t="s">
        <v>7</v>
      </c>
      <c r="C236">
        <v>3</v>
      </c>
      <c r="D236">
        <v>7</v>
      </c>
      <c r="E236">
        <v>22</v>
      </c>
      <c r="H236" s="5">
        <f>Table1[[#This Row],[Time took]]-Table2[[#This Row],[Time took]]</f>
        <v>1.5350000495092004</v>
      </c>
      <c r="I236">
        <f>Table1[[#This Row],[Time took]]-Table3[[#This Row],[Time took]]</f>
        <v>2</v>
      </c>
    </row>
    <row r="237" spans="1:9">
      <c r="A237" t="s">
        <v>9</v>
      </c>
      <c r="B237" t="s">
        <v>7</v>
      </c>
      <c r="C237">
        <v>4</v>
      </c>
      <c r="D237">
        <v>7</v>
      </c>
      <c r="E237">
        <v>22</v>
      </c>
      <c r="H237" s="5">
        <f>Table1[[#This Row],[Time took]]-Table2[[#This Row],[Time took]]</f>
        <v>3.2900000251830015</v>
      </c>
      <c r="I237">
        <f>Table1[[#This Row],[Time took]]-Table3[[#This Row],[Time took]]</f>
        <v>2</v>
      </c>
    </row>
    <row r="238" spans="1:9">
      <c r="A238" t="s">
        <v>9</v>
      </c>
      <c r="B238" t="s">
        <v>7</v>
      </c>
      <c r="C238">
        <v>0</v>
      </c>
      <c r="D238">
        <v>8</v>
      </c>
      <c r="E238">
        <v>64</v>
      </c>
      <c r="H238" s="5">
        <f>Table1[[#This Row],[Time took]]-Table2[[#This Row],[Time took]]</f>
        <v>7.6500000301749012</v>
      </c>
      <c r="I238">
        <f>Table1[[#This Row],[Time took]]-Table3[[#This Row],[Time took]]</f>
        <v>11.999999999767198</v>
      </c>
    </row>
    <row r="239" spans="1:9">
      <c r="A239" t="s">
        <v>9</v>
      </c>
      <c r="B239" t="s">
        <v>7</v>
      </c>
      <c r="C239">
        <v>1</v>
      </c>
      <c r="D239">
        <v>8</v>
      </c>
      <c r="E239">
        <v>65</v>
      </c>
      <c r="H239" s="5">
        <f>Table1[[#This Row],[Time took]]-Table2[[#This Row],[Time took]]</f>
        <v>9.4200000143610012</v>
      </c>
      <c r="I239">
        <f>Table1[[#This Row],[Time took]]-Table3[[#This Row],[Time took]]</f>
        <v>9.0000000002329017</v>
      </c>
    </row>
    <row r="240" spans="1:9">
      <c r="A240" t="s">
        <v>9</v>
      </c>
      <c r="B240" t="s">
        <v>7</v>
      </c>
      <c r="C240">
        <v>2</v>
      </c>
      <c r="D240">
        <v>8</v>
      </c>
      <c r="E240">
        <v>58</v>
      </c>
      <c r="H240" s="5">
        <f>Table1[[#This Row],[Time took]]-Table2[[#This Row],[Time took]]</f>
        <v>1.9450000063516981</v>
      </c>
      <c r="I240">
        <f>Table1[[#This Row],[Time took]]-Table3[[#This Row],[Time took]]</f>
        <v>2.0000000002329017</v>
      </c>
    </row>
    <row r="241" spans="1:9">
      <c r="A241" t="s">
        <v>9</v>
      </c>
      <c r="B241" t="s">
        <v>7</v>
      </c>
      <c r="C241">
        <v>3</v>
      </c>
      <c r="D241">
        <v>8</v>
      </c>
      <c r="E241">
        <v>61</v>
      </c>
      <c r="H241" s="5">
        <f>Table1[[#This Row],[Time took]]-Table2[[#This Row],[Time took]]</f>
        <v>5.2500000004656968</v>
      </c>
      <c r="I241">
        <f>Table1[[#This Row],[Time took]]-Table3[[#This Row],[Time took]]</f>
        <v>6</v>
      </c>
    </row>
    <row r="242" spans="1:9">
      <c r="A242" t="s">
        <v>9</v>
      </c>
      <c r="B242" t="s">
        <v>7</v>
      </c>
      <c r="C242">
        <v>4</v>
      </c>
      <c r="D242">
        <v>8</v>
      </c>
      <c r="E242">
        <v>61</v>
      </c>
      <c r="H242" s="5">
        <f>Table1[[#This Row],[Time took]]-Table2[[#This Row],[Time took]]</f>
        <v>4.9899999997578988</v>
      </c>
      <c r="I242">
        <f>Table1[[#This Row],[Time took]]-Table3[[#This Row],[Time took]]</f>
        <v>2</v>
      </c>
    </row>
    <row r="243" spans="1:9">
      <c r="A243" t="s">
        <v>9</v>
      </c>
      <c r="B243" t="s">
        <v>7</v>
      </c>
      <c r="C243">
        <v>0</v>
      </c>
      <c r="D243">
        <v>9</v>
      </c>
      <c r="E243">
        <v>149</v>
      </c>
      <c r="H243" s="5">
        <f>Table1[[#This Row],[Time took]]-Table2[[#This Row],[Time took]]</f>
        <v>11.179999996443001</v>
      </c>
      <c r="I243">
        <f>Table1[[#This Row],[Time took]]-Table3[[#This Row],[Time took]]</f>
        <v>13</v>
      </c>
    </row>
    <row r="244" spans="1:9">
      <c r="A244" t="s">
        <v>9</v>
      </c>
      <c r="B244" t="s">
        <v>7</v>
      </c>
      <c r="C244">
        <v>1</v>
      </c>
      <c r="D244">
        <v>9</v>
      </c>
      <c r="E244">
        <v>147</v>
      </c>
      <c r="H244" s="5">
        <f>Table1[[#This Row],[Time took]]-Table2[[#This Row],[Time took]]</f>
        <v>16.104999990669</v>
      </c>
      <c r="I244">
        <f>Table1[[#This Row],[Time took]]-Table3[[#This Row],[Time took]]</f>
        <v>21</v>
      </c>
    </row>
    <row r="245" spans="1:9">
      <c r="A245" t="s">
        <v>9</v>
      </c>
      <c r="B245" t="s">
        <v>7</v>
      </c>
      <c r="C245">
        <v>2</v>
      </c>
      <c r="D245">
        <v>9</v>
      </c>
      <c r="E245">
        <v>146</v>
      </c>
      <c r="H245" s="5">
        <f>Table1[[#This Row],[Time took]]-Table2[[#This Row],[Time took]]</f>
        <v>15.089999992867007</v>
      </c>
      <c r="I245">
        <f>Table1[[#This Row],[Time took]]-Table3[[#This Row],[Time took]]</f>
        <v>18</v>
      </c>
    </row>
    <row r="246" spans="1:9">
      <c r="A246" t="s">
        <v>9</v>
      </c>
      <c r="B246" t="s">
        <v>7</v>
      </c>
      <c r="C246">
        <v>3</v>
      </c>
      <c r="D246">
        <v>9</v>
      </c>
      <c r="E246">
        <v>149</v>
      </c>
      <c r="H246" s="5">
        <f>Table1[[#This Row],[Time took]]-Table2[[#This Row],[Time took]]</f>
        <v>16.529999988620006</v>
      </c>
      <c r="I246">
        <f>Table1[[#This Row],[Time took]]-Table3[[#This Row],[Time took]]</f>
        <v>19</v>
      </c>
    </row>
    <row r="247" spans="1:9">
      <c r="A247" t="s">
        <v>9</v>
      </c>
      <c r="B247" t="s">
        <v>7</v>
      </c>
      <c r="C247">
        <v>4</v>
      </c>
      <c r="D247">
        <v>9</v>
      </c>
      <c r="E247">
        <v>150</v>
      </c>
      <c r="H247" s="5">
        <f>Table1[[#This Row],[Time took]]-Table2[[#This Row],[Time took]]</f>
        <v>16.630000004079989</v>
      </c>
      <c r="I247">
        <f>Table1[[#This Row],[Time took]]-Table3[[#This Row],[Time took]]</f>
        <v>20</v>
      </c>
    </row>
    <row r="248" spans="1:9">
      <c r="A248" t="s">
        <v>9</v>
      </c>
      <c r="B248" t="s">
        <v>7</v>
      </c>
      <c r="C248">
        <v>0</v>
      </c>
      <c r="D248">
        <v>10</v>
      </c>
      <c r="E248">
        <v>330</v>
      </c>
      <c r="H248" s="5">
        <f>Table1[[#This Row],[Time took]]-Table2[[#This Row],[Time took]]</f>
        <v>18.495000009424984</v>
      </c>
      <c r="I248">
        <f>Table1[[#This Row],[Time took]]-Table3[[#This Row],[Time took]]</f>
        <v>33</v>
      </c>
    </row>
    <row r="249" spans="1:9">
      <c r="A249" t="s">
        <v>9</v>
      </c>
      <c r="B249" t="s">
        <v>7</v>
      </c>
      <c r="C249">
        <v>1</v>
      </c>
      <c r="D249">
        <v>10</v>
      </c>
      <c r="E249">
        <v>343</v>
      </c>
      <c r="H249" s="5">
        <f>Table1[[#This Row],[Time took]]-Table2[[#This Row],[Time took]]</f>
        <v>37.984999950975975</v>
      </c>
      <c r="I249">
        <f>Table1[[#This Row],[Time took]]-Table3[[#This Row],[Time took]]</f>
        <v>45.999999999768022</v>
      </c>
    </row>
    <row r="250" spans="1:9">
      <c r="A250" t="s">
        <v>9</v>
      </c>
      <c r="B250" t="s">
        <v>7</v>
      </c>
      <c r="C250">
        <v>2</v>
      </c>
      <c r="D250">
        <v>10</v>
      </c>
      <c r="E250">
        <v>342</v>
      </c>
      <c r="H250" s="5">
        <f>Table1[[#This Row],[Time took]]-Table2[[#This Row],[Time took]]</f>
        <v>34.800000018906019</v>
      </c>
      <c r="I250">
        <f>Table1[[#This Row],[Time took]]-Table3[[#This Row],[Time took]]</f>
        <v>38.000000000233001</v>
      </c>
    </row>
    <row r="251" spans="1:9">
      <c r="A251" t="s">
        <v>9</v>
      </c>
      <c r="B251" t="s">
        <v>7</v>
      </c>
      <c r="C251">
        <v>3</v>
      </c>
      <c r="D251">
        <v>10</v>
      </c>
      <c r="E251">
        <v>341</v>
      </c>
      <c r="H251" s="5">
        <f>Table1[[#This Row],[Time took]]-Table2[[#This Row],[Time took]]</f>
        <v>36.825000002515026</v>
      </c>
      <c r="I251">
        <f>Table1[[#This Row],[Time took]]-Table3[[#This Row],[Time took]]</f>
        <v>47</v>
      </c>
    </row>
    <row r="252" spans="1:9">
      <c r="A252" t="s">
        <v>9</v>
      </c>
      <c r="B252" t="s">
        <v>7</v>
      </c>
      <c r="C252">
        <v>4</v>
      </c>
      <c r="D252">
        <v>10</v>
      </c>
      <c r="E252">
        <v>356</v>
      </c>
      <c r="H252" s="5">
        <f>Table1[[#This Row],[Time took]]-Table2[[#This Row],[Time took]]</f>
        <v>52.165000030305976</v>
      </c>
      <c r="I252">
        <f>Table1[[#This Row],[Time took]]-Table3[[#This Row],[Time took]]</f>
        <v>57</v>
      </c>
    </row>
    <row r="253" spans="1:9">
      <c r="A253" t="s">
        <v>9</v>
      </c>
      <c r="B253" t="s">
        <v>7</v>
      </c>
      <c r="C253">
        <v>0</v>
      </c>
      <c r="D253">
        <v>11</v>
      </c>
      <c r="E253">
        <v>792</v>
      </c>
      <c r="H253" s="5">
        <f>Table1[[#This Row],[Time took]]-Table2[[#This Row],[Time took]]</f>
        <v>106.96500002686003</v>
      </c>
      <c r="I253">
        <f>Table1[[#This Row],[Time took]]-Table3[[#This Row],[Time took]]</f>
        <v>140</v>
      </c>
    </row>
    <row r="254" spans="1:9">
      <c r="A254" t="s">
        <v>9</v>
      </c>
      <c r="B254" t="s">
        <v>7</v>
      </c>
      <c r="C254">
        <v>1</v>
      </c>
      <c r="D254">
        <v>11</v>
      </c>
      <c r="E254">
        <v>793</v>
      </c>
      <c r="H254" s="5">
        <f>Table1[[#This Row],[Time took]]-Table2[[#This Row],[Time took]]</f>
        <v>95.520000026562002</v>
      </c>
      <c r="I254">
        <f>Table1[[#This Row],[Time took]]-Table3[[#This Row],[Time took]]</f>
        <v>131.99999999976797</v>
      </c>
    </row>
    <row r="255" spans="1:9">
      <c r="A255" t="s">
        <v>9</v>
      </c>
      <c r="B255" t="s">
        <v>7</v>
      </c>
      <c r="C255">
        <v>2</v>
      </c>
      <c r="D255">
        <v>11</v>
      </c>
      <c r="E255">
        <v>760</v>
      </c>
      <c r="H255" s="5">
        <f>Table1[[#This Row],[Time took]]-Table2[[#This Row],[Time took]]</f>
        <v>88.65999999921803</v>
      </c>
      <c r="I255">
        <f>Table1[[#This Row],[Time took]]-Table3[[#This Row],[Time took]]</f>
        <v>92.000000000232944</v>
      </c>
    </row>
    <row r="256" spans="1:9">
      <c r="A256" t="s">
        <v>9</v>
      </c>
      <c r="B256" t="s">
        <v>7</v>
      </c>
      <c r="C256">
        <v>3</v>
      </c>
      <c r="D256">
        <v>11</v>
      </c>
      <c r="E256">
        <v>788</v>
      </c>
      <c r="H256" s="5">
        <f>Table1[[#This Row],[Time took]]-Table2[[#This Row],[Time took]]</f>
        <v>94.470000010450008</v>
      </c>
      <c r="I256">
        <f>Table1[[#This Row],[Time took]]-Table3[[#This Row],[Time took]]</f>
        <v>126</v>
      </c>
    </row>
    <row r="257" spans="1:9">
      <c r="A257" t="s">
        <v>9</v>
      </c>
      <c r="B257" t="s">
        <v>7</v>
      </c>
      <c r="C257">
        <v>4</v>
      </c>
      <c r="D257">
        <v>11</v>
      </c>
      <c r="E257">
        <v>747</v>
      </c>
      <c r="H257" s="5">
        <f>Table1[[#This Row],[Time took]]-Table2[[#This Row],[Time took]]</f>
        <v>46.204999988432974</v>
      </c>
      <c r="I257">
        <f>Table1[[#This Row],[Time took]]-Table3[[#This Row],[Time took]]</f>
        <v>85.999999999767965</v>
      </c>
    </row>
    <row r="258" spans="1:9">
      <c r="A258" t="s">
        <v>9</v>
      </c>
      <c r="B258" t="s">
        <v>7</v>
      </c>
      <c r="C258">
        <v>0</v>
      </c>
      <c r="D258">
        <v>12</v>
      </c>
      <c r="E258">
        <v>1705</v>
      </c>
      <c r="H258" s="5">
        <f>Table1[[#This Row],[Time took]]-Table2[[#This Row],[Time took]]</f>
        <v>180.84500000813</v>
      </c>
      <c r="I258">
        <f>Table1[[#This Row],[Time took]]-Table3[[#This Row],[Time took]]</f>
        <v>190</v>
      </c>
    </row>
    <row r="259" spans="1:9">
      <c r="A259" t="s">
        <v>9</v>
      </c>
      <c r="B259" t="s">
        <v>7</v>
      </c>
      <c r="C259">
        <v>1</v>
      </c>
      <c r="D259">
        <v>12</v>
      </c>
      <c r="E259">
        <v>1754</v>
      </c>
      <c r="H259" s="5">
        <f>Table1[[#This Row],[Time took]]-Table2[[#This Row],[Time took]]</f>
        <v>210.98499999707997</v>
      </c>
      <c r="I259">
        <f>Table1[[#This Row],[Time took]]-Table3[[#This Row],[Time took]]</f>
        <v>247</v>
      </c>
    </row>
    <row r="260" spans="1:9">
      <c r="A260" t="s">
        <v>9</v>
      </c>
      <c r="B260" t="s">
        <v>7</v>
      </c>
      <c r="C260">
        <v>2</v>
      </c>
      <c r="D260">
        <v>12</v>
      </c>
      <c r="E260">
        <v>1710</v>
      </c>
      <c r="H260" s="5">
        <f>Table1[[#This Row],[Time took]]-Table2[[#This Row],[Time took]]</f>
        <v>141.5800000331401</v>
      </c>
      <c r="I260">
        <f>Table1[[#This Row],[Time took]]-Table3[[#This Row],[Time took]]</f>
        <v>146</v>
      </c>
    </row>
    <row r="261" spans="1:9">
      <c r="A261" t="s">
        <v>9</v>
      </c>
      <c r="B261" t="s">
        <v>7</v>
      </c>
      <c r="C261">
        <v>3</v>
      </c>
      <c r="D261">
        <v>12</v>
      </c>
      <c r="E261">
        <v>1705</v>
      </c>
      <c r="H261" s="5">
        <f>Table1[[#This Row],[Time took]]-Table2[[#This Row],[Time took]]</f>
        <v>110.33999999752996</v>
      </c>
      <c r="I261">
        <f>Table1[[#This Row],[Time took]]-Table3[[#This Row],[Time took]]</f>
        <v>169</v>
      </c>
    </row>
    <row r="262" spans="1:9">
      <c r="A262" t="s">
        <v>9</v>
      </c>
      <c r="B262" t="s">
        <v>7</v>
      </c>
      <c r="C262">
        <v>4</v>
      </c>
      <c r="D262">
        <v>12</v>
      </c>
      <c r="E262">
        <v>1687</v>
      </c>
      <c r="H262" s="5">
        <f>Table1[[#This Row],[Time took]]-Table2[[#This Row],[Time took]]</f>
        <v>92.194999999370111</v>
      </c>
      <c r="I262">
        <f>Table1[[#This Row],[Time took]]-Table3[[#This Row],[Time took]]</f>
        <v>126.9999999997699</v>
      </c>
    </row>
    <row r="264" spans="1:9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G264" s="1" t="s">
        <v>14</v>
      </c>
      <c r="H264" s="1" t="s">
        <v>12</v>
      </c>
      <c r="I264" s="1" t="s">
        <v>10</v>
      </c>
    </row>
    <row r="265" spans="1:9">
      <c r="A265" t="s">
        <v>5</v>
      </c>
      <c r="B265" t="s">
        <v>6</v>
      </c>
      <c r="C265">
        <v>0</v>
      </c>
      <c r="D265">
        <v>2</v>
      </c>
      <c r="E265">
        <v>25</v>
      </c>
      <c r="G265">
        <f>Table9[[#This Row],[Time took]]-E2</f>
        <v>-8</v>
      </c>
    </row>
    <row r="266" spans="1:9">
      <c r="A266" t="s">
        <v>5</v>
      </c>
      <c r="B266" t="s">
        <v>6</v>
      </c>
      <c r="C266">
        <v>1</v>
      </c>
      <c r="D266">
        <v>2</v>
      </c>
      <c r="E266">
        <v>5</v>
      </c>
      <c r="G266">
        <f>Table9[[#This Row],[Time took]]-E3</f>
        <v>-5</v>
      </c>
    </row>
    <row r="267" spans="1:9">
      <c r="A267" t="s">
        <v>5</v>
      </c>
      <c r="B267" t="s">
        <v>6</v>
      </c>
      <c r="C267">
        <v>2</v>
      </c>
      <c r="D267">
        <v>2</v>
      </c>
      <c r="E267">
        <v>5</v>
      </c>
      <c r="G267">
        <f>Table9[[#This Row],[Time took]]-E4</f>
        <v>-4</v>
      </c>
    </row>
    <row r="268" spans="1:9">
      <c r="A268" t="s">
        <v>5</v>
      </c>
      <c r="B268" t="s">
        <v>6</v>
      </c>
      <c r="C268">
        <v>3</v>
      </c>
      <c r="D268">
        <v>2</v>
      </c>
      <c r="E268">
        <v>5</v>
      </c>
      <c r="G268">
        <f>Table9[[#This Row],[Time took]]-E5</f>
        <v>-3</v>
      </c>
    </row>
    <row r="269" spans="1:9">
      <c r="A269" t="s">
        <v>5</v>
      </c>
      <c r="B269" t="s">
        <v>6</v>
      </c>
      <c r="C269">
        <v>4</v>
      </c>
      <c r="D269">
        <v>2</v>
      </c>
      <c r="E269">
        <v>4</v>
      </c>
      <c r="G269">
        <f>Table9[[#This Row],[Time took]]-E6</f>
        <v>-3</v>
      </c>
    </row>
    <row r="270" spans="1:9">
      <c r="A270" t="s">
        <v>5</v>
      </c>
      <c r="B270" t="s">
        <v>6</v>
      </c>
      <c r="C270">
        <v>5</v>
      </c>
      <c r="D270">
        <v>2</v>
      </c>
      <c r="E270">
        <v>4</v>
      </c>
      <c r="G270">
        <f>Table9[[#This Row],[Time took]]-E7</f>
        <v>-3</v>
      </c>
    </row>
    <row r="271" spans="1:9">
      <c r="A271" t="s">
        <v>5</v>
      </c>
      <c r="B271" t="s">
        <v>6</v>
      </c>
      <c r="C271">
        <v>6</v>
      </c>
      <c r="D271">
        <v>2</v>
      </c>
      <c r="E271">
        <v>4</v>
      </c>
      <c r="G271">
        <f>Table9[[#This Row],[Time took]]-E8</f>
        <v>-1</v>
      </c>
    </row>
    <row r="272" spans="1:9">
      <c r="A272" t="s">
        <v>5</v>
      </c>
      <c r="B272" t="s">
        <v>6</v>
      </c>
      <c r="C272">
        <v>7</v>
      </c>
      <c r="D272">
        <v>2</v>
      </c>
      <c r="E272">
        <v>4</v>
      </c>
      <c r="G272">
        <f>Table9[[#This Row],[Time took]]-E9</f>
        <v>-2</v>
      </c>
    </row>
    <row r="273" spans="1:7">
      <c r="A273" t="s">
        <v>5</v>
      </c>
      <c r="B273" t="s">
        <v>6</v>
      </c>
      <c r="C273">
        <v>0</v>
      </c>
      <c r="D273">
        <v>3</v>
      </c>
      <c r="E273">
        <v>24</v>
      </c>
      <c r="G273">
        <f>Table9[[#This Row],[Time took]]-E10</f>
        <v>-13</v>
      </c>
    </row>
    <row r="274" spans="1:7">
      <c r="A274" t="s">
        <v>5</v>
      </c>
      <c r="B274" t="s">
        <v>6</v>
      </c>
      <c r="C274">
        <v>1</v>
      </c>
      <c r="D274">
        <v>3</v>
      </c>
      <c r="E274">
        <v>22</v>
      </c>
      <c r="G274">
        <f>Table9[[#This Row],[Time took]]-E11</f>
        <v>-14</v>
      </c>
    </row>
    <row r="275" spans="1:7">
      <c r="A275" t="s">
        <v>5</v>
      </c>
      <c r="B275" t="s">
        <v>6</v>
      </c>
      <c r="C275">
        <v>2</v>
      </c>
      <c r="D275">
        <v>3</v>
      </c>
      <c r="E275">
        <v>24</v>
      </c>
      <c r="G275">
        <f>Table9[[#This Row],[Time took]]-E12</f>
        <v>-10</v>
      </c>
    </row>
    <row r="276" spans="1:7">
      <c r="A276" t="s">
        <v>5</v>
      </c>
      <c r="B276" t="s">
        <v>6</v>
      </c>
      <c r="C276">
        <v>3</v>
      </c>
      <c r="D276">
        <v>3</v>
      </c>
      <c r="E276">
        <v>22</v>
      </c>
      <c r="G276">
        <f>Table9[[#This Row],[Time took]]-E13</f>
        <v>-11</v>
      </c>
    </row>
    <row r="277" spans="1:7">
      <c r="A277" t="s">
        <v>5</v>
      </c>
      <c r="B277" t="s">
        <v>6</v>
      </c>
      <c r="C277">
        <v>4</v>
      </c>
      <c r="D277">
        <v>3</v>
      </c>
      <c r="E277">
        <v>22</v>
      </c>
      <c r="G277">
        <f>Table9[[#This Row],[Time took]]-E14</f>
        <v>-11</v>
      </c>
    </row>
    <row r="278" spans="1:7">
      <c r="A278" t="s">
        <v>5</v>
      </c>
      <c r="B278" t="s">
        <v>6</v>
      </c>
      <c r="C278">
        <v>5</v>
      </c>
      <c r="D278">
        <v>3</v>
      </c>
      <c r="E278">
        <v>24</v>
      </c>
      <c r="G278">
        <f>Table9[[#This Row],[Time took]]-E15</f>
        <v>-9</v>
      </c>
    </row>
    <row r="279" spans="1:7">
      <c r="A279" t="s">
        <v>5</v>
      </c>
      <c r="B279" t="s">
        <v>6</v>
      </c>
      <c r="C279">
        <v>6</v>
      </c>
      <c r="D279">
        <v>3</v>
      </c>
      <c r="E279">
        <v>21</v>
      </c>
      <c r="G279">
        <f>Table9[[#This Row],[Time took]]-E16</f>
        <v>-12</v>
      </c>
    </row>
    <row r="280" spans="1:7">
      <c r="A280" t="s">
        <v>5</v>
      </c>
      <c r="B280" t="s">
        <v>6</v>
      </c>
      <c r="C280">
        <v>7</v>
      </c>
      <c r="D280">
        <v>3</v>
      </c>
      <c r="E280">
        <v>23</v>
      </c>
      <c r="G280">
        <f>Table9[[#This Row],[Time took]]-E17</f>
        <v>-10</v>
      </c>
    </row>
    <row r="281" spans="1:7">
      <c r="A281" t="s">
        <v>5</v>
      </c>
      <c r="B281" t="s">
        <v>6</v>
      </c>
      <c r="C281">
        <v>0</v>
      </c>
      <c r="D281">
        <v>4</v>
      </c>
      <c r="E281">
        <v>103</v>
      </c>
      <c r="G281">
        <f>Table9[[#This Row],[Time took]]-E18</f>
        <v>-49</v>
      </c>
    </row>
    <row r="282" spans="1:7">
      <c r="A282" t="s">
        <v>5</v>
      </c>
      <c r="B282" t="s">
        <v>6</v>
      </c>
      <c r="C282">
        <v>1</v>
      </c>
      <c r="D282">
        <v>4</v>
      </c>
      <c r="E282">
        <v>102</v>
      </c>
      <c r="G282">
        <f>Table9[[#This Row],[Time took]]-E19</f>
        <v>-54</v>
      </c>
    </row>
    <row r="283" spans="1:7">
      <c r="A283" t="s">
        <v>5</v>
      </c>
      <c r="B283" t="s">
        <v>6</v>
      </c>
      <c r="C283">
        <v>2</v>
      </c>
      <c r="D283">
        <v>4</v>
      </c>
      <c r="E283">
        <v>98</v>
      </c>
      <c r="G283">
        <f>Table9[[#This Row],[Time took]]-E20</f>
        <v>-55</v>
      </c>
    </row>
    <row r="284" spans="1:7">
      <c r="A284" t="s">
        <v>5</v>
      </c>
      <c r="B284" t="s">
        <v>6</v>
      </c>
      <c r="C284">
        <v>3</v>
      </c>
      <c r="D284">
        <v>4</v>
      </c>
      <c r="E284">
        <v>95</v>
      </c>
      <c r="G284">
        <f>Table9[[#This Row],[Time took]]-E21</f>
        <v>-59</v>
      </c>
    </row>
    <row r="285" spans="1:7">
      <c r="A285" t="s">
        <v>5</v>
      </c>
      <c r="B285" t="s">
        <v>6</v>
      </c>
      <c r="C285">
        <v>4</v>
      </c>
      <c r="D285">
        <v>4</v>
      </c>
      <c r="E285">
        <v>93</v>
      </c>
      <c r="G285">
        <f>Table9[[#This Row],[Time took]]-E22</f>
        <v>-63</v>
      </c>
    </row>
    <row r="286" spans="1:7">
      <c r="A286" t="s">
        <v>5</v>
      </c>
      <c r="B286" t="s">
        <v>6</v>
      </c>
      <c r="C286">
        <v>5</v>
      </c>
      <c r="D286">
        <v>4</v>
      </c>
      <c r="E286">
        <v>102</v>
      </c>
      <c r="G286">
        <f>Table9[[#This Row],[Time took]]-E23</f>
        <v>-49</v>
      </c>
    </row>
    <row r="287" spans="1:7">
      <c r="A287" t="s">
        <v>5</v>
      </c>
      <c r="B287" t="s">
        <v>6</v>
      </c>
      <c r="C287">
        <v>6</v>
      </c>
      <c r="D287">
        <v>4</v>
      </c>
      <c r="E287">
        <v>99</v>
      </c>
      <c r="G287">
        <f>Table9[[#This Row],[Time took]]-E24</f>
        <v>-55</v>
      </c>
    </row>
    <row r="288" spans="1:7">
      <c r="A288" t="s">
        <v>5</v>
      </c>
      <c r="B288" t="s">
        <v>6</v>
      </c>
      <c r="C288">
        <v>7</v>
      </c>
      <c r="D288">
        <v>4</v>
      </c>
      <c r="E288">
        <v>97</v>
      </c>
      <c r="G288">
        <f>Table9[[#This Row],[Time took]]-E25</f>
        <v>-52</v>
      </c>
    </row>
    <row r="289" spans="1:7">
      <c r="A289" t="s">
        <v>5</v>
      </c>
      <c r="B289" t="s">
        <v>6</v>
      </c>
      <c r="C289">
        <v>0</v>
      </c>
      <c r="D289">
        <v>5</v>
      </c>
      <c r="E289">
        <v>488</v>
      </c>
      <c r="G289">
        <f>Table9[[#This Row],[Time took]]-E26</f>
        <v>-248</v>
      </c>
    </row>
    <row r="290" spans="1:7">
      <c r="A290" t="s">
        <v>5</v>
      </c>
      <c r="B290" t="s">
        <v>6</v>
      </c>
      <c r="C290">
        <v>1</v>
      </c>
      <c r="D290">
        <v>5</v>
      </c>
      <c r="E290">
        <v>461</v>
      </c>
      <c r="G290">
        <f>Table9[[#This Row],[Time took]]-E27</f>
        <v>-276</v>
      </c>
    </row>
    <row r="291" spans="1:7">
      <c r="A291" t="s">
        <v>5</v>
      </c>
      <c r="B291" t="s">
        <v>6</v>
      </c>
      <c r="C291">
        <v>2</v>
      </c>
      <c r="D291">
        <v>5</v>
      </c>
      <c r="E291">
        <v>465</v>
      </c>
      <c r="G291">
        <f>Table9[[#This Row],[Time took]]-E28</f>
        <v>-269</v>
      </c>
    </row>
    <row r="292" spans="1:7">
      <c r="A292" t="s">
        <v>5</v>
      </c>
      <c r="B292" t="s">
        <v>6</v>
      </c>
      <c r="C292">
        <v>3</v>
      </c>
      <c r="D292">
        <v>5</v>
      </c>
      <c r="E292">
        <v>474</v>
      </c>
      <c r="G292">
        <f>Table9[[#This Row],[Time took]]-E29</f>
        <v>-260</v>
      </c>
    </row>
    <row r="293" spans="1:7">
      <c r="A293" t="s">
        <v>5</v>
      </c>
      <c r="B293" t="s">
        <v>6</v>
      </c>
      <c r="C293">
        <v>4</v>
      </c>
      <c r="D293">
        <v>5</v>
      </c>
      <c r="E293">
        <v>481</v>
      </c>
      <c r="G293">
        <f>Table9[[#This Row],[Time took]]-E30</f>
        <v>-257</v>
      </c>
    </row>
    <row r="294" spans="1:7">
      <c r="A294" t="s">
        <v>5</v>
      </c>
      <c r="B294" t="s">
        <v>6</v>
      </c>
      <c r="C294">
        <v>5</v>
      </c>
      <c r="D294">
        <v>5</v>
      </c>
      <c r="E294">
        <v>472</v>
      </c>
      <c r="G294">
        <f>Table9[[#This Row],[Time took]]-E31</f>
        <v>-266</v>
      </c>
    </row>
    <row r="295" spans="1:7">
      <c r="A295" t="s">
        <v>5</v>
      </c>
      <c r="B295" t="s">
        <v>6</v>
      </c>
      <c r="C295">
        <v>6</v>
      </c>
      <c r="D295">
        <v>5</v>
      </c>
      <c r="E295">
        <v>468</v>
      </c>
      <c r="G295">
        <f>Table9[[#This Row],[Time took]]-E32</f>
        <v>-271</v>
      </c>
    </row>
    <row r="296" spans="1:7">
      <c r="A296" t="s">
        <v>5</v>
      </c>
      <c r="B296" t="s">
        <v>6</v>
      </c>
      <c r="C296">
        <v>7</v>
      </c>
      <c r="D296">
        <v>5</v>
      </c>
      <c r="E296">
        <v>477</v>
      </c>
      <c r="G296">
        <f>Table9[[#This Row],[Time took]]-E33</f>
        <v>-256</v>
      </c>
    </row>
    <row r="297" spans="1:7">
      <c r="A297" t="s">
        <v>5</v>
      </c>
      <c r="B297" t="s">
        <v>6</v>
      </c>
      <c r="C297">
        <v>0</v>
      </c>
      <c r="D297">
        <v>6</v>
      </c>
      <c r="E297">
        <v>2348</v>
      </c>
      <c r="G297">
        <f>Table9[[#This Row],[Time took]]-E34</f>
        <v>-1252</v>
      </c>
    </row>
    <row r="298" spans="1:7">
      <c r="A298" t="s">
        <v>5</v>
      </c>
      <c r="B298" t="s">
        <v>6</v>
      </c>
      <c r="C298">
        <v>1</v>
      </c>
      <c r="D298">
        <v>6</v>
      </c>
      <c r="E298">
        <v>2299</v>
      </c>
      <c r="G298">
        <f>Table9[[#This Row],[Time took]]-E35</f>
        <v>-1252</v>
      </c>
    </row>
    <row r="299" spans="1:7">
      <c r="A299" t="s">
        <v>5</v>
      </c>
      <c r="B299" t="s">
        <v>6</v>
      </c>
      <c r="C299">
        <v>2</v>
      </c>
      <c r="D299">
        <v>6</v>
      </c>
      <c r="E299">
        <v>2283</v>
      </c>
      <c r="G299">
        <f>Table9[[#This Row],[Time took]]-E36</f>
        <v>-1131</v>
      </c>
    </row>
    <row r="300" spans="1:7">
      <c r="A300" t="s">
        <v>5</v>
      </c>
      <c r="B300" t="s">
        <v>6</v>
      </c>
      <c r="C300">
        <v>3</v>
      </c>
      <c r="D300">
        <v>6</v>
      </c>
      <c r="E300">
        <v>2280</v>
      </c>
      <c r="G300">
        <f>Table9[[#This Row],[Time took]]-E37</f>
        <v>-1100</v>
      </c>
    </row>
    <row r="301" spans="1:7">
      <c r="A301" t="s">
        <v>5</v>
      </c>
      <c r="B301" t="s">
        <v>6</v>
      </c>
      <c r="C301">
        <v>4</v>
      </c>
      <c r="D301">
        <v>6</v>
      </c>
      <c r="E301">
        <v>2284</v>
      </c>
      <c r="G301">
        <f>Table9[[#This Row],[Time took]]-E38</f>
        <v>-1053</v>
      </c>
    </row>
    <row r="302" spans="1:7">
      <c r="A302" t="s">
        <v>5</v>
      </c>
      <c r="B302" t="s">
        <v>6</v>
      </c>
      <c r="C302">
        <v>5</v>
      </c>
      <c r="D302">
        <v>6</v>
      </c>
      <c r="E302">
        <v>2296</v>
      </c>
      <c r="G302">
        <f>Table9[[#This Row],[Time took]]-E39</f>
        <v>-1007</v>
      </c>
    </row>
    <row r="303" spans="1:7">
      <c r="A303" t="s">
        <v>5</v>
      </c>
      <c r="B303" t="s">
        <v>6</v>
      </c>
      <c r="C303">
        <v>6</v>
      </c>
      <c r="D303">
        <v>6</v>
      </c>
      <c r="E303">
        <v>2282</v>
      </c>
      <c r="G303">
        <f>Table9[[#This Row],[Time took]]-E40</f>
        <v>-1046</v>
      </c>
    </row>
    <row r="304" spans="1:7">
      <c r="A304" t="s">
        <v>5</v>
      </c>
      <c r="B304" t="s">
        <v>6</v>
      </c>
      <c r="C304">
        <v>7</v>
      </c>
      <c r="D304">
        <v>6</v>
      </c>
      <c r="E304">
        <v>2257</v>
      </c>
      <c r="G304">
        <f>Table9[[#This Row],[Time took]]-E41</f>
        <v>-1113</v>
      </c>
    </row>
    <row r="305" spans="1:7">
      <c r="A305" t="s">
        <v>5</v>
      </c>
      <c r="B305" t="s">
        <v>6</v>
      </c>
      <c r="C305">
        <v>0</v>
      </c>
      <c r="D305">
        <v>7</v>
      </c>
      <c r="E305">
        <v>12117</v>
      </c>
      <c r="G305">
        <f>Table9[[#This Row],[Time took]]-E42</f>
        <v>-4927</v>
      </c>
    </row>
    <row r="306" spans="1:7">
      <c r="A306" t="s">
        <v>5</v>
      </c>
      <c r="B306" t="s">
        <v>6</v>
      </c>
      <c r="C306">
        <v>1</v>
      </c>
      <c r="D306">
        <v>7</v>
      </c>
      <c r="E306">
        <v>12131</v>
      </c>
      <c r="G306">
        <f>Table9[[#This Row],[Time took]]-E43</f>
        <v>-5733</v>
      </c>
    </row>
    <row r="307" spans="1:7">
      <c r="A307" t="s">
        <v>5</v>
      </c>
      <c r="B307" t="s">
        <v>6</v>
      </c>
      <c r="C307">
        <v>2</v>
      </c>
      <c r="D307">
        <v>7</v>
      </c>
      <c r="E307">
        <v>11699</v>
      </c>
      <c r="G307">
        <f>Table9[[#This Row],[Time took]]-E44</f>
        <v>-5023</v>
      </c>
    </row>
    <row r="308" spans="1:7">
      <c r="A308" t="s">
        <v>5</v>
      </c>
      <c r="B308" t="s">
        <v>6</v>
      </c>
      <c r="C308">
        <v>3</v>
      </c>
      <c r="D308">
        <v>7</v>
      </c>
      <c r="E308">
        <v>10751</v>
      </c>
      <c r="G308">
        <f>Table9[[#This Row],[Time took]]-E45</f>
        <v>-5943</v>
      </c>
    </row>
    <row r="309" spans="1:7">
      <c r="A309" t="s">
        <v>5</v>
      </c>
      <c r="B309" t="s">
        <v>6</v>
      </c>
      <c r="C309">
        <v>4</v>
      </c>
      <c r="D309">
        <v>7</v>
      </c>
      <c r="E309">
        <v>10702</v>
      </c>
      <c r="G309">
        <f>Table9[[#This Row],[Time took]]-E46</f>
        <v>-6124</v>
      </c>
    </row>
    <row r="310" spans="1:7">
      <c r="A310" t="s">
        <v>5</v>
      </c>
      <c r="B310" t="s">
        <v>6</v>
      </c>
      <c r="C310">
        <v>5</v>
      </c>
      <c r="D310">
        <v>7</v>
      </c>
      <c r="E310">
        <v>10645</v>
      </c>
      <c r="G310">
        <f>Table9[[#This Row],[Time took]]-E47</f>
        <v>-6133</v>
      </c>
    </row>
    <row r="311" spans="1:7">
      <c r="A311" t="s">
        <v>5</v>
      </c>
      <c r="B311" t="s">
        <v>6</v>
      </c>
      <c r="C311">
        <v>6</v>
      </c>
      <c r="D311">
        <v>7</v>
      </c>
      <c r="E311">
        <v>10587</v>
      </c>
      <c r="G311">
        <f>Table9[[#This Row],[Time took]]-E48</f>
        <v>-6169</v>
      </c>
    </row>
    <row r="312" spans="1:7">
      <c r="A312" t="s">
        <v>5</v>
      </c>
      <c r="B312" t="s">
        <v>6</v>
      </c>
      <c r="C312">
        <v>7</v>
      </c>
      <c r="D312">
        <v>7</v>
      </c>
      <c r="E312">
        <v>10949</v>
      </c>
      <c r="G312">
        <f>Table9[[#This Row],[Time took]]-E49</f>
        <v>-5841</v>
      </c>
    </row>
    <row r="313" spans="1:7">
      <c r="A313" t="s">
        <v>5</v>
      </c>
      <c r="B313" t="s">
        <v>7</v>
      </c>
      <c r="C313">
        <v>0</v>
      </c>
      <c r="D313">
        <v>2</v>
      </c>
      <c r="E313">
        <v>6</v>
      </c>
      <c r="G313">
        <f>Table9[[#This Row],[Time took]]-E50</f>
        <v>-1</v>
      </c>
    </row>
    <row r="314" spans="1:7">
      <c r="A314" t="s">
        <v>5</v>
      </c>
      <c r="B314" t="s">
        <v>7</v>
      </c>
      <c r="C314">
        <v>1</v>
      </c>
      <c r="D314">
        <v>2</v>
      </c>
      <c r="E314">
        <v>2</v>
      </c>
      <c r="G314">
        <f>Table9[[#This Row],[Time took]]-E51</f>
        <v>-1</v>
      </c>
    </row>
    <row r="315" spans="1:7">
      <c r="A315" t="s">
        <v>5</v>
      </c>
      <c r="B315" t="s">
        <v>7</v>
      </c>
      <c r="C315">
        <v>2</v>
      </c>
      <c r="D315">
        <v>2</v>
      </c>
      <c r="E315">
        <v>2</v>
      </c>
      <c r="G315">
        <f>Table9[[#This Row],[Time took]]-E52</f>
        <v>-1</v>
      </c>
    </row>
    <row r="316" spans="1:7">
      <c r="A316" t="s">
        <v>5</v>
      </c>
      <c r="B316" t="s">
        <v>7</v>
      </c>
      <c r="C316">
        <v>3</v>
      </c>
      <c r="D316">
        <v>2</v>
      </c>
      <c r="E316">
        <v>2</v>
      </c>
      <c r="G316">
        <f>Table9[[#This Row],[Time took]]-E53</f>
        <v>-1</v>
      </c>
    </row>
    <row r="317" spans="1:7">
      <c r="A317" t="s">
        <v>5</v>
      </c>
      <c r="B317" t="s">
        <v>7</v>
      </c>
      <c r="C317">
        <v>4</v>
      </c>
      <c r="D317">
        <v>2</v>
      </c>
      <c r="E317">
        <v>1</v>
      </c>
      <c r="G317">
        <f>Table9[[#This Row],[Time took]]-E54</f>
        <v>-2</v>
      </c>
    </row>
    <row r="318" spans="1:7">
      <c r="A318" t="s">
        <v>5</v>
      </c>
      <c r="B318" t="s">
        <v>7</v>
      </c>
      <c r="C318">
        <v>5</v>
      </c>
      <c r="D318">
        <v>2</v>
      </c>
      <c r="E318">
        <v>2</v>
      </c>
      <c r="G318">
        <f>Table9[[#This Row],[Time took]]-E55</f>
        <v>0</v>
      </c>
    </row>
    <row r="319" spans="1:7">
      <c r="A319" t="s">
        <v>5</v>
      </c>
      <c r="B319" t="s">
        <v>7</v>
      </c>
      <c r="C319">
        <v>6</v>
      </c>
      <c r="D319">
        <v>2</v>
      </c>
      <c r="E319">
        <v>3</v>
      </c>
      <c r="G319">
        <f>Table9[[#This Row],[Time took]]-E56</f>
        <v>1</v>
      </c>
    </row>
    <row r="320" spans="1:7">
      <c r="A320" t="s">
        <v>5</v>
      </c>
      <c r="B320" t="s">
        <v>7</v>
      </c>
      <c r="C320">
        <v>7</v>
      </c>
      <c r="D320">
        <v>2</v>
      </c>
      <c r="E320">
        <v>1</v>
      </c>
      <c r="G320">
        <f>Table9[[#This Row],[Time took]]-E57</f>
        <v>-1</v>
      </c>
    </row>
    <row r="321" spans="1:7">
      <c r="A321" t="s">
        <v>5</v>
      </c>
      <c r="B321" t="s">
        <v>7</v>
      </c>
      <c r="C321">
        <v>0</v>
      </c>
      <c r="D321">
        <v>3</v>
      </c>
      <c r="E321">
        <v>5</v>
      </c>
      <c r="G321">
        <f>Table9[[#This Row],[Time took]]-E58</f>
        <v>-2</v>
      </c>
    </row>
    <row r="322" spans="1:7">
      <c r="A322" t="s">
        <v>5</v>
      </c>
      <c r="B322" t="s">
        <v>7</v>
      </c>
      <c r="C322">
        <v>1</v>
      </c>
      <c r="D322">
        <v>3</v>
      </c>
      <c r="E322">
        <v>5</v>
      </c>
      <c r="G322">
        <f>Table9[[#This Row],[Time took]]-E59</f>
        <v>-2</v>
      </c>
    </row>
    <row r="323" spans="1:7">
      <c r="A323" t="s">
        <v>5</v>
      </c>
      <c r="B323" t="s">
        <v>7</v>
      </c>
      <c r="C323">
        <v>2</v>
      </c>
      <c r="D323">
        <v>3</v>
      </c>
      <c r="E323">
        <v>6</v>
      </c>
      <c r="G323">
        <f>Table9[[#This Row],[Time took]]-E60</f>
        <v>-2</v>
      </c>
    </row>
    <row r="324" spans="1:7">
      <c r="A324" t="s">
        <v>5</v>
      </c>
      <c r="B324" t="s">
        <v>7</v>
      </c>
      <c r="C324">
        <v>3</v>
      </c>
      <c r="D324">
        <v>3</v>
      </c>
      <c r="E324">
        <v>6</v>
      </c>
      <c r="G324">
        <f>Table9[[#This Row],[Time took]]-E61</f>
        <v>-1</v>
      </c>
    </row>
    <row r="325" spans="1:7">
      <c r="A325" t="s">
        <v>5</v>
      </c>
      <c r="B325" t="s">
        <v>7</v>
      </c>
      <c r="C325">
        <v>4</v>
      </c>
      <c r="D325">
        <v>3</v>
      </c>
      <c r="E325">
        <v>5</v>
      </c>
      <c r="G325">
        <f>Table9[[#This Row],[Time took]]-E62</f>
        <v>-2</v>
      </c>
    </row>
    <row r="326" spans="1:7">
      <c r="A326" t="s">
        <v>5</v>
      </c>
      <c r="B326" t="s">
        <v>7</v>
      </c>
      <c r="C326">
        <v>5</v>
      </c>
      <c r="D326">
        <v>3</v>
      </c>
      <c r="E326">
        <v>6</v>
      </c>
      <c r="G326">
        <f>Table9[[#This Row],[Time took]]-E63</f>
        <v>-1</v>
      </c>
    </row>
    <row r="327" spans="1:7">
      <c r="A327" t="s">
        <v>5</v>
      </c>
      <c r="B327" t="s">
        <v>7</v>
      </c>
      <c r="C327">
        <v>6</v>
      </c>
      <c r="D327">
        <v>3</v>
      </c>
      <c r="E327">
        <v>5</v>
      </c>
      <c r="G327">
        <f>Table9[[#This Row],[Time took]]-E64</f>
        <v>-3</v>
      </c>
    </row>
    <row r="328" spans="1:7">
      <c r="A328" t="s">
        <v>5</v>
      </c>
      <c r="B328" t="s">
        <v>7</v>
      </c>
      <c r="C328">
        <v>7</v>
      </c>
      <c r="D328">
        <v>3</v>
      </c>
      <c r="E328">
        <v>4</v>
      </c>
      <c r="G328">
        <f>Table9[[#This Row],[Time took]]-E65</f>
        <v>-2</v>
      </c>
    </row>
    <row r="329" spans="1:7">
      <c r="A329" t="s">
        <v>5</v>
      </c>
      <c r="B329" t="s">
        <v>7</v>
      </c>
      <c r="C329">
        <v>0</v>
      </c>
      <c r="D329">
        <v>4</v>
      </c>
      <c r="E329">
        <v>10</v>
      </c>
      <c r="G329">
        <f>Table9[[#This Row],[Time took]]-E66</f>
        <v>-4</v>
      </c>
    </row>
    <row r="330" spans="1:7">
      <c r="A330" t="s">
        <v>5</v>
      </c>
      <c r="B330" t="s">
        <v>7</v>
      </c>
      <c r="C330">
        <v>1</v>
      </c>
      <c r="D330">
        <v>4</v>
      </c>
      <c r="E330">
        <v>8</v>
      </c>
      <c r="G330">
        <f>Table9[[#This Row],[Time took]]-E67</f>
        <v>-10</v>
      </c>
    </row>
    <row r="331" spans="1:7">
      <c r="A331" t="s">
        <v>5</v>
      </c>
      <c r="B331" t="s">
        <v>7</v>
      </c>
      <c r="C331">
        <v>2</v>
      </c>
      <c r="D331">
        <v>4</v>
      </c>
      <c r="E331">
        <v>10</v>
      </c>
      <c r="G331">
        <f>Table9[[#This Row],[Time took]]-E68</f>
        <v>-5</v>
      </c>
    </row>
    <row r="332" spans="1:7">
      <c r="A332" t="s">
        <v>5</v>
      </c>
      <c r="B332" t="s">
        <v>7</v>
      </c>
      <c r="C332">
        <v>3</v>
      </c>
      <c r="D332">
        <v>4</v>
      </c>
      <c r="E332">
        <v>13</v>
      </c>
      <c r="G332">
        <f>Table9[[#This Row],[Time took]]-E69</f>
        <v>-1</v>
      </c>
    </row>
    <row r="333" spans="1:7">
      <c r="A333" t="s">
        <v>5</v>
      </c>
      <c r="B333" t="s">
        <v>7</v>
      </c>
      <c r="C333">
        <v>4</v>
      </c>
      <c r="D333">
        <v>4</v>
      </c>
      <c r="E333">
        <v>10</v>
      </c>
      <c r="G333">
        <f>Table9[[#This Row],[Time took]]-E70</f>
        <v>-6</v>
      </c>
    </row>
    <row r="334" spans="1:7">
      <c r="A334" t="s">
        <v>5</v>
      </c>
      <c r="B334" t="s">
        <v>7</v>
      </c>
      <c r="C334">
        <v>5</v>
      </c>
      <c r="D334">
        <v>4</v>
      </c>
      <c r="E334">
        <v>9</v>
      </c>
      <c r="G334">
        <f>Table9[[#This Row],[Time took]]-E71</f>
        <v>-6</v>
      </c>
    </row>
    <row r="335" spans="1:7">
      <c r="A335" t="s">
        <v>5</v>
      </c>
      <c r="B335" t="s">
        <v>7</v>
      </c>
      <c r="C335">
        <v>6</v>
      </c>
      <c r="D335">
        <v>4</v>
      </c>
      <c r="E335">
        <v>10</v>
      </c>
      <c r="G335">
        <f>Table9[[#This Row],[Time took]]-E72</f>
        <v>-7</v>
      </c>
    </row>
    <row r="336" spans="1:7">
      <c r="A336" t="s">
        <v>5</v>
      </c>
      <c r="B336" t="s">
        <v>7</v>
      </c>
      <c r="C336">
        <v>7</v>
      </c>
      <c r="D336">
        <v>4</v>
      </c>
      <c r="E336">
        <v>8</v>
      </c>
      <c r="G336">
        <f>Table9[[#This Row],[Time took]]-E73</f>
        <v>-7</v>
      </c>
    </row>
    <row r="337" spans="1:7">
      <c r="A337" t="s">
        <v>5</v>
      </c>
      <c r="B337" t="s">
        <v>7</v>
      </c>
      <c r="C337">
        <v>0</v>
      </c>
      <c r="D337">
        <v>5</v>
      </c>
      <c r="E337">
        <v>25</v>
      </c>
      <c r="G337">
        <f>Table9[[#This Row],[Time took]]-E74</f>
        <v>-15</v>
      </c>
    </row>
    <row r="338" spans="1:7">
      <c r="A338" t="s">
        <v>5</v>
      </c>
      <c r="B338" t="s">
        <v>7</v>
      </c>
      <c r="C338">
        <v>1</v>
      </c>
      <c r="D338">
        <v>5</v>
      </c>
      <c r="E338">
        <v>22</v>
      </c>
      <c r="G338">
        <f>Table9[[#This Row],[Time took]]-E75</f>
        <v>-14</v>
      </c>
    </row>
    <row r="339" spans="1:7">
      <c r="A339" t="s">
        <v>5</v>
      </c>
      <c r="B339" t="s">
        <v>7</v>
      </c>
      <c r="C339">
        <v>2</v>
      </c>
      <c r="D339">
        <v>5</v>
      </c>
      <c r="E339">
        <v>24</v>
      </c>
      <c r="G339">
        <f>Table9[[#This Row],[Time took]]-E76</f>
        <v>-15</v>
      </c>
    </row>
    <row r="340" spans="1:7">
      <c r="A340" t="s">
        <v>5</v>
      </c>
      <c r="B340" t="s">
        <v>7</v>
      </c>
      <c r="C340">
        <v>3</v>
      </c>
      <c r="D340">
        <v>5</v>
      </c>
      <c r="E340">
        <v>25</v>
      </c>
      <c r="G340">
        <f>Table9[[#This Row],[Time took]]-E77</f>
        <v>-12</v>
      </c>
    </row>
    <row r="341" spans="1:7">
      <c r="A341" t="s">
        <v>5</v>
      </c>
      <c r="B341" t="s">
        <v>7</v>
      </c>
      <c r="C341">
        <v>4</v>
      </c>
      <c r="D341">
        <v>5</v>
      </c>
      <c r="E341">
        <v>23</v>
      </c>
      <c r="G341">
        <f>Table9[[#This Row],[Time took]]-E78</f>
        <v>-16</v>
      </c>
    </row>
    <row r="342" spans="1:7">
      <c r="A342" t="s">
        <v>5</v>
      </c>
      <c r="B342" t="s">
        <v>7</v>
      </c>
      <c r="C342">
        <v>5</v>
      </c>
      <c r="D342">
        <v>5</v>
      </c>
      <c r="E342">
        <v>23</v>
      </c>
      <c r="G342">
        <f>Table9[[#This Row],[Time took]]-E79</f>
        <v>-17</v>
      </c>
    </row>
    <row r="343" spans="1:7">
      <c r="A343" t="s">
        <v>5</v>
      </c>
      <c r="B343" t="s">
        <v>7</v>
      </c>
      <c r="C343">
        <v>6</v>
      </c>
      <c r="D343">
        <v>5</v>
      </c>
      <c r="E343">
        <v>24</v>
      </c>
      <c r="G343">
        <f>Table9[[#This Row],[Time took]]-E80</f>
        <v>-15</v>
      </c>
    </row>
    <row r="344" spans="1:7">
      <c r="A344" t="s">
        <v>5</v>
      </c>
      <c r="B344" t="s">
        <v>7</v>
      </c>
      <c r="C344">
        <v>7</v>
      </c>
      <c r="D344">
        <v>5</v>
      </c>
      <c r="E344">
        <v>23</v>
      </c>
      <c r="G344">
        <f>Table9[[#This Row],[Time took]]-E81</f>
        <v>-13</v>
      </c>
    </row>
    <row r="345" spans="1:7">
      <c r="A345" t="s">
        <v>5</v>
      </c>
      <c r="B345" t="s">
        <v>7</v>
      </c>
      <c r="C345">
        <v>0</v>
      </c>
      <c r="D345">
        <v>6</v>
      </c>
      <c r="E345">
        <v>63</v>
      </c>
      <c r="G345">
        <f>Table9[[#This Row],[Time took]]-E82</f>
        <v>-31</v>
      </c>
    </row>
    <row r="346" spans="1:7">
      <c r="A346" t="s">
        <v>5</v>
      </c>
      <c r="B346" t="s">
        <v>7</v>
      </c>
      <c r="C346">
        <v>1</v>
      </c>
      <c r="D346">
        <v>6</v>
      </c>
      <c r="E346">
        <v>61</v>
      </c>
      <c r="G346">
        <f>Table9[[#This Row],[Time took]]-E83</f>
        <v>-36</v>
      </c>
    </row>
    <row r="347" spans="1:7">
      <c r="A347" t="s">
        <v>5</v>
      </c>
      <c r="B347" t="s">
        <v>7</v>
      </c>
      <c r="C347">
        <v>2</v>
      </c>
      <c r="D347">
        <v>6</v>
      </c>
      <c r="E347">
        <v>62</v>
      </c>
      <c r="G347">
        <f>Table9[[#This Row],[Time took]]-E84</f>
        <v>-30</v>
      </c>
    </row>
    <row r="348" spans="1:7">
      <c r="A348" t="s">
        <v>5</v>
      </c>
      <c r="B348" t="s">
        <v>7</v>
      </c>
      <c r="C348">
        <v>3</v>
      </c>
      <c r="D348">
        <v>6</v>
      </c>
      <c r="E348">
        <v>63</v>
      </c>
      <c r="G348">
        <f>Table9[[#This Row],[Time took]]-E85</f>
        <v>-40</v>
      </c>
    </row>
    <row r="349" spans="1:7">
      <c r="A349" t="s">
        <v>5</v>
      </c>
      <c r="B349" t="s">
        <v>7</v>
      </c>
      <c r="C349">
        <v>4</v>
      </c>
      <c r="D349">
        <v>6</v>
      </c>
      <c r="E349">
        <v>64</v>
      </c>
      <c r="G349">
        <f>Table9[[#This Row],[Time took]]-E86</f>
        <v>-30</v>
      </c>
    </row>
    <row r="350" spans="1:7">
      <c r="A350" t="s">
        <v>5</v>
      </c>
      <c r="B350" t="s">
        <v>7</v>
      </c>
      <c r="C350">
        <v>5</v>
      </c>
      <c r="D350">
        <v>6</v>
      </c>
      <c r="E350">
        <v>60</v>
      </c>
      <c r="G350">
        <f>Table9[[#This Row],[Time took]]-E87</f>
        <v>-36</v>
      </c>
    </row>
    <row r="351" spans="1:7">
      <c r="A351" t="s">
        <v>5</v>
      </c>
      <c r="B351" t="s">
        <v>7</v>
      </c>
      <c r="C351">
        <v>6</v>
      </c>
      <c r="D351">
        <v>6</v>
      </c>
      <c r="E351">
        <v>63</v>
      </c>
      <c r="G351">
        <f>Table9[[#This Row],[Time took]]-E88</f>
        <v>-32</v>
      </c>
    </row>
    <row r="352" spans="1:7">
      <c r="A352" t="s">
        <v>5</v>
      </c>
      <c r="B352" t="s">
        <v>7</v>
      </c>
      <c r="C352">
        <v>7</v>
      </c>
      <c r="D352">
        <v>6</v>
      </c>
      <c r="E352">
        <v>64</v>
      </c>
      <c r="G352">
        <f>Table9[[#This Row],[Time took]]-E89</f>
        <v>-35</v>
      </c>
    </row>
    <row r="353" spans="1:7">
      <c r="A353" t="s">
        <v>5</v>
      </c>
      <c r="B353" t="s">
        <v>7</v>
      </c>
      <c r="C353">
        <v>0</v>
      </c>
      <c r="D353">
        <v>7</v>
      </c>
      <c r="E353">
        <v>197</v>
      </c>
      <c r="G353">
        <f>Table9[[#This Row],[Time took]]-E90</f>
        <v>-121</v>
      </c>
    </row>
    <row r="354" spans="1:7">
      <c r="A354" t="s">
        <v>5</v>
      </c>
      <c r="B354" t="s">
        <v>7</v>
      </c>
      <c r="C354">
        <v>1</v>
      </c>
      <c r="D354">
        <v>7</v>
      </c>
      <c r="E354">
        <v>199</v>
      </c>
      <c r="G354">
        <f>Table9[[#This Row],[Time took]]-E91</f>
        <v>-120</v>
      </c>
    </row>
    <row r="355" spans="1:7">
      <c r="A355" t="s">
        <v>5</v>
      </c>
      <c r="B355" t="s">
        <v>7</v>
      </c>
      <c r="C355">
        <v>2</v>
      </c>
      <c r="D355">
        <v>7</v>
      </c>
      <c r="E355">
        <v>211</v>
      </c>
      <c r="G355">
        <f>Table9[[#This Row],[Time took]]-E92</f>
        <v>-108</v>
      </c>
    </row>
    <row r="356" spans="1:7">
      <c r="A356" t="s">
        <v>5</v>
      </c>
      <c r="B356" t="s">
        <v>7</v>
      </c>
      <c r="C356">
        <v>3</v>
      </c>
      <c r="D356">
        <v>7</v>
      </c>
      <c r="E356">
        <v>212</v>
      </c>
      <c r="G356">
        <f>Table9[[#This Row],[Time took]]-E93</f>
        <v>-108</v>
      </c>
    </row>
    <row r="357" spans="1:7">
      <c r="A357" t="s">
        <v>5</v>
      </c>
      <c r="B357" t="s">
        <v>7</v>
      </c>
      <c r="C357">
        <v>4</v>
      </c>
      <c r="D357">
        <v>7</v>
      </c>
      <c r="E357">
        <v>213</v>
      </c>
      <c r="G357">
        <f>Table9[[#This Row],[Time took]]-E94</f>
        <v>-119</v>
      </c>
    </row>
    <row r="358" spans="1:7">
      <c r="A358" t="s">
        <v>5</v>
      </c>
      <c r="B358" t="s">
        <v>7</v>
      </c>
      <c r="C358">
        <v>5</v>
      </c>
      <c r="D358">
        <v>7</v>
      </c>
      <c r="E358">
        <v>210</v>
      </c>
      <c r="G358">
        <f>Table9[[#This Row],[Time took]]-E95</f>
        <v>-111</v>
      </c>
    </row>
    <row r="359" spans="1:7">
      <c r="A359" t="s">
        <v>5</v>
      </c>
      <c r="B359" t="s">
        <v>7</v>
      </c>
      <c r="C359">
        <v>6</v>
      </c>
      <c r="D359">
        <v>7</v>
      </c>
      <c r="E359">
        <v>206</v>
      </c>
      <c r="G359">
        <f>Table9[[#This Row],[Time took]]-E96</f>
        <v>-125</v>
      </c>
    </row>
    <row r="360" spans="1:7">
      <c r="A360" t="s">
        <v>5</v>
      </c>
      <c r="B360" t="s">
        <v>7</v>
      </c>
      <c r="C360">
        <v>7</v>
      </c>
      <c r="D360">
        <v>7</v>
      </c>
      <c r="E360">
        <v>213</v>
      </c>
      <c r="G360">
        <f>Table9[[#This Row],[Time took]]-E97</f>
        <v>-124</v>
      </c>
    </row>
    <row r="361" spans="1:7">
      <c r="A361" t="s">
        <v>5</v>
      </c>
      <c r="B361" t="s">
        <v>7</v>
      </c>
      <c r="C361">
        <v>0</v>
      </c>
      <c r="D361">
        <v>8</v>
      </c>
      <c r="E361">
        <v>486</v>
      </c>
      <c r="G361">
        <f>Table9[[#This Row],[Time took]]-E98</f>
        <v>-242</v>
      </c>
    </row>
    <row r="362" spans="1:7">
      <c r="A362" t="s">
        <v>5</v>
      </c>
      <c r="B362" t="s">
        <v>7</v>
      </c>
      <c r="C362">
        <v>1</v>
      </c>
      <c r="D362">
        <v>8</v>
      </c>
      <c r="E362">
        <v>502</v>
      </c>
      <c r="G362">
        <f>Table9[[#This Row],[Time took]]-E99</f>
        <v>-286</v>
      </c>
    </row>
    <row r="363" spans="1:7">
      <c r="A363" t="s">
        <v>5</v>
      </c>
      <c r="B363" t="s">
        <v>7</v>
      </c>
      <c r="C363">
        <v>2</v>
      </c>
      <c r="D363">
        <v>8</v>
      </c>
      <c r="E363">
        <v>487</v>
      </c>
      <c r="G363">
        <f>Table9[[#This Row],[Time took]]-E100</f>
        <v>-203</v>
      </c>
    </row>
    <row r="364" spans="1:7">
      <c r="A364" t="s">
        <v>5</v>
      </c>
      <c r="B364" t="s">
        <v>7</v>
      </c>
      <c r="C364">
        <v>3</v>
      </c>
      <c r="D364">
        <v>8</v>
      </c>
      <c r="E364">
        <v>473</v>
      </c>
      <c r="G364">
        <f>Table9[[#This Row],[Time took]]-E101</f>
        <v>-276</v>
      </c>
    </row>
    <row r="365" spans="1:7">
      <c r="A365" t="s">
        <v>5</v>
      </c>
      <c r="B365" t="s">
        <v>7</v>
      </c>
      <c r="C365">
        <v>4</v>
      </c>
      <c r="D365">
        <v>8</v>
      </c>
      <c r="E365">
        <v>498</v>
      </c>
      <c r="G365">
        <f>Table9[[#This Row],[Time took]]-E102</f>
        <v>-226</v>
      </c>
    </row>
    <row r="366" spans="1:7">
      <c r="A366" t="s">
        <v>5</v>
      </c>
      <c r="B366" t="s">
        <v>7</v>
      </c>
      <c r="C366">
        <v>5</v>
      </c>
      <c r="D366">
        <v>8</v>
      </c>
      <c r="E366">
        <v>463</v>
      </c>
      <c r="G366">
        <f>Table9[[#This Row],[Time took]]-E103</f>
        <v>-303</v>
      </c>
    </row>
    <row r="367" spans="1:7">
      <c r="A367" t="s">
        <v>5</v>
      </c>
      <c r="B367" t="s">
        <v>7</v>
      </c>
      <c r="C367">
        <v>6</v>
      </c>
      <c r="D367">
        <v>8</v>
      </c>
      <c r="E367">
        <v>455</v>
      </c>
      <c r="G367">
        <f>Table9[[#This Row],[Time took]]-E104</f>
        <v>-319</v>
      </c>
    </row>
    <row r="368" spans="1:7">
      <c r="A368" t="s">
        <v>5</v>
      </c>
      <c r="B368" t="s">
        <v>7</v>
      </c>
      <c r="C368">
        <v>7</v>
      </c>
      <c r="D368">
        <v>8</v>
      </c>
      <c r="E368">
        <v>476</v>
      </c>
      <c r="G368">
        <f>Table9[[#This Row],[Time took]]-E105</f>
        <v>-255</v>
      </c>
    </row>
    <row r="369" spans="1:7">
      <c r="A369" t="s">
        <v>5</v>
      </c>
      <c r="B369" t="s">
        <v>7</v>
      </c>
      <c r="C369">
        <v>0</v>
      </c>
      <c r="D369">
        <v>9</v>
      </c>
      <c r="E369">
        <v>1346</v>
      </c>
      <c r="G369">
        <f>Table9[[#This Row],[Time took]]-E106</f>
        <v>-879</v>
      </c>
    </row>
    <row r="370" spans="1:7">
      <c r="A370" t="s">
        <v>5</v>
      </c>
      <c r="B370" t="s">
        <v>7</v>
      </c>
      <c r="C370">
        <v>1</v>
      </c>
      <c r="D370">
        <v>9</v>
      </c>
      <c r="E370">
        <v>1363</v>
      </c>
      <c r="G370">
        <f>Table9[[#This Row],[Time took]]-E107</f>
        <v>-777</v>
      </c>
    </row>
    <row r="371" spans="1:7">
      <c r="A371" t="s">
        <v>5</v>
      </c>
      <c r="B371" t="s">
        <v>7</v>
      </c>
      <c r="C371">
        <v>2</v>
      </c>
      <c r="D371">
        <v>9</v>
      </c>
      <c r="E371">
        <v>1387</v>
      </c>
      <c r="G371">
        <f>Table9[[#This Row],[Time took]]-E108</f>
        <v>-770</v>
      </c>
    </row>
    <row r="372" spans="1:7">
      <c r="A372" t="s">
        <v>5</v>
      </c>
      <c r="B372" t="s">
        <v>7</v>
      </c>
      <c r="C372">
        <v>3</v>
      </c>
      <c r="D372">
        <v>9</v>
      </c>
      <c r="E372">
        <v>1351</v>
      </c>
      <c r="G372">
        <f>Table9[[#This Row],[Time took]]-E109</f>
        <v>-788</v>
      </c>
    </row>
    <row r="373" spans="1:7">
      <c r="A373" t="s">
        <v>5</v>
      </c>
      <c r="B373" t="s">
        <v>7</v>
      </c>
      <c r="C373">
        <v>4</v>
      </c>
      <c r="D373">
        <v>9</v>
      </c>
      <c r="E373">
        <v>1388</v>
      </c>
      <c r="G373">
        <f>Table9[[#This Row],[Time took]]-E110</f>
        <v>-794</v>
      </c>
    </row>
    <row r="374" spans="1:7">
      <c r="A374" t="s">
        <v>5</v>
      </c>
      <c r="B374" t="s">
        <v>7</v>
      </c>
      <c r="C374">
        <v>5</v>
      </c>
      <c r="D374">
        <v>9</v>
      </c>
      <c r="E374">
        <v>1310</v>
      </c>
      <c r="G374">
        <f>Table9[[#This Row],[Time took]]-E111</f>
        <v>-871</v>
      </c>
    </row>
    <row r="375" spans="1:7">
      <c r="A375" t="s">
        <v>5</v>
      </c>
      <c r="B375" t="s">
        <v>7</v>
      </c>
      <c r="C375">
        <v>6</v>
      </c>
      <c r="D375">
        <v>9</v>
      </c>
      <c r="E375">
        <v>1301</v>
      </c>
      <c r="G375">
        <f>Table9[[#This Row],[Time took]]-E112</f>
        <v>-899</v>
      </c>
    </row>
    <row r="376" spans="1:7">
      <c r="A376" t="s">
        <v>5</v>
      </c>
      <c r="B376" t="s">
        <v>7</v>
      </c>
      <c r="C376">
        <v>7</v>
      </c>
      <c r="D376">
        <v>9</v>
      </c>
      <c r="E376">
        <v>1314</v>
      </c>
      <c r="G376">
        <f>Table9[[#This Row],[Time took]]-E113</f>
        <v>-867</v>
      </c>
    </row>
    <row r="377" spans="1:7">
      <c r="A377" t="s">
        <v>5</v>
      </c>
      <c r="B377" t="s">
        <v>7</v>
      </c>
      <c r="C377">
        <v>0</v>
      </c>
      <c r="D377">
        <v>10</v>
      </c>
      <c r="E377">
        <v>2122</v>
      </c>
      <c r="G377">
        <f>Table9[[#This Row],[Time took]]-E114</f>
        <v>-1064</v>
      </c>
    </row>
    <row r="378" spans="1:7">
      <c r="A378" t="s">
        <v>5</v>
      </c>
      <c r="B378" t="s">
        <v>7</v>
      </c>
      <c r="C378">
        <v>1</v>
      </c>
      <c r="D378">
        <v>10</v>
      </c>
      <c r="E378">
        <v>2121</v>
      </c>
      <c r="G378">
        <f>Table9[[#This Row],[Time took]]-E115</f>
        <v>-1207</v>
      </c>
    </row>
    <row r="379" spans="1:7">
      <c r="A379" t="s">
        <v>5</v>
      </c>
      <c r="B379" t="s">
        <v>7</v>
      </c>
      <c r="C379">
        <v>2</v>
      </c>
      <c r="D379">
        <v>10</v>
      </c>
      <c r="E379">
        <v>2096</v>
      </c>
      <c r="G379">
        <f>Table9[[#This Row],[Time took]]-E116</f>
        <v>-1074</v>
      </c>
    </row>
    <row r="380" spans="1:7">
      <c r="A380" t="s">
        <v>5</v>
      </c>
      <c r="B380" t="s">
        <v>7</v>
      </c>
      <c r="C380">
        <v>3</v>
      </c>
      <c r="D380">
        <v>10</v>
      </c>
      <c r="E380">
        <v>2100</v>
      </c>
      <c r="G380">
        <f>Table9[[#This Row],[Time took]]-E117</f>
        <v>-1011</v>
      </c>
    </row>
    <row r="381" spans="1:7">
      <c r="A381" t="s">
        <v>5</v>
      </c>
      <c r="B381" t="s">
        <v>7</v>
      </c>
      <c r="C381">
        <v>4</v>
      </c>
      <c r="D381">
        <v>10</v>
      </c>
      <c r="E381">
        <v>2094</v>
      </c>
      <c r="G381">
        <f>Table9[[#This Row],[Time took]]-E118</f>
        <v>-1027</v>
      </c>
    </row>
    <row r="382" spans="1:7">
      <c r="A382" t="s">
        <v>5</v>
      </c>
      <c r="B382" t="s">
        <v>7</v>
      </c>
      <c r="C382">
        <v>5</v>
      </c>
      <c r="D382">
        <v>10</v>
      </c>
      <c r="E382">
        <v>2095</v>
      </c>
      <c r="G382">
        <f>Table9[[#This Row],[Time took]]-E119</f>
        <v>-1087</v>
      </c>
    </row>
    <row r="383" spans="1:7">
      <c r="A383" t="s">
        <v>5</v>
      </c>
      <c r="B383" t="s">
        <v>7</v>
      </c>
      <c r="C383">
        <v>6</v>
      </c>
      <c r="D383">
        <v>10</v>
      </c>
      <c r="E383">
        <v>2133</v>
      </c>
      <c r="G383">
        <f>Table9[[#This Row],[Time took]]-E120</f>
        <v>-1034</v>
      </c>
    </row>
    <row r="384" spans="1:7">
      <c r="A384" t="s">
        <v>5</v>
      </c>
      <c r="B384" t="s">
        <v>7</v>
      </c>
      <c r="C384">
        <v>7</v>
      </c>
      <c r="D384">
        <v>10</v>
      </c>
      <c r="E384">
        <v>2107</v>
      </c>
      <c r="G384">
        <f>Table9[[#This Row],[Time took]]-E121</f>
        <v>-1027</v>
      </c>
    </row>
    <row r="385" spans="1:7">
      <c r="A385" t="s">
        <v>5</v>
      </c>
      <c r="B385" t="s">
        <v>7</v>
      </c>
      <c r="C385">
        <v>0</v>
      </c>
      <c r="D385">
        <v>11</v>
      </c>
      <c r="E385">
        <v>5957</v>
      </c>
      <c r="G385">
        <f>Table9[[#This Row],[Time took]]-E122</f>
        <v>-3548</v>
      </c>
    </row>
    <row r="386" spans="1:7">
      <c r="A386" t="s">
        <v>5</v>
      </c>
      <c r="B386" t="s">
        <v>7</v>
      </c>
      <c r="C386">
        <v>1</v>
      </c>
      <c r="D386">
        <v>11</v>
      </c>
      <c r="E386">
        <v>5950</v>
      </c>
      <c r="G386">
        <f>Table9[[#This Row],[Time took]]-E123</f>
        <v>-3642</v>
      </c>
    </row>
    <row r="387" spans="1:7">
      <c r="A387" t="s">
        <v>5</v>
      </c>
      <c r="B387" t="s">
        <v>7</v>
      </c>
      <c r="C387">
        <v>2</v>
      </c>
      <c r="D387">
        <v>11</v>
      </c>
      <c r="E387">
        <v>6145</v>
      </c>
      <c r="G387">
        <f>Table9[[#This Row],[Time took]]-E124</f>
        <v>-3306</v>
      </c>
    </row>
    <row r="388" spans="1:7">
      <c r="A388" t="s">
        <v>5</v>
      </c>
      <c r="B388" t="s">
        <v>7</v>
      </c>
      <c r="C388">
        <v>3</v>
      </c>
      <c r="D388">
        <v>11</v>
      </c>
      <c r="E388">
        <v>6021</v>
      </c>
      <c r="G388">
        <f>Table9[[#This Row],[Time took]]-E125</f>
        <v>-3545</v>
      </c>
    </row>
    <row r="389" spans="1:7">
      <c r="A389" t="s">
        <v>5</v>
      </c>
      <c r="B389" t="s">
        <v>7</v>
      </c>
      <c r="C389">
        <v>4</v>
      </c>
      <c r="D389">
        <v>11</v>
      </c>
      <c r="E389">
        <v>5990</v>
      </c>
      <c r="G389">
        <f>Table9[[#This Row],[Time took]]-E126</f>
        <v>-3466</v>
      </c>
    </row>
    <row r="390" spans="1:7">
      <c r="A390" t="s">
        <v>5</v>
      </c>
      <c r="B390" t="s">
        <v>7</v>
      </c>
      <c r="C390">
        <v>5</v>
      </c>
      <c r="D390">
        <v>11</v>
      </c>
      <c r="E390">
        <v>6001</v>
      </c>
      <c r="G390">
        <f>Table9[[#This Row],[Time took]]-E127</f>
        <v>-3497</v>
      </c>
    </row>
    <row r="391" spans="1:7">
      <c r="A391" t="s">
        <v>5</v>
      </c>
      <c r="B391" t="s">
        <v>7</v>
      </c>
      <c r="C391">
        <v>6</v>
      </c>
      <c r="D391">
        <v>11</v>
      </c>
      <c r="E391">
        <v>5977</v>
      </c>
      <c r="G391">
        <f>Table9[[#This Row],[Time took]]-E128</f>
        <v>-3554</v>
      </c>
    </row>
    <row r="392" spans="1:7">
      <c r="A392" t="s">
        <v>5</v>
      </c>
      <c r="B392" t="s">
        <v>7</v>
      </c>
      <c r="C392">
        <v>7</v>
      </c>
      <c r="D392">
        <v>11</v>
      </c>
      <c r="E392">
        <v>6004</v>
      </c>
      <c r="G392">
        <f>Table9[[#This Row],[Time took]]-E129</f>
        <v>-3501</v>
      </c>
    </row>
    <row r="393" spans="1:7">
      <c r="A393" t="s">
        <v>5</v>
      </c>
      <c r="B393" t="s">
        <v>7</v>
      </c>
      <c r="C393">
        <v>0</v>
      </c>
      <c r="D393">
        <v>12</v>
      </c>
      <c r="E393">
        <v>13593</v>
      </c>
      <c r="G393">
        <f>Table9[[#This Row],[Time took]]-E130</f>
        <v>-5994</v>
      </c>
    </row>
    <row r="394" spans="1:7">
      <c r="A394" t="s">
        <v>5</v>
      </c>
      <c r="B394" t="s">
        <v>7</v>
      </c>
      <c r="C394">
        <v>1</v>
      </c>
      <c r="D394">
        <v>12</v>
      </c>
      <c r="E394">
        <v>13395</v>
      </c>
      <c r="G394">
        <f>Table9[[#This Row],[Time took]]-E131</f>
        <v>-6270</v>
      </c>
    </row>
    <row r="395" spans="1:7">
      <c r="A395" t="s">
        <v>5</v>
      </c>
      <c r="B395" t="s">
        <v>7</v>
      </c>
      <c r="C395">
        <v>2</v>
      </c>
      <c r="D395">
        <v>12</v>
      </c>
      <c r="E395">
        <v>13406</v>
      </c>
      <c r="G395">
        <f>Table9[[#This Row],[Time took]]-E132</f>
        <v>-6294</v>
      </c>
    </row>
    <row r="396" spans="1:7">
      <c r="A396" t="s">
        <v>5</v>
      </c>
      <c r="B396" t="s">
        <v>7</v>
      </c>
      <c r="C396">
        <v>3</v>
      </c>
      <c r="D396">
        <v>12</v>
      </c>
      <c r="E396">
        <v>13391</v>
      </c>
      <c r="G396">
        <f>Table9[[#This Row],[Time took]]-E133</f>
        <v>-6203</v>
      </c>
    </row>
    <row r="397" spans="1:7">
      <c r="A397" t="s">
        <v>5</v>
      </c>
      <c r="B397" t="s">
        <v>7</v>
      </c>
      <c r="C397">
        <v>4</v>
      </c>
      <c r="D397">
        <v>12</v>
      </c>
      <c r="E397">
        <v>13513</v>
      </c>
      <c r="G397">
        <f>Table9[[#This Row],[Time took]]-E134</f>
        <v>-6097</v>
      </c>
    </row>
    <row r="398" spans="1:7">
      <c r="A398" t="s">
        <v>5</v>
      </c>
      <c r="B398" t="s">
        <v>7</v>
      </c>
      <c r="C398">
        <v>5</v>
      </c>
      <c r="D398">
        <v>12</v>
      </c>
      <c r="E398">
        <v>13528</v>
      </c>
      <c r="G398">
        <f>Table9[[#This Row],[Time took]]-E135</f>
        <v>-6098</v>
      </c>
    </row>
    <row r="399" spans="1:7">
      <c r="A399" t="s">
        <v>5</v>
      </c>
      <c r="B399" t="s">
        <v>7</v>
      </c>
      <c r="C399">
        <v>6</v>
      </c>
      <c r="D399">
        <v>12</v>
      </c>
      <c r="E399">
        <v>13456</v>
      </c>
      <c r="G399">
        <f>Table9[[#This Row],[Time took]]-E136</f>
        <v>-6217</v>
      </c>
    </row>
    <row r="400" spans="1:7">
      <c r="A400" t="s">
        <v>5</v>
      </c>
      <c r="B400" t="s">
        <v>7</v>
      </c>
      <c r="C400">
        <v>7</v>
      </c>
      <c r="D400">
        <v>12</v>
      </c>
      <c r="E400">
        <v>13395</v>
      </c>
      <c r="G400">
        <f>Table9[[#This Row],[Time took]]-E137</f>
        <v>-6250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3A0B-458A-6941-AD0D-0D199515BD5C}">
  <dimension ref="A1:R400"/>
  <sheetViews>
    <sheetView topLeftCell="I22" zoomScale="99" workbookViewId="0">
      <selection activeCell="Y70" sqref="Y70"/>
    </sheetView>
  </sheetViews>
  <sheetFormatPr baseColWidth="10" defaultRowHeight="16"/>
  <cols>
    <col min="2" max="2" width="14" customWidth="1"/>
    <col min="3" max="3" width="12.33203125" customWidth="1"/>
    <col min="4" max="4" width="17.1640625" customWidth="1"/>
    <col min="5" max="5" width="21.6640625" customWidth="1"/>
    <col min="6" max="6" width="16.1640625" customWidth="1"/>
    <col min="7" max="7" width="15" customWidth="1"/>
    <col min="8" max="8" width="17.33203125" customWidth="1"/>
    <col min="9" max="9" width="17.1640625" customWidth="1"/>
    <col min="12" max="12" width="11.83203125" customWidth="1"/>
    <col min="13" max="13" width="14.6640625" customWidth="1"/>
    <col min="14" max="15" width="12" customWidth="1"/>
    <col min="16" max="16" width="13.1640625" customWidth="1"/>
    <col min="17" max="17" width="14.83203125" customWidth="1"/>
  </cols>
  <sheetData>
    <row r="1" spans="1:18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t="s">
        <v>11</v>
      </c>
      <c r="I1" t="s">
        <v>10</v>
      </c>
      <c r="K1" s="1" t="s">
        <v>0</v>
      </c>
      <c r="L1" s="1" t="s">
        <v>1</v>
      </c>
      <c r="M1" s="1" t="s">
        <v>3</v>
      </c>
      <c r="N1" s="1" t="s">
        <v>4</v>
      </c>
      <c r="O1" s="1"/>
      <c r="Q1" s="1" t="s">
        <v>11</v>
      </c>
      <c r="R1" s="1" t="s">
        <v>10</v>
      </c>
    </row>
    <row r="2" spans="1:18" ht="19">
      <c r="A2" s="3" t="s">
        <v>5</v>
      </c>
      <c r="B2" s="3" t="s">
        <v>6</v>
      </c>
      <c r="C2" s="3">
        <v>0</v>
      </c>
      <c r="D2" s="3">
        <v>2</v>
      </c>
      <c r="E2" s="4">
        <v>58.469999989028999</v>
      </c>
      <c r="F2" s="4"/>
      <c r="H2" s="5">
        <f>Table2[[#This Row],[Time took]]-Table1[[#This Row],[Time took]]</f>
        <v>25.469999989028999</v>
      </c>
      <c r="I2" s="5">
        <f>Table2[[#This Row],[Time took]]-Table3[[#This Row],[Time took]]</f>
        <v>21.469999989028999</v>
      </c>
      <c r="K2" t="s">
        <v>5</v>
      </c>
      <c r="L2" t="s">
        <v>6</v>
      </c>
      <c r="M2">
        <v>2</v>
      </c>
      <c r="N2" cm="1">
        <f t="array" ref="N2">MIN(INDEX(_xlfn._xlws.FILTER(Table2[],(Table2[Engine]=K2)*(Table2[Algorithm]=L2)*(Table2[Search Depth]=M2)),,5))</f>
        <v>4.0199999930337</v>
      </c>
      <c r="Q2">
        <f>Table46[[#This Row],[Time took]]-Table467[[#This Row],[Time took]]</f>
        <v>-0.98000000696629996</v>
      </c>
      <c r="R2">
        <f>Table46[[#This Row],[Time took]]-Table4[[#This Row],[Time took]]</f>
        <v>-2.9800000069663</v>
      </c>
    </row>
    <row r="3" spans="1:18" ht="19">
      <c r="A3" s="3" t="s">
        <v>5</v>
      </c>
      <c r="B3" s="3" t="s">
        <v>6</v>
      </c>
      <c r="C3" s="3">
        <v>1</v>
      </c>
      <c r="D3" s="3">
        <v>2</v>
      </c>
      <c r="E3" s="3">
        <v>10.509999992791499</v>
      </c>
      <c r="F3" s="3"/>
      <c r="H3" s="5">
        <f>Table2[[#This Row],[Time took]]-Table1[[#This Row],[Time took]]</f>
        <v>0.50999999279149932</v>
      </c>
      <c r="I3" s="5">
        <f>Table2[[#This Row],[Time took]]-Table3[[#This Row],[Time took]]</f>
        <v>-0.49000000720850068</v>
      </c>
      <c r="K3" t="s">
        <v>5</v>
      </c>
      <c r="L3" t="s">
        <v>6</v>
      </c>
      <c r="M3">
        <v>3</v>
      </c>
      <c r="N3" cm="1">
        <f t="array" ref="N3">MIN(INDEX(_xlfn._xlws.FILTER(Table2[],(Table2[Engine]=K3)*(Table2[Algorithm]=L3)*(Table2[Search Depth]=M3)),,5))</f>
        <v>12.6349999918602</v>
      </c>
      <c r="Q3">
        <f>Table46[[#This Row],[Time took]]-Table467[[#This Row],[Time took]]</f>
        <v>-20.365000008139802</v>
      </c>
      <c r="R3">
        <f>Table46[[#This Row],[Time took]]-Table4[[#This Row],[Time took]]</f>
        <v>-6.3650000081398002</v>
      </c>
    </row>
    <row r="4" spans="1:18" ht="19">
      <c r="A4" s="3" t="s">
        <v>5</v>
      </c>
      <c r="B4" s="3" t="s">
        <v>6</v>
      </c>
      <c r="C4" s="3">
        <v>2</v>
      </c>
      <c r="D4" s="3">
        <v>2</v>
      </c>
      <c r="E4" s="3">
        <v>7.0199999609030703</v>
      </c>
      <c r="F4" s="3"/>
      <c r="H4" s="5">
        <f>Table2[[#This Row],[Time took]]-Table1[[#This Row],[Time took]]</f>
        <v>-1.9800000390969297</v>
      </c>
      <c r="I4" s="5">
        <f>Table2[[#This Row],[Time took]]-Table3[[#This Row],[Time took]]</f>
        <v>-6.9800000390969297</v>
      </c>
      <c r="K4" t="s">
        <v>5</v>
      </c>
      <c r="L4" t="s">
        <v>6</v>
      </c>
      <c r="M4">
        <v>4</v>
      </c>
      <c r="N4" cm="1">
        <f t="array" ref="N4">MIN(INDEX(_xlfn._xlws.FILTER(Table2[],(Table2[Engine]=K4)*(Table2[Algorithm]=L4)*(Table2[Search Depth]=M4)),,5))</f>
        <v>49.534999998286303</v>
      </c>
      <c r="Q4">
        <f>Table46[[#This Row],[Time took]]-Table467[[#This Row],[Time took]]</f>
        <v>-99.46500000171369</v>
      </c>
      <c r="R4">
        <f>Table46[[#This Row],[Time took]]-Table4[[#This Row],[Time took]]</f>
        <v>-21.465000001713697</v>
      </c>
    </row>
    <row r="5" spans="1:18" ht="19">
      <c r="A5" s="3" t="s">
        <v>5</v>
      </c>
      <c r="B5" s="3" t="s">
        <v>6</v>
      </c>
      <c r="C5" s="3">
        <v>3</v>
      </c>
      <c r="D5" s="3">
        <v>2</v>
      </c>
      <c r="E5" s="3">
        <v>6.5949999843724001</v>
      </c>
      <c r="F5" s="3"/>
      <c r="H5" s="5">
        <f>Table2[[#This Row],[Time took]]-Table1[[#This Row],[Time took]]</f>
        <v>-1.4050000156275999</v>
      </c>
      <c r="I5" s="5">
        <f>Table2[[#This Row],[Time took]]-Table3[[#This Row],[Time took]]</f>
        <v>-6.4050000156275999</v>
      </c>
      <c r="K5" t="s">
        <v>5</v>
      </c>
      <c r="L5" t="s">
        <v>6</v>
      </c>
      <c r="M5">
        <v>5</v>
      </c>
      <c r="N5" cm="1">
        <f t="array" ref="N5">MIN(INDEX(_xlfn._xlws.FILTER(Table2[],(Table2[Engine]=K5)*(Table2[Algorithm]=L5)*(Table2[Search Depth]=M5)),,5))</f>
        <v>234.119999979157</v>
      </c>
      <c r="Q5">
        <f>Table46[[#This Row],[Time took]]-Table467[[#This Row],[Time took]]</f>
        <v>-498.880000020843</v>
      </c>
      <c r="R5">
        <f>Table46[[#This Row],[Time took]]-Table4[[#This Row],[Time took]]</f>
        <v>-96.880000020842999</v>
      </c>
    </row>
    <row r="6" spans="1:18" ht="19">
      <c r="A6" s="3" t="s">
        <v>5</v>
      </c>
      <c r="B6" s="3" t="s">
        <v>6</v>
      </c>
      <c r="C6" s="3">
        <v>4</v>
      </c>
      <c r="D6" s="3">
        <v>2</v>
      </c>
      <c r="E6" s="3">
        <v>5.6949999998323602</v>
      </c>
      <c r="F6" s="3"/>
      <c r="H6" s="5">
        <f>Table2[[#This Row],[Time took]]-Table1[[#This Row],[Time took]]</f>
        <v>-1.3050000001676398</v>
      </c>
      <c r="I6" s="5">
        <f>Table2[[#This Row],[Time took]]-Table3[[#This Row],[Time took]]</f>
        <v>-2.3050000001676398</v>
      </c>
      <c r="K6" t="s">
        <v>5</v>
      </c>
      <c r="L6" t="s">
        <v>6</v>
      </c>
      <c r="M6">
        <v>6</v>
      </c>
      <c r="N6" cm="1">
        <f t="array" ref="N6">MIN(INDEX(_xlfn._xlws.FILTER(Table2[],(Table2[Engine]=K6)*(Table2[Algorithm]=L6)*(Table2[Search Depth]=M6)),,5))</f>
        <v>1070.03499998245</v>
      </c>
      <c r="Q6">
        <f>Table46[[#This Row],[Time took]]-Table467[[#This Row],[Time took]]</f>
        <v>-2232.9650000175498</v>
      </c>
      <c r="R6">
        <f>Table46[[#This Row],[Time took]]-Table4[[#This Row],[Time took]]</f>
        <v>-530.96500001754998</v>
      </c>
    </row>
    <row r="7" spans="1:18" ht="19">
      <c r="A7" s="3" t="s">
        <v>5</v>
      </c>
      <c r="B7" s="3" t="s">
        <v>6</v>
      </c>
      <c r="C7" s="3">
        <v>5</v>
      </c>
      <c r="D7" s="3">
        <v>2</v>
      </c>
      <c r="E7" s="3">
        <v>5.8449999778531403</v>
      </c>
      <c r="F7" s="3"/>
      <c r="H7" s="5">
        <f>Table2[[#This Row],[Time took]]-Table1[[#This Row],[Time took]]</f>
        <v>-1.1550000221468597</v>
      </c>
      <c r="I7" s="5">
        <f>Table2[[#This Row],[Time took]]-Table3[[#This Row],[Time took]]</f>
        <v>-2.1550000221468597</v>
      </c>
      <c r="K7" t="s">
        <v>5</v>
      </c>
      <c r="L7" t="s">
        <v>6</v>
      </c>
      <c r="M7">
        <v>7</v>
      </c>
      <c r="N7" cm="1">
        <f t="array" ref="N7">MIN(INDEX(_xlfn._xlws.FILTER(Table2[],(Table2[Engine]=K7)*(Table2[Algorithm]=L7)*(Table2[Search Depth]=M7)),,5))</f>
        <v>5391.7650000075801</v>
      </c>
      <c r="Q7">
        <f>Table46[[#This Row],[Time took]]-Table467[[#This Row],[Time took]]</f>
        <v>-11302.234999992419</v>
      </c>
      <c r="R7">
        <f>Table46[[#This Row],[Time took]]-Table4[[#This Row],[Time took]]</f>
        <v>-2960.2349999923999</v>
      </c>
    </row>
    <row r="8" spans="1:18" ht="19">
      <c r="A8" s="3" t="s">
        <v>5</v>
      </c>
      <c r="B8" s="3" t="s">
        <v>6</v>
      </c>
      <c r="C8" s="3">
        <v>6</v>
      </c>
      <c r="D8" s="3">
        <v>2</v>
      </c>
      <c r="E8" s="3">
        <v>6.1950000235810796</v>
      </c>
      <c r="F8" s="3"/>
      <c r="H8" s="5">
        <f>Table2[[#This Row],[Time took]]-Table1[[#This Row],[Time took]]</f>
        <v>1.1950000235810796</v>
      </c>
      <c r="I8" s="5">
        <f>Table2[[#This Row],[Time took]]-Table3[[#This Row],[Time took]]</f>
        <v>-0.8049999764189204</v>
      </c>
      <c r="K8" t="s">
        <v>5</v>
      </c>
      <c r="L8" t="s">
        <v>7</v>
      </c>
      <c r="M8">
        <v>2</v>
      </c>
      <c r="N8" cm="1">
        <f t="array" ref="N8">MIN(INDEX(_xlfn._xlws.FILTER(Table2[],(Table2[Engine]=K8)*(Table2[Algorithm]=L8)*(Table2[Search Depth]=M8)),,5))</f>
        <v>0.92000002041458995</v>
      </c>
      <c r="Q8">
        <f>Table46[[#This Row],[Time took]]-Table467[[#This Row],[Time took]]</f>
        <v>-1.0799999795854101</v>
      </c>
      <c r="R8">
        <f>Table46[[#This Row],[Time took]]-Table4[[#This Row],[Time took]]</f>
        <v>-7.9999979585410053E-2</v>
      </c>
    </row>
    <row r="9" spans="1:18" ht="19">
      <c r="A9" s="3" t="s">
        <v>5</v>
      </c>
      <c r="B9" s="3" t="s">
        <v>6</v>
      </c>
      <c r="C9" s="3">
        <v>7</v>
      </c>
      <c r="D9" s="3">
        <v>2</v>
      </c>
      <c r="E9" s="3">
        <v>4.0199999930337</v>
      </c>
      <c r="F9" s="3"/>
      <c r="H9" s="5">
        <f>Table2[[#This Row],[Time took]]-Table1[[#This Row],[Time took]]</f>
        <v>-1.9800000069663</v>
      </c>
      <c r="I9" s="5">
        <f>Table2[[#This Row],[Time took]]-Table3[[#This Row],[Time took]]</f>
        <v>-3.9800000069663</v>
      </c>
      <c r="K9" t="s">
        <v>5</v>
      </c>
      <c r="L9" t="s">
        <v>7</v>
      </c>
      <c r="M9">
        <v>3</v>
      </c>
      <c r="N9" cm="1">
        <f t="array" ref="N9">MIN(INDEX(_xlfn._xlws.FILTER(Table2[],(Table2[Engine]=K9)*(Table2[Algorithm]=L9)*(Table2[Search Depth]=M9)),,5))</f>
        <v>2.8750000055879301</v>
      </c>
      <c r="Q9">
        <f>Table46[[#This Row],[Time took]]-Table467[[#This Row],[Time took]]</f>
        <v>-3.1249999944120699</v>
      </c>
      <c r="R9">
        <f>Table46[[#This Row],[Time took]]-Table4[[#This Row],[Time took]]</f>
        <v>-1.12499999439751</v>
      </c>
    </row>
    <row r="10" spans="1:18" ht="19">
      <c r="A10" s="3" t="s">
        <v>5</v>
      </c>
      <c r="B10" s="3" t="s">
        <v>6</v>
      </c>
      <c r="C10" s="3">
        <v>0</v>
      </c>
      <c r="D10" s="3">
        <v>3</v>
      </c>
      <c r="E10" s="3">
        <v>20.614999986719301</v>
      </c>
      <c r="F10" s="3"/>
      <c r="H10" s="5">
        <f>Table2[[#This Row],[Time took]]-Table1[[#This Row],[Time took]]</f>
        <v>-16.385000013280699</v>
      </c>
      <c r="I10" s="5">
        <f>Table2[[#This Row],[Time took]]-Table3[[#This Row],[Time took]]</f>
        <v>-16.385000013280699</v>
      </c>
      <c r="K10" t="s">
        <v>5</v>
      </c>
      <c r="L10" t="s">
        <v>7</v>
      </c>
      <c r="M10">
        <v>4</v>
      </c>
      <c r="N10" cm="1">
        <f t="array" ref="N10">MIN(INDEX(_xlfn._xlws.FILTER(Table2[],(Table2[Engine]=K10)*(Table2[Algorithm]=L10)*(Table2[Search Depth]=M10)),,5))</f>
        <v>4.6350000193342504</v>
      </c>
      <c r="Q10">
        <f>Table46[[#This Row],[Time took]]-Table467[[#This Row],[Time took]]</f>
        <v>-9.3649999806657505</v>
      </c>
      <c r="R10">
        <f>Table46[[#This Row],[Time took]]-Table4[[#This Row],[Time took]]</f>
        <v>-2.3649999806657496</v>
      </c>
    </row>
    <row r="11" spans="1:18" ht="19">
      <c r="A11" s="3" t="s">
        <v>5</v>
      </c>
      <c r="B11" s="3" t="s">
        <v>6</v>
      </c>
      <c r="C11" s="3">
        <v>1</v>
      </c>
      <c r="D11" s="3">
        <v>3</v>
      </c>
      <c r="E11" s="3">
        <v>17.705000005662399</v>
      </c>
      <c r="F11" s="3"/>
      <c r="H11" s="5">
        <f>Table2[[#This Row],[Time took]]-Table1[[#This Row],[Time took]]</f>
        <v>-18.294999994337601</v>
      </c>
      <c r="I11" s="5">
        <f>Table2[[#This Row],[Time took]]-Table3[[#This Row],[Time took]]</f>
        <v>-14.294999994337601</v>
      </c>
      <c r="K11" t="s">
        <v>5</v>
      </c>
      <c r="L11" t="s">
        <v>7</v>
      </c>
      <c r="M11">
        <v>5</v>
      </c>
      <c r="N11" cm="1">
        <f t="array" ref="N11">MIN(INDEX(_xlfn._xlws.FILTER(Table2[],(Table2[Engine]=K11)*(Table2[Algorithm]=L11)*(Table2[Search Depth]=M11)),,5))</f>
        <v>11.7249999893829</v>
      </c>
      <c r="Q11">
        <f>Table46[[#This Row],[Time took]]-Table467[[#This Row],[Time took]]</f>
        <v>-24.275000010617099</v>
      </c>
      <c r="R11">
        <f>Table46[[#This Row],[Time took]]-Table4[[#This Row],[Time took]]</f>
        <v>-7.2750000106315991</v>
      </c>
    </row>
    <row r="12" spans="1:18" ht="19">
      <c r="A12" s="3" t="s">
        <v>5</v>
      </c>
      <c r="B12" s="3" t="s">
        <v>6</v>
      </c>
      <c r="C12" s="3">
        <v>2</v>
      </c>
      <c r="D12" s="3">
        <v>3</v>
      </c>
      <c r="E12" s="3">
        <v>14.569999999366701</v>
      </c>
      <c r="F12" s="3"/>
      <c r="H12" s="5">
        <f>Table2[[#This Row],[Time took]]-Table1[[#This Row],[Time took]]</f>
        <v>-19.430000000633299</v>
      </c>
      <c r="I12" s="5">
        <f>Table2[[#This Row],[Time took]]-Table3[[#This Row],[Time took]]</f>
        <v>-19.430000000633299</v>
      </c>
      <c r="K12" t="s">
        <v>5</v>
      </c>
      <c r="L12" t="s">
        <v>7</v>
      </c>
      <c r="M12">
        <v>6</v>
      </c>
      <c r="N12" cm="1">
        <f t="array" ref="N12">MIN(INDEX(_xlfn._xlws.FILTER(Table2[],(Table2[Engine]=K12)*(Table2[Algorithm]=L12)*(Table2[Search Depth]=M12)),,5))</f>
        <v>27.0600000512786</v>
      </c>
      <c r="Q12">
        <f>Table46[[#This Row],[Time took]]-Table467[[#This Row],[Time took]]</f>
        <v>-64.939999948721407</v>
      </c>
      <c r="R12">
        <f>Table46[[#This Row],[Time took]]-Table4[[#This Row],[Time took]]</f>
        <v>-16.939999948735903</v>
      </c>
    </row>
    <row r="13" spans="1:18" ht="19">
      <c r="A13" s="3" t="s">
        <v>5</v>
      </c>
      <c r="B13" s="3" t="s">
        <v>6</v>
      </c>
      <c r="C13" s="3">
        <v>3</v>
      </c>
      <c r="D13" s="3">
        <v>3</v>
      </c>
      <c r="E13" s="3">
        <v>15.605000022333099</v>
      </c>
      <c r="F13" s="3"/>
      <c r="H13" s="5">
        <f>Table2[[#This Row],[Time took]]-Table1[[#This Row],[Time took]]</f>
        <v>-17.394999977666899</v>
      </c>
      <c r="I13" s="5">
        <f>Table2[[#This Row],[Time took]]-Table3[[#This Row],[Time took]]</f>
        <v>-8.3949999776669006</v>
      </c>
      <c r="K13" t="s">
        <v>5</v>
      </c>
      <c r="L13" t="s">
        <v>7</v>
      </c>
      <c r="M13">
        <v>7</v>
      </c>
      <c r="N13" cm="1">
        <f t="array" ref="N13">MIN(INDEX(_xlfn._xlws.FILTER(Table2[],(Table2[Engine]=K13)*(Table2[Algorithm]=L13)*(Table2[Search Depth]=M13)),,5))</f>
        <v>99.314999999478403</v>
      </c>
      <c r="Q13">
        <f>Table46[[#This Row],[Time took]]-Table467[[#This Row],[Time took]]</f>
        <v>-218.6850000005216</v>
      </c>
      <c r="R13">
        <f>Table46[[#This Row],[Time took]]-Table4[[#This Row],[Time took]]</f>
        <v>-59.685000000521597</v>
      </c>
    </row>
    <row r="14" spans="1:18" ht="19">
      <c r="A14" s="3" t="s">
        <v>5</v>
      </c>
      <c r="B14" s="3" t="s">
        <v>6</v>
      </c>
      <c r="C14" s="3">
        <v>4</v>
      </c>
      <c r="D14" s="3">
        <v>3</v>
      </c>
      <c r="E14" s="3">
        <v>14.569999999366701</v>
      </c>
      <c r="F14" s="3"/>
      <c r="H14" s="5">
        <f>Table2[[#This Row],[Time took]]-Table1[[#This Row],[Time took]]</f>
        <v>-18.430000000633299</v>
      </c>
      <c r="I14" s="5">
        <f>Table2[[#This Row],[Time took]]-Table3[[#This Row],[Time took]]</f>
        <v>-7.4300000006332994</v>
      </c>
      <c r="K14" t="s">
        <v>5</v>
      </c>
      <c r="L14" t="s">
        <v>7</v>
      </c>
      <c r="M14">
        <v>8</v>
      </c>
      <c r="N14" cm="1">
        <f t="array" ref="N14">MIN(INDEX(_xlfn._xlws.FILTER(Table2[],(Table2[Engine]=K14)*(Table2[Algorithm]=L14)*(Table2[Search Depth]=M14)),,5))</f>
        <v>186.729999957606</v>
      </c>
      <c r="Q14">
        <f>Table46[[#This Row],[Time took]]-Table467[[#This Row],[Time took]]</f>
        <v>-503.27000004239403</v>
      </c>
      <c r="R14">
        <f>Table46[[#This Row],[Time took]]-Table4[[#This Row],[Time took]]</f>
        <v>-127.270000042394</v>
      </c>
    </row>
    <row r="15" spans="1:18" ht="19">
      <c r="A15" s="3" t="s">
        <v>5</v>
      </c>
      <c r="B15" s="3" t="s">
        <v>6</v>
      </c>
      <c r="C15" s="3">
        <v>5</v>
      </c>
      <c r="D15" s="3">
        <v>3</v>
      </c>
      <c r="E15" s="3">
        <v>13.8600000063888</v>
      </c>
      <c r="F15" s="3"/>
      <c r="H15" s="5">
        <f>Table2[[#This Row],[Time took]]-Table1[[#This Row],[Time took]]</f>
        <v>-19.139999993611198</v>
      </c>
      <c r="I15" s="5">
        <f>Table2[[#This Row],[Time took]]-Table3[[#This Row],[Time took]]</f>
        <v>-7.1399999936112</v>
      </c>
      <c r="K15" t="s">
        <v>5</v>
      </c>
      <c r="L15" t="s">
        <v>7</v>
      </c>
      <c r="M15">
        <v>9</v>
      </c>
      <c r="N15" cm="1">
        <f t="array" ref="N15">MIN(INDEX(_xlfn._xlws.FILTER(Table2[],(Table2[Engine]=K15)*(Table2[Algorithm]=L15)*(Table2[Search Depth]=M15)),,5))</f>
        <v>646.974999981466</v>
      </c>
      <c r="Q15">
        <f>Table46[[#This Row],[Time took]]-Table467[[#This Row],[Time took]]</f>
        <v>-1492.025000018534</v>
      </c>
      <c r="R15">
        <f>Table46[[#This Row],[Time took]]-Table4[[#This Row],[Time took]]</f>
        <v>-387.025000018534</v>
      </c>
    </row>
    <row r="16" spans="1:18" ht="19">
      <c r="A16" s="3" t="s">
        <v>5</v>
      </c>
      <c r="B16" s="3" t="s">
        <v>6</v>
      </c>
      <c r="C16" s="3">
        <v>6</v>
      </c>
      <c r="D16" s="3">
        <v>3</v>
      </c>
      <c r="E16" s="3">
        <v>12.849999999161801</v>
      </c>
      <c r="F16" s="3"/>
      <c r="H16" s="5">
        <f>Table2[[#This Row],[Time took]]-Table1[[#This Row],[Time took]]</f>
        <v>-20.150000000838197</v>
      </c>
      <c r="I16" s="5">
        <f>Table2[[#This Row],[Time took]]-Table3[[#This Row],[Time took]]</f>
        <v>-6.1500000008381992</v>
      </c>
      <c r="K16" t="s">
        <v>5</v>
      </c>
      <c r="L16" t="s">
        <v>7</v>
      </c>
      <c r="M16">
        <v>10</v>
      </c>
      <c r="N16" cm="1">
        <f t="array" ref="N16">MIN(INDEX(_xlfn._xlws.FILTER(Table2[],(Table2[Engine]=K16)*(Table2[Algorithm]=L16)*(Table2[Search Depth]=M16)),,5))</f>
        <v>826.84499997412695</v>
      </c>
      <c r="Q16">
        <f>Table46[[#This Row],[Time took]]-Table467[[#This Row],[Time took]]</f>
        <v>-2284.1550000258731</v>
      </c>
      <c r="R16">
        <f>Table46[[#This Row],[Time took]]-Table4[[#This Row],[Time took]]</f>
        <v>-579.15500002587305</v>
      </c>
    </row>
    <row r="17" spans="1:18" ht="19">
      <c r="A17" s="3" t="s">
        <v>5</v>
      </c>
      <c r="B17" s="3" t="s">
        <v>6</v>
      </c>
      <c r="C17" s="3">
        <v>7</v>
      </c>
      <c r="D17" s="3">
        <v>3</v>
      </c>
      <c r="E17" s="3">
        <v>12.6349999918602</v>
      </c>
      <c r="F17" s="3"/>
      <c r="H17" s="5">
        <f>Table2[[#This Row],[Time took]]-Table1[[#This Row],[Time took]]</f>
        <v>-20.365000008139802</v>
      </c>
      <c r="I17" s="5">
        <f>Table2[[#This Row],[Time took]]-Table3[[#This Row],[Time took]]</f>
        <v>-9.3650000081392992</v>
      </c>
      <c r="K17" t="s">
        <v>5</v>
      </c>
      <c r="L17" t="s">
        <v>7</v>
      </c>
      <c r="M17">
        <v>11</v>
      </c>
      <c r="N17" cm="1">
        <f t="array" ref="N17">MIN(INDEX(_xlfn._xlws.FILTER(Table2[],(Table2[Engine]=K17)*(Table2[Algorithm]=L17)*(Table2[Search Depth]=M17)),,5))</f>
        <v>2896.7999999877002</v>
      </c>
      <c r="Q17">
        <f>Table46[[#This Row],[Time took]]-Table467[[#This Row],[Time took]]</f>
        <v>-6554.2000000122998</v>
      </c>
      <c r="R17">
        <f>Table46[[#This Row],[Time took]]-Table4[[#This Row],[Time took]]</f>
        <v>-1795.2000000122798</v>
      </c>
    </row>
    <row r="18" spans="1:18" ht="19">
      <c r="A18" s="3" t="s">
        <v>5</v>
      </c>
      <c r="B18" s="3" t="s">
        <v>6</v>
      </c>
      <c r="C18" s="3">
        <v>0</v>
      </c>
      <c r="D18" s="3">
        <v>4</v>
      </c>
      <c r="E18" s="3">
        <v>58.719999971799503</v>
      </c>
      <c r="F18" s="3"/>
      <c r="H18" s="5">
        <f>Table2[[#This Row],[Time took]]-Table1[[#This Row],[Time took]]</f>
        <v>-93.280000028200504</v>
      </c>
      <c r="I18" s="5">
        <f>Table2[[#This Row],[Time took]]-Table3[[#This Row],[Time took]]</f>
        <v>-24.2800000282</v>
      </c>
      <c r="K18" t="s">
        <v>5</v>
      </c>
      <c r="L18" t="s">
        <v>7</v>
      </c>
      <c r="M18">
        <v>12</v>
      </c>
      <c r="N18" cm="1">
        <f t="array" ref="N18">MIN(INDEX(_xlfn._xlws.FILTER(Table2[],(Table2[Engine]=K18)*(Table2[Algorithm]=L18)*(Table2[Search Depth]=M18)),,5))</f>
        <v>4989.8399999947196</v>
      </c>
      <c r="Q18">
        <f>Table46[[#This Row],[Time took]]-Table467[[#This Row],[Time took]]</f>
        <v>-14597.16000000528</v>
      </c>
      <c r="R18">
        <f>Table46[[#This Row],[Time took]]-Table4[[#This Row],[Time took]]</f>
        <v>-3890.1600000052804</v>
      </c>
    </row>
    <row r="19" spans="1:18" ht="19">
      <c r="A19" s="3" t="s">
        <v>5</v>
      </c>
      <c r="B19" s="3" t="s">
        <v>6</v>
      </c>
      <c r="C19" s="3">
        <v>1</v>
      </c>
      <c r="D19" s="3">
        <v>4</v>
      </c>
      <c r="E19" s="3">
        <v>56.385000003501702</v>
      </c>
      <c r="F19" s="3"/>
      <c r="H19" s="5">
        <f>Table2[[#This Row],[Time took]]-Table1[[#This Row],[Time took]]</f>
        <v>-99.614999996498298</v>
      </c>
      <c r="I19" s="5">
        <f>Table2[[#This Row],[Time took]]-Table3[[#This Row],[Time took]]</f>
        <v>-27.614999996498696</v>
      </c>
      <c r="K19" t="s">
        <v>8</v>
      </c>
      <c r="L19" t="s">
        <v>6</v>
      </c>
      <c r="M19">
        <v>2</v>
      </c>
      <c r="N19" cm="1">
        <f t="array" ref="N19">MIN(INDEX(_xlfn._xlws.FILTER(Table2[],(Table2[Engine]=K19)*(Table2[Algorithm]=L19)*(Table2[Search Depth]=M19)),,5))</f>
        <v>1004.88999998196</v>
      </c>
      <c r="Q19">
        <f>Table46[[#This Row],[Time took]]-Table467[[#This Row],[Time took]]</f>
        <v>-156.11000001803995</v>
      </c>
      <c r="R19">
        <f>Table46[[#This Row],[Time took]]-Table4[[#This Row],[Time took]]</f>
        <v>-4726.1100000180595</v>
      </c>
    </row>
    <row r="20" spans="1:18" ht="19">
      <c r="A20" s="3" t="s">
        <v>5</v>
      </c>
      <c r="B20" s="3" t="s">
        <v>6</v>
      </c>
      <c r="C20" s="3">
        <v>2</v>
      </c>
      <c r="D20" s="3">
        <v>4</v>
      </c>
      <c r="E20" s="3">
        <v>61.289999983273397</v>
      </c>
      <c r="F20" s="3"/>
      <c r="H20" s="5">
        <f>Table2[[#This Row],[Time took]]-Table1[[#This Row],[Time took]]</f>
        <v>-91.71000001672661</v>
      </c>
      <c r="I20" s="5">
        <f>Table2[[#This Row],[Time took]]-Table3[[#This Row],[Time took]]</f>
        <v>-9.7100000167266032</v>
      </c>
      <c r="K20" t="s">
        <v>8</v>
      </c>
      <c r="L20" t="s">
        <v>6</v>
      </c>
      <c r="M20">
        <v>3</v>
      </c>
      <c r="N20" cm="1">
        <f t="array" ref="N20">MIN(INDEX(_xlfn._xlws.FILTER(Table2[],(Table2[Engine]=K20)*(Table2[Algorithm]=L20)*(Table2[Search Depth]=M20)),,5))</f>
        <v>6166.9800000381601</v>
      </c>
      <c r="Q20">
        <f>Table46[[#This Row],[Time took]]-Table467[[#This Row],[Time took]]</f>
        <v>-692.01999996183986</v>
      </c>
      <c r="R20">
        <f>Table46[[#This Row],[Time took]]-Table4[[#This Row],[Time took]]</f>
        <v>-29351.019999961842</v>
      </c>
    </row>
    <row r="21" spans="1:18" ht="19">
      <c r="A21" s="3" t="s">
        <v>5</v>
      </c>
      <c r="B21" s="3" t="s">
        <v>6</v>
      </c>
      <c r="C21" s="3">
        <v>3</v>
      </c>
      <c r="D21" s="3">
        <v>4</v>
      </c>
      <c r="E21" s="3">
        <v>54.605000012088503</v>
      </c>
      <c r="F21" s="3"/>
      <c r="H21" s="5">
        <f>Table2[[#This Row],[Time took]]-Table1[[#This Row],[Time took]]</f>
        <v>-99.39499998791149</v>
      </c>
      <c r="I21" s="5">
        <f>Table2[[#This Row],[Time took]]-Table3[[#This Row],[Time took]]</f>
        <v>-17.394999987911497</v>
      </c>
      <c r="K21" t="s">
        <v>8</v>
      </c>
      <c r="L21" t="s">
        <v>6</v>
      </c>
      <c r="M21">
        <v>4</v>
      </c>
      <c r="N21" cm="1">
        <f t="array" ref="N21">MIN(INDEX(_xlfn._xlws.FILTER(Table2[],(Table2[Engine]=K21)*(Table2[Algorithm]=L21)*(Table2[Search Depth]=M21)),,5))</f>
        <v>30023.885000031401</v>
      </c>
      <c r="Q21">
        <f>Table46[[#This Row],[Time took]]-Table467[[#This Row],[Time took]]</f>
        <v>-3504.1149999685986</v>
      </c>
      <c r="R21">
        <f>Table46[[#This Row],[Time took]]-Table4[[#This Row],[Time took]]</f>
        <v>-24511.114999968599</v>
      </c>
    </row>
    <row r="22" spans="1:18" ht="19">
      <c r="A22" s="3" t="s">
        <v>5</v>
      </c>
      <c r="B22" s="3" t="s">
        <v>6</v>
      </c>
      <c r="C22" s="3">
        <v>4</v>
      </c>
      <c r="D22" s="3">
        <v>4</v>
      </c>
      <c r="E22" s="3">
        <v>50.484999956097397</v>
      </c>
      <c r="F22" s="3"/>
      <c r="H22" s="5">
        <f>Table2[[#This Row],[Time took]]-Table1[[#This Row],[Time took]]</f>
        <v>-105.5150000439026</v>
      </c>
      <c r="I22" s="5">
        <f>Table2[[#This Row],[Time took]]-Table3[[#This Row],[Time took]]</f>
        <v>-28.515000043902603</v>
      </c>
      <c r="K22" t="s">
        <v>8</v>
      </c>
      <c r="L22" t="s">
        <v>7</v>
      </c>
      <c r="M22">
        <v>2</v>
      </c>
      <c r="N22" cm="1">
        <f t="array" ref="N22">MIN(INDEX(_xlfn._xlws.FILTER(Table2[],(Table2[Engine]=K22)*(Table2[Algorithm]=L22)*(Table2[Search Depth]=M22)),,5))</f>
        <v>301.174999971408</v>
      </c>
      <c r="Q22">
        <f>Table46[[#This Row],[Time took]]-Table467[[#This Row],[Time took]]</f>
        <v>-23.825000028592001</v>
      </c>
      <c r="R22">
        <f>Table46[[#This Row],[Time took]]-Table4[[#This Row],[Time took]]</f>
        <v>-1224.8250000285921</v>
      </c>
    </row>
    <row r="23" spans="1:18" ht="19">
      <c r="A23" s="3" t="s">
        <v>5</v>
      </c>
      <c r="B23" s="3" t="s">
        <v>6</v>
      </c>
      <c r="C23" s="3">
        <v>5</v>
      </c>
      <c r="D23" s="3">
        <v>4</v>
      </c>
      <c r="E23" s="3">
        <v>50.975000020116497</v>
      </c>
      <c r="F23" s="3"/>
      <c r="H23" s="5">
        <f>Table2[[#This Row],[Time took]]-Table1[[#This Row],[Time took]]</f>
        <v>-100.0249999798835</v>
      </c>
      <c r="I23" s="5">
        <f>Table2[[#This Row],[Time took]]-Table3[[#This Row],[Time took]]</f>
        <v>-24.024999979883503</v>
      </c>
      <c r="K23" t="s">
        <v>8</v>
      </c>
      <c r="L23" t="s">
        <v>7</v>
      </c>
      <c r="M23">
        <v>3</v>
      </c>
      <c r="N23" cm="1">
        <f t="array" ref="N23">MIN(INDEX(_xlfn._xlws.FILTER(Table2[],(Table2[Engine]=K23)*(Table2[Algorithm]=L23)*(Table2[Search Depth]=M23)),,5))</f>
        <v>1381.24000001698</v>
      </c>
      <c r="Q23">
        <f>Table46[[#This Row],[Time took]]-Table467[[#This Row],[Time took]]</f>
        <v>-113.75999998301995</v>
      </c>
      <c r="R23">
        <f>Table46[[#This Row],[Time took]]-Table4[[#This Row],[Time took]]</f>
        <v>-5641.75999998313</v>
      </c>
    </row>
    <row r="24" spans="1:18" ht="19">
      <c r="A24" s="3" t="s">
        <v>5</v>
      </c>
      <c r="B24" s="3" t="s">
        <v>6</v>
      </c>
      <c r="C24" s="3">
        <v>6</v>
      </c>
      <c r="D24" s="3">
        <v>4</v>
      </c>
      <c r="E24" s="3">
        <v>49.534999998286303</v>
      </c>
      <c r="F24" s="3"/>
      <c r="H24" s="5">
        <f>Table2[[#This Row],[Time took]]-Table1[[#This Row],[Time took]]</f>
        <v>-104.46500000171369</v>
      </c>
      <c r="I24" s="5">
        <f>Table2[[#This Row],[Time took]]-Table3[[#This Row],[Time took]]</f>
        <v>-30.465000001713697</v>
      </c>
      <c r="K24" t="s">
        <v>8</v>
      </c>
      <c r="L24" t="s">
        <v>7</v>
      </c>
      <c r="M24">
        <v>4</v>
      </c>
      <c r="N24" cm="1">
        <f t="array" ref="N24">MIN(INDEX(_xlfn._xlws.FILTER(Table2[],(Table2[Engine]=K24)*(Table2[Algorithm]=L24)*(Table2[Search Depth]=M24)),,5))</f>
        <v>2320.7200000179</v>
      </c>
      <c r="Q24">
        <f>Table46[[#This Row],[Time took]]-Table467[[#This Row],[Time took]]</f>
        <v>-185.27999998209998</v>
      </c>
      <c r="R24">
        <f>Table46[[#This Row],[Time took]]-Table4[[#This Row],[Time took]]</f>
        <v>-8421.2799999821</v>
      </c>
    </row>
    <row r="25" spans="1:18" ht="19">
      <c r="A25" s="3" t="s">
        <v>5</v>
      </c>
      <c r="B25" s="3" t="s">
        <v>6</v>
      </c>
      <c r="C25" s="3">
        <v>7</v>
      </c>
      <c r="D25" s="3">
        <v>4</v>
      </c>
      <c r="E25" s="3">
        <v>53.979999967850702</v>
      </c>
      <c r="F25" s="3"/>
      <c r="H25" s="5">
        <f>Table2[[#This Row],[Time took]]-Table1[[#This Row],[Time took]]</f>
        <v>-95.020000032149298</v>
      </c>
      <c r="I25" s="5">
        <f>Table2[[#This Row],[Time took]]-Table3[[#This Row],[Time took]]</f>
        <v>-17.020000032149298</v>
      </c>
      <c r="K25" t="s">
        <v>8</v>
      </c>
      <c r="L25" t="s">
        <v>7</v>
      </c>
      <c r="M25">
        <v>5</v>
      </c>
      <c r="N25" cm="1">
        <f t="array" ref="N25">MIN(INDEX(_xlfn._xlws.FILTER(Table2[],(Table2[Engine]=K25)*(Table2[Algorithm]=L25)*(Table2[Search Depth]=M25)),,5))</f>
        <v>8710.2999999769909</v>
      </c>
      <c r="Q25">
        <f>Table46[[#This Row],[Time took]]-Table467[[#This Row],[Time took]]</f>
        <v>-709.70000002300912</v>
      </c>
      <c r="R25">
        <f>Table46[[#This Row],[Time took]]-Table4[[#This Row],[Time took]]</f>
        <v>-6607.7000000230091</v>
      </c>
    </row>
    <row r="26" spans="1:18" ht="19">
      <c r="A26" s="3" t="s">
        <v>5</v>
      </c>
      <c r="B26" s="3" t="s">
        <v>6</v>
      </c>
      <c r="C26" s="3">
        <v>0</v>
      </c>
      <c r="D26" s="3">
        <v>5</v>
      </c>
      <c r="E26" s="3">
        <v>242.81000002520099</v>
      </c>
      <c r="F26" s="3"/>
      <c r="H26" s="5">
        <f>Table2[[#This Row],[Time took]]-Table1[[#This Row],[Time took]]</f>
        <v>-493.18999997479898</v>
      </c>
      <c r="I26" s="5">
        <f>Table2[[#This Row],[Time took]]-Table3[[#This Row],[Time took]]</f>
        <v>-125.18999997479901</v>
      </c>
      <c r="K26" t="s">
        <v>8</v>
      </c>
      <c r="L26" t="s">
        <v>7</v>
      </c>
      <c r="M26">
        <v>6</v>
      </c>
      <c r="N26" cm="1">
        <f t="array" ref="N26">MIN(INDEX(_xlfn._xlws.FILTER(Table2[],(Table2[Engine]=K26)*(Table2[Algorithm]=L26)*(Table2[Search Depth]=M26)),,5))</f>
        <v>15201.144999999</v>
      </c>
      <c r="Q26">
        <f>Table46[[#This Row],[Time took]]-Table467[[#This Row],[Time took]]</f>
        <v>-1099.855000001</v>
      </c>
      <c r="R26">
        <f>Table46[[#This Row],[Time took]]-Table4[[#This Row],[Time took]]</f>
        <v>-11895.855000000702</v>
      </c>
    </row>
    <row r="27" spans="1:18" ht="19">
      <c r="A27" s="3" t="s">
        <v>5</v>
      </c>
      <c r="B27" s="3" t="s">
        <v>6</v>
      </c>
      <c r="C27" s="3">
        <v>1</v>
      </c>
      <c r="D27" s="3">
        <v>5</v>
      </c>
      <c r="E27" s="3">
        <v>243.00999997649299</v>
      </c>
      <c r="F27" s="3"/>
      <c r="H27" s="5">
        <f>Table2[[#This Row],[Time took]]-Table1[[#This Row],[Time took]]</f>
        <v>-493.99000002350704</v>
      </c>
      <c r="I27" s="5">
        <f>Table2[[#This Row],[Time took]]-Table3[[#This Row],[Time took]]</f>
        <v>-92.990000023507008</v>
      </c>
      <c r="K27" t="s">
        <v>9</v>
      </c>
      <c r="L27" t="s">
        <v>6</v>
      </c>
      <c r="M27">
        <v>2</v>
      </c>
      <c r="N27" cm="1">
        <f t="array" ref="N27">MIN(INDEX(_xlfn._xlws.FILTER(Table2[],(Table2[Engine]=K27)*(Table2[Algorithm]=L27)*(Table2[Search Depth]=M27)),,5))</f>
        <v>0.91999996220692903</v>
      </c>
      <c r="Q27">
        <f>Table46[[#This Row],[Time took]]-Table467[[#This Row],[Time took]]</f>
        <v>-8.0000037793070966E-2</v>
      </c>
      <c r="R27">
        <f>Table46[[#This Row],[Time took]]-Table4[[#This Row],[Time took]]</f>
        <v>-8.0000037793070966E-2</v>
      </c>
    </row>
    <row r="28" spans="1:18" ht="19">
      <c r="A28" s="3" t="s">
        <v>5</v>
      </c>
      <c r="B28" s="3" t="s">
        <v>6</v>
      </c>
      <c r="C28" s="3">
        <v>2</v>
      </c>
      <c r="D28" s="3">
        <v>5</v>
      </c>
      <c r="E28" s="3">
        <v>245.814999972935</v>
      </c>
      <c r="F28" s="3"/>
      <c r="H28" s="5">
        <f>Table2[[#This Row],[Time took]]-Table1[[#This Row],[Time took]]</f>
        <v>-488.18500002706503</v>
      </c>
      <c r="I28" s="5">
        <f>Table2[[#This Row],[Time took]]-Table3[[#This Row],[Time took]]</f>
        <v>-94.185000027065001</v>
      </c>
      <c r="K28" t="s">
        <v>9</v>
      </c>
      <c r="L28" t="s">
        <v>6</v>
      </c>
      <c r="M28">
        <v>3</v>
      </c>
      <c r="N28" cm="1">
        <f t="array" ref="N28">MIN(INDEX(_xlfn._xlws.FILTER(Table2[],(Table2[Engine]=K28)*(Table2[Algorithm]=L28)*(Table2[Search Depth]=M28)),,5))</f>
        <v>1.74999999580904</v>
      </c>
      <c r="Q28">
        <f>Table46[[#This Row],[Time took]]-Table467[[#This Row],[Time took]]</f>
        <v>-1.25000000419096</v>
      </c>
      <c r="R28">
        <f>Table46[[#This Row],[Time took]]-Table4[[#This Row],[Time took]]</f>
        <v>-0.25000000419096002</v>
      </c>
    </row>
    <row r="29" spans="1:18" ht="19">
      <c r="A29" s="3" t="s">
        <v>5</v>
      </c>
      <c r="B29" s="3" t="s">
        <v>6</v>
      </c>
      <c r="C29" s="3">
        <v>3</v>
      </c>
      <c r="D29" s="3">
        <v>5</v>
      </c>
      <c r="E29" s="3">
        <v>238.56000002706401</v>
      </c>
      <c r="F29" s="3"/>
      <c r="H29" s="5">
        <f>Table2[[#This Row],[Time took]]-Table1[[#This Row],[Time took]]</f>
        <v>-495.43999997293599</v>
      </c>
      <c r="I29" s="5">
        <f>Table2[[#This Row],[Time took]]-Table3[[#This Row],[Time took]]</f>
        <v>-147.43999997293599</v>
      </c>
      <c r="K29" t="s">
        <v>9</v>
      </c>
      <c r="L29" t="s">
        <v>6</v>
      </c>
      <c r="M29">
        <v>4</v>
      </c>
      <c r="N29" cm="1">
        <f t="array" ref="N29">MIN(INDEX(_xlfn._xlws.FILTER(Table2[],(Table2[Engine]=K29)*(Table2[Algorithm]=L29)*(Table2[Search Depth]=M29)),,5))</f>
        <v>6.58499996643513</v>
      </c>
      <c r="Q29">
        <f>Table46[[#This Row],[Time took]]-Table467[[#This Row],[Time took]]</f>
        <v>-0.41500003356487003</v>
      </c>
      <c r="R29">
        <f>Table46[[#This Row],[Time took]]-Table4[[#This Row],[Time took]]</f>
        <v>-0.41500003356487003</v>
      </c>
    </row>
    <row r="30" spans="1:18" ht="19">
      <c r="A30" s="3" t="s">
        <v>5</v>
      </c>
      <c r="B30" s="3" t="s">
        <v>6</v>
      </c>
      <c r="C30" s="3">
        <v>4</v>
      </c>
      <c r="D30" s="3">
        <v>5</v>
      </c>
      <c r="E30" s="3">
        <v>244.989999977406</v>
      </c>
      <c r="F30" s="3"/>
      <c r="H30" s="5">
        <f>Table2[[#This Row],[Time took]]-Table1[[#This Row],[Time took]]</f>
        <v>-493.010000022594</v>
      </c>
      <c r="I30" s="5">
        <f>Table2[[#This Row],[Time took]]-Table3[[#This Row],[Time took]]</f>
        <v>-86.010000022593999</v>
      </c>
      <c r="K30" t="s">
        <v>9</v>
      </c>
      <c r="L30" t="s">
        <v>6</v>
      </c>
      <c r="M30">
        <v>5</v>
      </c>
      <c r="N30" cm="1">
        <f t="array" ref="N30">MIN(INDEX(_xlfn._xlws.FILTER(Table2[],(Table2[Engine]=K30)*(Table2[Algorithm]=L30)*(Table2[Search Depth]=M30)),,5))</f>
        <v>31.2200000043958</v>
      </c>
      <c r="Q30">
        <f>Table46[[#This Row],[Time took]]-Table467[[#This Row],[Time took]]</f>
        <v>-2.7799999956042001</v>
      </c>
      <c r="R30">
        <f>Table46[[#This Row],[Time took]]-Table4[[#This Row],[Time took]]</f>
        <v>0.22000000439579992</v>
      </c>
    </row>
    <row r="31" spans="1:18" ht="19">
      <c r="A31" s="3" t="s">
        <v>5</v>
      </c>
      <c r="B31" s="3" t="s">
        <v>6</v>
      </c>
      <c r="C31" s="3">
        <v>5</v>
      </c>
      <c r="D31" s="3">
        <v>5</v>
      </c>
      <c r="E31" s="3">
        <v>244.040000019595</v>
      </c>
      <c r="F31" s="3"/>
      <c r="H31" s="5">
        <f>Table2[[#This Row],[Time took]]-Table1[[#This Row],[Time took]]</f>
        <v>-493.95999998040497</v>
      </c>
      <c r="I31" s="5">
        <f>Table2[[#This Row],[Time took]]-Table3[[#This Row],[Time took]]</f>
        <v>-89.959999980405001</v>
      </c>
      <c r="K31" t="s">
        <v>9</v>
      </c>
      <c r="L31" t="s">
        <v>6</v>
      </c>
      <c r="M31">
        <v>6</v>
      </c>
      <c r="N31" cm="1">
        <f t="array" ref="N31">MIN(INDEX(_xlfn._xlws.FILTER(Table2[],(Table2[Engine]=K31)*(Table2[Algorithm]=L31)*(Table2[Search Depth]=M31)),,5))</f>
        <v>146.919999970123</v>
      </c>
      <c r="Q31">
        <f>Table46[[#This Row],[Time took]]-Table467[[#This Row],[Time took]]</f>
        <v>-8.0800000298769987</v>
      </c>
      <c r="R31">
        <f>Table46[[#This Row],[Time took]]-Table4[[#This Row],[Time took]]</f>
        <v>5.9199999701230013</v>
      </c>
    </row>
    <row r="32" spans="1:18" ht="19">
      <c r="A32" s="3" t="s">
        <v>5</v>
      </c>
      <c r="B32" s="3" t="s">
        <v>6</v>
      </c>
      <c r="C32" s="3">
        <v>6</v>
      </c>
      <c r="D32" s="3">
        <v>5</v>
      </c>
      <c r="E32" s="3">
        <v>243.22000000393001</v>
      </c>
      <c r="F32" s="3"/>
      <c r="H32" s="5">
        <f>Table2[[#This Row],[Time took]]-Table1[[#This Row],[Time took]]</f>
        <v>-495.77999999606999</v>
      </c>
      <c r="I32" s="5">
        <f>Table2[[#This Row],[Time took]]-Table3[[#This Row],[Time took]]</f>
        <v>-87.779999996069989</v>
      </c>
      <c r="K32" t="s">
        <v>9</v>
      </c>
      <c r="L32" t="s">
        <v>6</v>
      </c>
      <c r="M32">
        <v>7</v>
      </c>
      <c r="N32" cm="1">
        <f t="array" ref="N32">MIN(INDEX(_xlfn._xlws.FILTER(Table2[],(Table2[Engine]=K32)*(Table2[Algorithm]=L32)*(Table2[Search Depth]=M32)),,5))</f>
        <v>730.97500001313097</v>
      </c>
      <c r="Q32">
        <f>Table46[[#This Row],[Time took]]-Table467[[#This Row],[Time took]]</f>
        <v>-77.024999986869034</v>
      </c>
      <c r="R32">
        <f>Table46[[#This Row],[Time took]]-Table4[[#This Row],[Time took]]</f>
        <v>43.975000013130966</v>
      </c>
    </row>
    <row r="33" spans="1:18" ht="19">
      <c r="A33" s="3" t="s">
        <v>5</v>
      </c>
      <c r="B33" s="3" t="s">
        <v>6</v>
      </c>
      <c r="C33" s="3">
        <v>7</v>
      </c>
      <c r="D33" s="3">
        <v>5</v>
      </c>
      <c r="E33" s="3">
        <v>234.119999979157</v>
      </c>
      <c r="F33" s="3"/>
      <c r="H33" s="5">
        <f>Table2[[#This Row],[Time took]]-Table1[[#This Row],[Time took]]</f>
        <v>-498.880000020843</v>
      </c>
      <c r="I33" s="5">
        <f>Table2[[#This Row],[Time took]]-Table3[[#This Row],[Time took]]</f>
        <v>-101.880000020843</v>
      </c>
      <c r="K33" t="s">
        <v>9</v>
      </c>
      <c r="L33" t="s">
        <v>7</v>
      </c>
      <c r="M33">
        <v>2</v>
      </c>
      <c r="N33" cm="1">
        <f t="array" ref="N33">MIN(INDEX(_xlfn._xlws.FILTER(Table2[],(Table2[Engine]=K33)*(Table2[Algorithm]=L33)*(Table2[Search Depth]=M33)),,5))</f>
        <v>0.60000002849847001</v>
      </c>
      <c r="Q33">
        <f>Table46[[#This Row],[Time took]]-Table467[[#This Row],[Time took]]</f>
        <v>0.60000002849847001</v>
      </c>
      <c r="R33">
        <f>Table46[[#This Row],[Time took]]-Table4[[#This Row],[Time took]]</f>
        <v>-0.39999997150152999</v>
      </c>
    </row>
    <row r="34" spans="1:18" ht="19">
      <c r="A34" s="3" t="s">
        <v>5</v>
      </c>
      <c r="B34" s="3" t="s">
        <v>6</v>
      </c>
      <c r="C34" s="3">
        <v>0</v>
      </c>
      <c r="D34" s="3">
        <v>6</v>
      </c>
      <c r="E34" s="3">
        <v>1144.7000000043699</v>
      </c>
      <c r="F34" s="3"/>
      <c r="H34" s="5">
        <f>Table2[[#This Row],[Time took]]-Table1[[#This Row],[Time took]]</f>
        <v>-2455.2999999956301</v>
      </c>
      <c r="I34" s="5">
        <f>Table2[[#This Row],[Time took]]-Table3[[#This Row],[Time took]]</f>
        <v>-573.29999999563006</v>
      </c>
      <c r="K34" t="s">
        <v>9</v>
      </c>
      <c r="L34" t="s">
        <v>7</v>
      </c>
      <c r="M34">
        <v>3</v>
      </c>
      <c r="N34" cm="1">
        <f t="array" ref="N34">MIN(INDEX(_xlfn._xlws.FILTER(Table2[],(Table2[Engine]=K34)*(Table2[Algorithm]=L34)*(Table2[Search Depth]=M34)),,5))</f>
        <v>0.75500004459172398</v>
      </c>
      <c r="Q34">
        <f>Table46[[#This Row],[Time took]]-Table467[[#This Row],[Time took]]</f>
        <v>0.75500004459172398</v>
      </c>
      <c r="R34">
        <f>Table46[[#This Row],[Time took]]-Table4[[#This Row],[Time took]]</f>
        <v>0.75500004459172398</v>
      </c>
    </row>
    <row r="35" spans="1:18" ht="19">
      <c r="A35" s="3" t="s">
        <v>5</v>
      </c>
      <c r="B35" s="3" t="s">
        <v>6</v>
      </c>
      <c r="C35" s="3">
        <v>1</v>
      </c>
      <c r="D35" s="3">
        <v>6</v>
      </c>
      <c r="E35" s="3">
        <v>1106.4699999987999</v>
      </c>
      <c r="F35" s="3"/>
      <c r="H35" s="5">
        <f>Table2[[#This Row],[Time took]]-Table1[[#This Row],[Time took]]</f>
        <v>-2444.5300000012003</v>
      </c>
      <c r="I35" s="5">
        <f>Table2[[#This Row],[Time took]]-Table3[[#This Row],[Time took]]</f>
        <v>-494.53000000120005</v>
      </c>
      <c r="K35" t="s">
        <v>9</v>
      </c>
      <c r="L35" t="s">
        <v>7</v>
      </c>
      <c r="M35">
        <v>4</v>
      </c>
      <c r="N35" cm="1">
        <f t="array" ref="N35">MIN(INDEX(_xlfn._xlws.FILTER(Table2[],(Table2[Engine]=K35)*(Table2[Algorithm]=L35)*(Table2[Search Depth]=M35)),,5))</f>
        <v>1.9000000320374899</v>
      </c>
      <c r="Q35">
        <f>Table46[[#This Row],[Time took]]-Table467[[#This Row],[Time took]]</f>
        <v>0.90000003203748991</v>
      </c>
      <c r="R35">
        <f>Table46[[#This Row],[Time took]]-Table4[[#This Row],[Time took]]</f>
        <v>-9.9999967729670125E-2</v>
      </c>
    </row>
    <row r="36" spans="1:18" ht="19">
      <c r="A36" s="3" t="s">
        <v>5</v>
      </c>
      <c r="B36" s="3" t="s">
        <v>6</v>
      </c>
      <c r="C36" s="3">
        <v>2</v>
      </c>
      <c r="D36" s="3">
        <v>6</v>
      </c>
      <c r="E36" s="3">
        <v>1125.2600000007001</v>
      </c>
      <c r="F36" s="3"/>
      <c r="H36" s="5">
        <f>Table2[[#This Row],[Time took]]-Table1[[#This Row],[Time took]]</f>
        <v>-2288.7399999992999</v>
      </c>
      <c r="I36" s="5">
        <f>Table2[[#This Row],[Time took]]-Table3[[#This Row],[Time took]]</f>
        <v>-644.73999999929993</v>
      </c>
      <c r="K36" t="s">
        <v>9</v>
      </c>
      <c r="L36" t="s">
        <v>7</v>
      </c>
      <c r="M36">
        <v>5</v>
      </c>
      <c r="N36" cm="1">
        <f t="array" ref="N36">MIN(INDEX(_xlfn._xlws.FILTER(Table2[],(Table2[Engine]=K36)*(Table2[Algorithm]=L36)*(Table2[Search Depth]=M36)),,5))</f>
        <v>4.4399999896995697</v>
      </c>
      <c r="Q36">
        <f>Table46[[#This Row],[Time took]]-Table467[[#This Row],[Time took]]</f>
        <v>0.43999998969956966</v>
      </c>
      <c r="R36">
        <f>Table46[[#This Row],[Time took]]-Table4[[#This Row],[Time took]]</f>
        <v>-0.56000001030043034</v>
      </c>
    </row>
    <row r="37" spans="1:18" ht="19">
      <c r="A37" s="3" t="s">
        <v>5</v>
      </c>
      <c r="B37" s="3" t="s">
        <v>6</v>
      </c>
      <c r="C37" s="3">
        <v>3</v>
      </c>
      <c r="D37" s="3">
        <v>6</v>
      </c>
      <c r="E37" s="3">
        <v>1115.01499998848</v>
      </c>
      <c r="F37" s="3"/>
      <c r="H37" s="5">
        <f>Table2[[#This Row],[Time took]]-Table1[[#This Row],[Time took]]</f>
        <v>-2264.9850000115202</v>
      </c>
      <c r="I37" s="5">
        <f>Table2[[#This Row],[Time took]]-Table3[[#This Row],[Time took]]</f>
        <v>-486.98500001152001</v>
      </c>
      <c r="K37" t="s">
        <v>9</v>
      </c>
      <c r="L37" t="s">
        <v>7</v>
      </c>
      <c r="M37">
        <v>6</v>
      </c>
      <c r="N37" cm="1">
        <f t="array" ref="N37">MIN(INDEX(_xlfn._xlws.FILTER(Table2[],(Table2[Engine]=K37)*(Table2[Algorithm]=L37)*(Table2[Search Depth]=M37)),,5))</f>
        <v>7.9400000395253301</v>
      </c>
      <c r="Q37">
        <f>Table46[[#This Row],[Time took]]-Table467[[#This Row],[Time took]]</f>
        <v>-5.9999960474669933E-2</v>
      </c>
      <c r="R37">
        <f>Table46[[#This Row],[Time took]]-Table4[[#This Row],[Time took]]</f>
        <v>0.94000003952533007</v>
      </c>
    </row>
    <row r="38" spans="1:18" ht="19">
      <c r="A38" s="3" t="s">
        <v>5</v>
      </c>
      <c r="B38" s="3" t="s">
        <v>6</v>
      </c>
      <c r="C38" s="3">
        <v>4</v>
      </c>
      <c r="D38" s="3">
        <v>6</v>
      </c>
      <c r="E38" s="3">
        <v>1117.56500002229</v>
      </c>
      <c r="F38" s="3"/>
      <c r="H38" s="5">
        <f>Table2[[#This Row],[Time took]]-Table1[[#This Row],[Time took]]</f>
        <v>-2219.43499997771</v>
      </c>
      <c r="I38" s="5">
        <f>Table2[[#This Row],[Time took]]-Table3[[#This Row],[Time took]]</f>
        <v>-502.43499997771005</v>
      </c>
      <c r="K38" t="s">
        <v>9</v>
      </c>
      <c r="L38" t="s">
        <v>7</v>
      </c>
      <c r="M38">
        <v>7</v>
      </c>
      <c r="N38" cm="1">
        <f t="array" ref="N38">MIN(INDEX(_xlfn._xlws.FILTER(Table2[],(Table2[Engine]=K38)*(Table2[Algorithm]=L38)*(Table2[Search Depth]=M38)),,5))</f>
        <v>18.709999974816999</v>
      </c>
      <c r="Q38">
        <f>Table46[[#This Row],[Time took]]-Table467[[#This Row],[Time took]]</f>
        <v>-1.2900000251830015</v>
      </c>
      <c r="R38">
        <f>Table46[[#This Row],[Time took]]-Table4[[#This Row],[Time took]]</f>
        <v>0.7099999748169985</v>
      </c>
    </row>
    <row r="39" spans="1:18" ht="19">
      <c r="A39" s="3" t="s">
        <v>5</v>
      </c>
      <c r="B39" s="3" t="s">
        <v>6</v>
      </c>
      <c r="C39" s="3">
        <v>5</v>
      </c>
      <c r="D39" s="3">
        <v>6</v>
      </c>
      <c r="E39" s="3">
        <v>1109.6050000051</v>
      </c>
      <c r="F39" s="3"/>
      <c r="H39" s="5">
        <f>Table2[[#This Row],[Time took]]-Table1[[#This Row],[Time took]]</f>
        <v>-2193.3949999949</v>
      </c>
      <c r="I39" s="5">
        <f>Table2[[#This Row],[Time took]]-Table3[[#This Row],[Time took]]</f>
        <v>-500.39499999489999</v>
      </c>
      <c r="K39" t="s">
        <v>9</v>
      </c>
      <c r="L39" t="s">
        <v>7</v>
      </c>
      <c r="M39">
        <v>8</v>
      </c>
      <c r="N39" cm="1">
        <f t="array" ref="N39">MIN(INDEX(_xlfn._xlws.FILTER(Table2[],(Table2[Engine]=K39)*(Table2[Algorithm]=L39)*(Table2[Search Depth]=M39)),,5))</f>
        <v>55.579999985638999</v>
      </c>
      <c r="Q39">
        <f>Table46[[#This Row],[Time took]]-Table467[[#This Row],[Time took]]</f>
        <v>-2.4200000143610012</v>
      </c>
      <c r="R39">
        <f>Table46[[#This Row],[Time took]]-Table4[[#This Row],[Time took]]</f>
        <v>3.5799999854061966</v>
      </c>
    </row>
    <row r="40" spans="1:18" ht="19">
      <c r="A40" s="3" t="s">
        <v>5</v>
      </c>
      <c r="B40" s="3" t="s">
        <v>6</v>
      </c>
      <c r="C40" s="3">
        <v>6</v>
      </c>
      <c r="D40" s="3">
        <v>6</v>
      </c>
      <c r="E40" s="3">
        <v>1113.5450000292601</v>
      </c>
      <c r="F40" s="3"/>
      <c r="H40" s="5">
        <f>Table2[[#This Row],[Time took]]-Table1[[#This Row],[Time took]]</f>
        <v>-2214.4549999707397</v>
      </c>
      <c r="I40" s="5">
        <f>Table2[[#This Row],[Time took]]-Table3[[#This Row],[Time took]]</f>
        <v>-695.45499997073989</v>
      </c>
      <c r="K40" t="s">
        <v>9</v>
      </c>
      <c r="L40" t="s">
        <v>7</v>
      </c>
      <c r="M40">
        <v>9</v>
      </c>
      <c r="N40" cm="1">
        <f t="array" ref="N40">MIN(INDEX(_xlfn._xlws.FILTER(Table2[],(Table2[Engine]=K40)*(Table2[Algorithm]=L40)*(Table2[Search Depth]=M40)),,5))</f>
        <v>130.895000009331</v>
      </c>
      <c r="Q40">
        <f>Table46[[#This Row],[Time took]]-Table467[[#This Row],[Time took]]</f>
        <v>-15.104999990669</v>
      </c>
      <c r="R40">
        <f>Table46[[#This Row],[Time took]]-Table4[[#This Row],[Time took]]</f>
        <v>4.8950000093309995</v>
      </c>
    </row>
    <row r="41" spans="1:18" ht="19">
      <c r="A41" s="3" t="s">
        <v>5</v>
      </c>
      <c r="B41" s="3" t="s">
        <v>6</v>
      </c>
      <c r="C41" s="3">
        <v>7</v>
      </c>
      <c r="D41" s="3">
        <v>6</v>
      </c>
      <c r="E41" s="3">
        <v>1070.03499998245</v>
      </c>
      <c r="F41" s="3"/>
      <c r="H41" s="5">
        <f>Table2[[#This Row],[Time took]]-Table1[[#This Row],[Time took]]</f>
        <v>-2299.9650000175498</v>
      </c>
      <c r="I41" s="5">
        <f>Table2[[#This Row],[Time took]]-Table3[[#This Row],[Time took]]</f>
        <v>-741.96500001754998</v>
      </c>
      <c r="K41" t="s">
        <v>9</v>
      </c>
      <c r="L41" t="s">
        <v>7</v>
      </c>
      <c r="M41">
        <v>10</v>
      </c>
      <c r="N41" cm="1">
        <f t="array" ref="N41">MIN(INDEX(_xlfn._xlws.FILTER(Table2[],(Table2[Engine]=K41)*(Table2[Algorithm]=L41)*(Table2[Search Depth]=M41)),,5))</f>
        <v>303.83499996969402</v>
      </c>
      <c r="Q41">
        <f>Table46[[#This Row],[Time took]]-Table467[[#This Row],[Time took]]</f>
        <v>-26.165000030305976</v>
      </c>
      <c r="R41">
        <f>Table46[[#This Row],[Time took]]-Table4[[#This Row],[Time took]]</f>
        <v>9.8349999696940245</v>
      </c>
    </row>
    <row r="42" spans="1:18" ht="19">
      <c r="A42" s="3" t="s">
        <v>5</v>
      </c>
      <c r="B42" s="3" t="s">
        <v>6</v>
      </c>
      <c r="C42" s="3">
        <v>0</v>
      </c>
      <c r="D42" s="3">
        <v>7</v>
      </c>
      <c r="E42" s="3">
        <v>5391.7650000075801</v>
      </c>
      <c r="F42" s="3"/>
      <c r="H42" s="5">
        <f>Table2[[#This Row],[Time took]]-Table1[[#This Row],[Time took]]</f>
        <v>-11652.234999992419</v>
      </c>
      <c r="I42" s="5">
        <f>Table2[[#This Row],[Time took]]-Table3[[#This Row],[Time took]]</f>
        <v>-3112.2349999924199</v>
      </c>
      <c r="K42" t="s">
        <v>9</v>
      </c>
      <c r="L42" t="s">
        <v>7</v>
      </c>
      <c r="M42">
        <v>11</v>
      </c>
      <c r="N42" cm="1">
        <f t="array" ref="N42">MIN(INDEX(_xlfn._xlws.FILTER(Table2[],(Table2[Engine]=K42)*(Table2[Algorithm]=L42)*(Table2[Search Depth]=M42)),,5))</f>
        <v>671.34000000078197</v>
      </c>
      <c r="Q42">
        <f>Table46[[#This Row],[Time took]]-Table467[[#This Row],[Time took]]</f>
        <v>-75.65999999921803</v>
      </c>
      <c r="R42">
        <f>Table46[[#This Row],[Time took]]-Table4[[#This Row],[Time took]]</f>
        <v>19.34000000078197</v>
      </c>
    </row>
    <row r="43" spans="1:18" ht="19">
      <c r="A43" s="3" t="s">
        <v>5</v>
      </c>
      <c r="B43" s="3" t="s">
        <v>6</v>
      </c>
      <c r="C43" s="3">
        <v>1</v>
      </c>
      <c r="D43" s="3">
        <v>7</v>
      </c>
      <c r="E43" s="3">
        <v>5402.3599999491098</v>
      </c>
      <c r="F43" s="3"/>
      <c r="H43" s="5">
        <f>Table2[[#This Row],[Time took]]-Table1[[#This Row],[Time took]]</f>
        <v>-12461.640000050891</v>
      </c>
      <c r="I43" s="5">
        <f>Table2[[#This Row],[Time took]]-Table3[[#This Row],[Time took]]</f>
        <v>-3712.6400000508902</v>
      </c>
      <c r="K43" t="s">
        <v>9</v>
      </c>
      <c r="L43" t="s">
        <v>7</v>
      </c>
      <c r="M43">
        <v>12</v>
      </c>
      <c r="N43" cm="1">
        <f t="array" ref="N43">MIN(INDEX(_xlfn._xlws.FILTER(Table2[],(Table2[Engine]=K43)*(Table2[Algorithm]=L43)*(Table2[Search Depth]=M43)),,5))</f>
        <v>1524.15499999187</v>
      </c>
      <c r="Q43">
        <f>Table46[[#This Row],[Time took]]-Table467[[#This Row],[Time took]]</f>
        <v>-162.84500000813</v>
      </c>
      <c r="R43">
        <f>Table46[[#This Row],[Time took]]-Table4[[#This Row],[Time took]]</f>
        <v>17.15499999187</v>
      </c>
    </row>
    <row r="44" spans="1:18" ht="19">
      <c r="A44" s="3" t="s">
        <v>5</v>
      </c>
      <c r="B44" s="3" t="s">
        <v>6</v>
      </c>
      <c r="C44" s="3">
        <v>2</v>
      </c>
      <c r="D44" s="3">
        <v>7</v>
      </c>
      <c r="E44" s="3">
        <v>5501.4199998595604</v>
      </c>
      <c r="F44" s="3"/>
      <c r="H44" s="5">
        <f>Table2[[#This Row],[Time took]]-Table1[[#This Row],[Time took]]</f>
        <v>-11220.580000140439</v>
      </c>
      <c r="I44" s="5">
        <f>Table2[[#This Row],[Time took]]-Table3[[#This Row],[Time took]]</f>
        <v>-2963.5800001404396</v>
      </c>
    </row>
    <row r="45" spans="1:18" ht="19">
      <c r="A45" s="3" t="s">
        <v>5</v>
      </c>
      <c r="B45" s="3" t="s">
        <v>6</v>
      </c>
      <c r="C45" s="3">
        <v>3</v>
      </c>
      <c r="D45" s="3">
        <v>7</v>
      </c>
      <c r="E45" s="3">
        <v>5452.4549999623496</v>
      </c>
      <c r="F45" s="3"/>
      <c r="H45" s="5">
        <f>Table2[[#This Row],[Time took]]-Table1[[#This Row],[Time took]]</f>
        <v>-11241.545000037651</v>
      </c>
      <c r="I45" s="5">
        <f>Table2[[#This Row],[Time took]]-Table3[[#This Row],[Time took]]</f>
        <v>-2965.5450000376504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13</v>
      </c>
      <c r="Q45" s="1" t="s">
        <v>11</v>
      </c>
      <c r="R45" s="1" t="s">
        <v>10</v>
      </c>
    </row>
    <row r="46" spans="1:18" ht="19">
      <c r="A46" s="3" t="s">
        <v>5</v>
      </c>
      <c r="B46" s="3" t="s">
        <v>6</v>
      </c>
      <c r="C46" s="3">
        <v>4</v>
      </c>
      <c r="D46" s="3">
        <v>7</v>
      </c>
      <c r="E46" s="3">
        <v>5586.8349999655002</v>
      </c>
      <c r="F46" s="3"/>
      <c r="H46" s="5">
        <f>Table2[[#This Row],[Time took]]-Table1[[#This Row],[Time took]]</f>
        <v>-11239.1650000345</v>
      </c>
      <c r="I46" s="5">
        <f>Table2[[#This Row],[Time took]]-Table3[[#This Row],[Time took]]</f>
        <v>-3267.1650000344998</v>
      </c>
      <c r="K46" s="8" t="s">
        <v>5</v>
      </c>
      <c r="L46" s="8" t="s">
        <v>6</v>
      </c>
      <c r="M46" s="8">
        <v>2</v>
      </c>
      <c r="N46" cm="1">
        <f t="array" ref="N46">MIN(INDEX(_xlfn._xlws.FILTER(Table7[],(Table7[Engine]=K46)*(Table7[Algorithm]=L46)*(Table7[Search Depth]=M46)),,5))</f>
        <v>2.335000027</v>
      </c>
      <c r="P46">
        <f>Table8[[#This Row],[Time took]]-N2</f>
        <v>-1.6849999660337001</v>
      </c>
      <c r="Q46">
        <f>Table8[[#This Row],[Time took]]-Table811[[#This Row],[Time took]]</f>
        <v>-1.664999973</v>
      </c>
      <c r="R46">
        <f>Table8[[#This Row],[Time took]]-Table813[[#This Row],[Time took]]</f>
        <v>0.33500002699999998</v>
      </c>
    </row>
    <row r="47" spans="1:18" ht="19">
      <c r="A47" s="3" t="s">
        <v>5</v>
      </c>
      <c r="B47" s="3" t="s">
        <v>6</v>
      </c>
      <c r="C47" s="3">
        <v>5</v>
      </c>
      <c r="D47" s="3">
        <v>7</v>
      </c>
      <c r="E47" s="3">
        <v>5514.9000000092201</v>
      </c>
      <c r="F47" s="3"/>
      <c r="H47" s="5">
        <f>Table2[[#This Row],[Time took]]-Table1[[#This Row],[Time took]]</f>
        <v>-11263.09999999078</v>
      </c>
      <c r="I47" s="5">
        <f>Table2[[#This Row],[Time took]]-Table3[[#This Row],[Time took]]</f>
        <v>-3731.099999990789</v>
      </c>
      <c r="K47" s="8" t="s">
        <v>5</v>
      </c>
      <c r="L47" s="8" t="s">
        <v>6</v>
      </c>
      <c r="M47" s="8">
        <v>3</v>
      </c>
      <c r="N47" cm="1">
        <f t="array" ref="N47">MIN(INDEX(_xlfn._xlws.FILTER(Table7[],(Table7[Engine]=K47)*(Table7[Algorithm]=L47)*(Table7[Search Depth]=M47)),,5))</f>
        <v>5.1600000010000002</v>
      </c>
      <c r="P47">
        <f>Table8[[#This Row],[Time took]]-N3</f>
        <v>-7.4749999908601996</v>
      </c>
      <c r="Q47">
        <f>Table8[[#This Row],[Time took]]-Table811[[#This Row],[Time took]]</f>
        <v>-15.839999999</v>
      </c>
      <c r="R47">
        <f>Table8[[#This Row],[Time took]]-Table813[[#This Row],[Time took]]</f>
        <v>-0.83999999899999978</v>
      </c>
    </row>
    <row r="48" spans="1:18" ht="19">
      <c r="A48" s="3" t="s">
        <v>5</v>
      </c>
      <c r="B48" s="3" t="s">
        <v>6</v>
      </c>
      <c r="C48" s="3">
        <v>6</v>
      </c>
      <c r="D48" s="3">
        <v>7</v>
      </c>
      <c r="E48" s="3">
        <v>5446.6399999800997</v>
      </c>
      <c r="F48" s="3"/>
      <c r="H48" s="5">
        <f>Table2[[#This Row],[Time took]]-Table1[[#This Row],[Time took]]</f>
        <v>-11309.3600000199</v>
      </c>
      <c r="I48" s="5">
        <f>Table2[[#This Row],[Time took]]-Table3[[#This Row],[Time took]]</f>
        <v>-2905.3600000198803</v>
      </c>
      <c r="K48" s="8" t="s">
        <v>5</v>
      </c>
      <c r="L48" s="8" t="s">
        <v>6</v>
      </c>
      <c r="M48" s="8">
        <v>4</v>
      </c>
      <c r="N48" cm="1">
        <f t="array" ref="N48">MIN(INDEX(_xlfn._xlws.FILTER(Table7[],(Table7[Engine]=K48)*(Table7[Algorithm]=L48)*(Table7[Search Depth]=M48)),,5))</f>
        <v>19.124999989999999</v>
      </c>
      <c r="P48">
        <f>Table8[[#This Row],[Time took]]-N4</f>
        <v>-30.410000008286303</v>
      </c>
      <c r="Q48">
        <f>Table8[[#This Row],[Time took]]-Table811[[#This Row],[Time took]]</f>
        <v>-73.875000010000008</v>
      </c>
      <c r="R48">
        <f>Table8[[#This Row],[Time took]]-Table813[[#This Row],[Time took]]</f>
        <v>-3.8750000100000008</v>
      </c>
    </row>
    <row r="49" spans="1:18" ht="19">
      <c r="A49" s="3" t="s">
        <v>5</v>
      </c>
      <c r="B49" s="3" t="s">
        <v>6</v>
      </c>
      <c r="C49" s="3">
        <v>7</v>
      </c>
      <c r="D49" s="3">
        <v>7</v>
      </c>
      <c r="E49" s="3">
        <v>5394.07999999821</v>
      </c>
      <c r="F49" s="3"/>
      <c r="H49" s="5">
        <f>Table2[[#This Row],[Time took]]-Table1[[#This Row],[Time took]]</f>
        <v>-11395.92000000179</v>
      </c>
      <c r="I49" s="5">
        <f>Table2[[#This Row],[Time took]]-Table3[[#This Row],[Time took]]</f>
        <v>-3122.9200000017991</v>
      </c>
      <c r="K49" s="8" t="s">
        <v>5</v>
      </c>
      <c r="L49" s="8" t="s">
        <v>6</v>
      </c>
      <c r="M49" s="8">
        <v>5</v>
      </c>
      <c r="N49" cm="1">
        <f t="array" ref="N49">MIN(INDEX(_xlfn._xlws.FILTER(Table7[],(Table7[Engine]=K49)*(Table7[Algorithm]=L49)*(Table7[Search Depth]=M49)),,5))</f>
        <v>86.459999960000005</v>
      </c>
      <c r="P49">
        <f>Table8[[#This Row],[Time took]]-N5</f>
        <v>-147.660000019157</v>
      </c>
      <c r="Q49">
        <f>Table8[[#This Row],[Time took]]-Table811[[#This Row],[Time took]]</f>
        <v>-374.54000004</v>
      </c>
      <c r="R49">
        <f>Table8[[#This Row],[Time took]]-Table813[[#This Row],[Time took]]</f>
        <v>-32.540000039999995</v>
      </c>
    </row>
    <row r="50" spans="1:18" ht="19">
      <c r="A50" s="3" t="s">
        <v>5</v>
      </c>
      <c r="B50" s="3" t="s">
        <v>7</v>
      </c>
      <c r="C50" s="3">
        <v>0</v>
      </c>
      <c r="D50" s="3">
        <v>2</v>
      </c>
      <c r="E50" s="3">
        <v>3.5100000095553598</v>
      </c>
      <c r="F50" s="3"/>
      <c r="H50" s="5">
        <f>Table2[[#This Row],[Time took]]-Table1[[#This Row],[Time took]]</f>
        <v>-3.4899999904446402</v>
      </c>
      <c r="I50" s="5">
        <f>Table2[[#This Row],[Time took]]-Table3[[#This Row],[Time took]]</f>
        <v>1.5100000095699198</v>
      </c>
      <c r="K50" s="8" t="s">
        <v>5</v>
      </c>
      <c r="L50" s="8" t="s">
        <v>6</v>
      </c>
      <c r="M50" s="8">
        <v>6</v>
      </c>
      <c r="N50" cm="1">
        <f t="array" ref="N50">MIN(INDEX(_xlfn._xlws.FILTER(Table7[],(Table7[Engine]=K50)*(Table7[Algorithm]=L50)*(Table7[Search Depth]=M50)),,5))</f>
        <v>392.61</v>
      </c>
      <c r="P50">
        <f>Table8[[#This Row],[Time took]]-N6</f>
        <v>-677.42499998245</v>
      </c>
      <c r="Q50">
        <f>Table8[[#This Row],[Time took]]-Table811[[#This Row],[Time took]]</f>
        <v>-1864.3899999999999</v>
      </c>
      <c r="R50">
        <f>Table8[[#This Row],[Time took]]-Table813[[#This Row],[Time took]]</f>
        <v>-246.39</v>
      </c>
    </row>
    <row r="51" spans="1:18" ht="19">
      <c r="A51" s="3" t="s">
        <v>5</v>
      </c>
      <c r="B51" s="3" t="s">
        <v>7</v>
      </c>
      <c r="C51" s="3">
        <v>1</v>
      </c>
      <c r="D51" s="3">
        <v>2</v>
      </c>
      <c r="E51" s="3">
        <v>1.0849999962374499</v>
      </c>
      <c r="F51" s="3"/>
      <c r="H51" s="5">
        <f>Table2[[#This Row],[Time took]]-Table1[[#This Row],[Time took]]</f>
        <v>-1.9150000037625501</v>
      </c>
      <c r="I51" s="5">
        <f>Table2[[#This Row],[Time took]]-Table3[[#This Row],[Time took]]</f>
        <v>-0.91500000376255008</v>
      </c>
      <c r="K51" s="8" t="s">
        <v>5</v>
      </c>
      <c r="L51" s="8" t="s">
        <v>6</v>
      </c>
      <c r="M51" s="8">
        <v>7</v>
      </c>
      <c r="N51" cm="1">
        <f t="array" ref="N51">MIN(INDEX(_xlfn._xlws.FILTER(Table7[],(Table7[Engine]=K51)*(Table7[Algorithm]=L51)*(Table7[Search Depth]=M51)),,5))</f>
        <v>1952.9649999999999</v>
      </c>
      <c r="P51">
        <f>Table8[[#This Row],[Time took]]-N7</f>
        <v>-3438.8000000075799</v>
      </c>
      <c r="Q51">
        <f>Table8[[#This Row],[Time took]]-Table811[[#This Row],[Time took]]</f>
        <v>-8634.0349999999999</v>
      </c>
      <c r="R51">
        <f>Table8[[#This Row],[Time took]]-Table813[[#This Row],[Time took]]</f>
        <v>-1158.0350000000001</v>
      </c>
    </row>
    <row r="52" spans="1:18" ht="19">
      <c r="A52" s="3" t="s">
        <v>5</v>
      </c>
      <c r="B52" s="3" t="s">
        <v>7</v>
      </c>
      <c r="C52" s="3">
        <v>2</v>
      </c>
      <c r="D52" s="3">
        <v>2</v>
      </c>
      <c r="E52" s="3">
        <v>0.95000001601874795</v>
      </c>
      <c r="F52" s="3"/>
      <c r="H52" s="5">
        <f>Table2[[#This Row],[Time took]]-Table1[[#This Row],[Time took]]</f>
        <v>-2.0499999839812522</v>
      </c>
      <c r="I52" s="5">
        <f>Table2[[#This Row],[Time took]]-Table3[[#This Row],[Time took]]</f>
        <v>-4.999998398125205E-2</v>
      </c>
      <c r="K52" s="8" t="s">
        <v>5</v>
      </c>
      <c r="L52" s="8" t="s">
        <v>7</v>
      </c>
      <c r="M52" s="8">
        <v>2</v>
      </c>
      <c r="N52" cm="1">
        <f t="array" ref="N52">MIN(INDEX(_xlfn._xlws.FILTER(Table7[],(Table7[Engine]=K52)*(Table7[Algorithm]=L52)*(Table7[Search Depth]=M52)),,5))</f>
        <v>0.66500000000000004</v>
      </c>
      <c r="P52">
        <f>Table8[[#This Row],[Time took]]-N8</f>
        <v>-0.25500002041458991</v>
      </c>
      <c r="Q52">
        <f>Table8[[#This Row],[Time took]]-Table811[[#This Row],[Time took]]</f>
        <v>-0.33499999999999996</v>
      </c>
      <c r="R52">
        <f>Table8[[#This Row],[Time took]]-Table813[[#This Row],[Time took]]</f>
        <v>0.66500000000000004</v>
      </c>
    </row>
    <row r="53" spans="1:18" ht="19">
      <c r="A53" s="3" t="s">
        <v>5</v>
      </c>
      <c r="B53" s="3" t="s">
        <v>7</v>
      </c>
      <c r="C53" s="3">
        <v>3</v>
      </c>
      <c r="D53" s="3">
        <v>2</v>
      </c>
      <c r="E53" s="3">
        <v>1.0050000273622499</v>
      </c>
      <c r="F53" s="3"/>
      <c r="H53" s="5">
        <f>Table2[[#This Row],[Time took]]-Table1[[#This Row],[Time took]]</f>
        <v>-1.9949999726377501</v>
      </c>
      <c r="I53" s="5">
        <f>Table2[[#This Row],[Time took]]-Table3[[#This Row],[Time took]]</f>
        <v>-0.99499997263775009</v>
      </c>
      <c r="K53" s="8" t="s">
        <v>5</v>
      </c>
      <c r="L53" s="8" t="s">
        <v>7</v>
      </c>
      <c r="M53" s="8">
        <v>3</v>
      </c>
      <c r="N53" cm="1">
        <f t="array" ref="N53">MIN(INDEX(_xlfn._xlws.FILTER(Table7[],(Table7[Engine]=K53)*(Table7[Algorithm]=L53)*(Table7[Search Depth]=M53)),,5))</f>
        <v>1.5600000039999999</v>
      </c>
      <c r="P53">
        <f>Table8[[#This Row],[Time took]]-N9</f>
        <v>-1.3150000015879302</v>
      </c>
      <c r="Q53">
        <f>Table8[[#This Row],[Time took]]-Table811[[#This Row],[Time took]]</f>
        <v>-2.4399999960000001</v>
      </c>
      <c r="R53">
        <f>Table8[[#This Row],[Time took]]-Table813[[#This Row],[Time took]]</f>
        <v>-0.43999999600000006</v>
      </c>
    </row>
    <row r="54" spans="1:18" ht="19">
      <c r="A54" s="3" t="s">
        <v>5</v>
      </c>
      <c r="B54" s="3" t="s">
        <v>7</v>
      </c>
      <c r="C54" s="3">
        <v>4</v>
      </c>
      <c r="D54" s="3">
        <v>2</v>
      </c>
      <c r="E54" s="3">
        <v>1.0449999826960199</v>
      </c>
      <c r="F54" s="3"/>
      <c r="H54" s="5">
        <f>Table2[[#This Row],[Time took]]-Table1[[#This Row],[Time took]]</f>
        <v>-1.9550000173039801</v>
      </c>
      <c r="I54" s="5">
        <f>Table2[[#This Row],[Time took]]-Table3[[#This Row],[Time took]]</f>
        <v>4.4999982696019902E-2</v>
      </c>
      <c r="K54" s="8" t="s">
        <v>5</v>
      </c>
      <c r="L54" s="8" t="s">
        <v>7</v>
      </c>
      <c r="M54" s="8">
        <v>4</v>
      </c>
      <c r="N54" cm="1">
        <f t="array" ref="N54">MIN(INDEX(_xlfn._xlws.FILTER(Table7[],(Table7[Engine]=K54)*(Table7[Algorithm]=L54)*(Table7[Search Depth]=M54)),,5))</f>
        <v>2.214999986</v>
      </c>
      <c r="P54">
        <f>Table8[[#This Row],[Time took]]-N10</f>
        <v>-2.4200000333342504</v>
      </c>
      <c r="Q54">
        <f>Table8[[#This Row],[Time took]]-Table811[[#This Row],[Time took]]</f>
        <v>-5.7850000139999995</v>
      </c>
      <c r="R54">
        <f>Table8[[#This Row],[Time took]]-Table813[[#This Row],[Time took]]</f>
        <v>-1.785000014</v>
      </c>
    </row>
    <row r="55" spans="1:18" ht="19">
      <c r="A55" s="3" t="s">
        <v>5</v>
      </c>
      <c r="B55" s="3" t="s">
        <v>7</v>
      </c>
      <c r="C55" s="3">
        <v>5</v>
      </c>
      <c r="D55" s="3">
        <v>2</v>
      </c>
      <c r="E55" s="3">
        <v>0.954999995883554</v>
      </c>
      <c r="F55" s="3"/>
      <c r="H55" s="5">
        <f>Table2[[#This Row],[Time took]]-Table1[[#This Row],[Time took]]</f>
        <v>-1.045000004116446</v>
      </c>
      <c r="I55" s="5">
        <f>Table2[[#This Row],[Time took]]-Table3[[#This Row],[Time took]]</f>
        <v>-1.045000004116446</v>
      </c>
      <c r="K55" s="8" t="s">
        <v>5</v>
      </c>
      <c r="L55" s="8" t="s">
        <v>7</v>
      </c>
      <c r="M55" s="8">
        <v>5</v>
      </c>
      <c r="N55" cm="1">
        <f t="array" ref="N55">MIN(INDEX(_xlfn._xlws.FILTER(Table7[],(Table7[Engine]=K55)*(Table7[Algorithm]=L55)*(Table7[Search Depth]=M55)),,5))</f>
        <v>4.1499999929999998</v>
      </c>
      <c r="P55">
        <f>Table8[[#This Row],[Time took]]-N11</f>
        <v>-7.5749999963828998</v>
      </c>
      <c r="Q55">
        <f>Table8[[#This Row],[Time took]]-Table811[[#This Row],[Time took]]</f>
        <v>-17.850000006999998</v>
      </c>
      <c r="R55">
        <f>Table8[[#This Row],[Time took]]-Table813[[#This Row],[Time took]]</f>
        <v>-3.8500000070000002</v>
      </c>
    </row>
    <row r="56" spans="1:18" ht="19">
      <c r="A56" s="3" t="s">
        <v>5</v>
      </c>
      <c r="B56" s="3" t="s">
        <v>7</v>
      </c>
      <c r="C56" s="3">
        <v>6</v>
      </c>
      <c r="D56" s="3">
        <v>2</v>
      </c>
      <c r="E56" s="3">
        <v>0.99000002956017796</v>
      </c>
      <c r="F56" s="3"/>
      <c r="H56" s="5">
        <f>Table2[[#This Row],[Time took]]-Table1[[#This Row],[Time took]]</f>
        <v>-1.0099999704398219</v>
      </c>
      <c r="I56" s="5">
        <f>Table2[[#This Row],[Time took]]-Table3[[#This Row],[Time took]]</f>
        <v>-5.0099999704398224</v>
      </c>
      <c r="K56" s="8" t="s">
        <v>5</v>
      </c>
      <c r="L56" s="8" t="s">
        <v>7</v>
      </c>
      <c r="M56" s="8">
        <v>6</v>
      </c>
      <c r="N56" cm="1">
        <f t="array" ref="N56">MIN(INDEX(_xlfn._xlws.FILTER(Table7[],(Table7[Engine]=K56)*(Table7[Algorithm]=L56)*(Table7[Search Depth]=M56)),,5))</f>
        <v>11.849999950000001</v>
      </c>
      <c r="P56">
        <f>Table8[[#This Row],[Time took]]-N12</f>
        <v>-15.210000101278599</v>
      </c>
      <c r="Q56">
        <f>Table8[[#This Row],[Time took]]-Table811[[#This Row],[Time took]]</f>
        <v>-48.150000050000003</v>
      </c>
      <c r="R56">
        <f>Table8[[#This Row],[Time took]]-Table813[[#This Row],[Time took]]</f>
        <v>-9.1500000499999992</v>
      </c>
    </row>
    <row r="57" spans="1:18" ht="19">
      <c r="A57" s="3" t="s">
        <v>5</v>
      </c>
      <c r="B57" s="3" t="s">
        <v>7</v>
      </c>
      <c r="C57" s="3">
        <v>7</v>
      </c>
      <c r="D57" s="3">
        <v>2</v>
      </c>
      <c r="E57" s="3">
        <v>0.92000002041458995</v>
      </c>
      <c r="F57" s="3"/>
      <c r="H57" s="5">
        <f>Table2[[#This Row],[Time took]]-Table1[[#This Row],[Time took]]</f>
        <v>-1.0799999795854101</v>
      </c>
      <c r="I57" s="5">
        <f>Table2[[#This Row],[Time took]]-Table3[[#This Row],[Time took]]</f>
        <v>-1.0799999795999602</v>
      </c>
      <c r="K57" s="8" t="s">
        <v>5</v>
      </c>
      <c r="L57" s="8" t="s">
        <v>7</v>
      </c>
      <c r="M57" s="8">
        <v>7</v>
      </c>
      <c r="N57" cm="1">
        <f t="array" ref="N57">MIN(INDEX(_xlfn._xlws.FILTER(Table7[],(Table7[Engine]=K57)*(Table7[Algorithm]=L57)*(Table7[Search Depth]=M57)),,5))</f>
        <v>42.655000000000001</v>
      </c>
      <c r="P57">
        <f>Table8[[#This Row],[Time took]]-N13</f>
        <v>-56.659999999478401</v>
      </c>
      <c r="Q57">
        <f>Table8[[#This Row],[Time took]]-Table811[[#This Row],[Time took]]</f>
        <v>-154.345</v>
      </c>
      <c r="R57">
        <f>Table8[[#This Row],[Time took]]-Table813[[#This Row],[Time took]]</f>
        <v>-25.344999999999999</v>
      </c>
    </row>
    <row r="58" spans="1:18" ht="19">
      <c r="A58" s="3" t="s">
        <v>5</v>
      </c>
      <c r="B58" s="3" t="s">
        <v>7</v>
      </c>
      <c r="C58" s="3">
        <v>0</v>
      </c>
      <c r="D58" s="3">
        <v>3</v>
      </c>
      <c r="E58" s="3">
        <v>5.2550000254996103</v>
      </c>
      <c r="F58" s="3"/>
      <c r="H58" s="5">
        <f>Table2[[#This Row],[Time took]]-Table1[[#This Row],[Time took]]</f>
        <v>-1.7449999745003897</v>
      </c>
      <c r="I58" s="5">
        <f>Table2[[#This Row],[Time took]]-Table3[[#This Row],[Time took]]</f>
        <v>0.25500002551417023</v>
      </c>
      <c r="K58" s="8" t="s">
        <v>5</v>
      </c>
      <c r="L58" s="8" t="s">
        <v>7</v>
      </c>
      <c r="M58" s="8">
        <v>8</v>
      </c>
      <c r="N58" cm="1">
        <f t="array" ref="N58">MIN(INDEX(_xlfn._xlws.FILTER(Table7[],(Table7[Engine]=K58)*(Table7[Algorithm]=L58)*(Table7[Search Depth]=M58)),,5))</f>
        <v>82.094999959999996</v>
      </c>
      <c r="P58">
        <f>Table8[[#This Row],[Time took]]-N14</f>
        <v>-104.634999997606</v>
      </c>
      <c r="Q58">
        <f>Table8[[#This Row],[Time took]]-Table811[[#This Row],[Time took]]</f>
        <v>-372.90500004</v>
      </c>
      <c r="R58">
        <f>Table8[[#This Row],[Time took]]-Table813[[#This Row],[Time took]]</f>
        <v>-56.905000039992018</v>
      </c>
    </row>
    <row r="59" spans="1:18" ht="19">
      <c r="A59" s="3" t="s">
        <v>5</v>
      </c>
      <c r="B59" s="3" t="s">
        <v>7</v>
      </c>
      <c r="C59" s="3">
        <v>1</v>
      </c>
      <c r="D59" s="3">
        <v>3</v>
      </c>
      <c r="E59" s="3">
        <v>3.5550000029616</v>
      </c>
      <c r="F59" s="3"/>
      <c r="H59" s="5">
        <f>Table2[[#This Row],[Time took]]-Table1[[#This Row],[Time took]]</f>
        <v>-3.4449999970384</v>
      </c>
      <c r="I59" s="5">
        <f>Table2[[#This Row],[Time took]]-Table3[[#This Row],[Time took]]</f>
        <v>-2.4449999970384</v>
      </c>
      <c r="K59" s="8" t="s">
        <v>5</v>
      </c>
      <c r="L59" s="8" t="s">
        <v>7</v>
      </c>
      <c r="M59" s="8">
        <v>9</v>
      </c>
      <c r="N59" cm="1">
        <f t="array" ref="N59">MIN(INDEX(_xlfn._xlws.FILTER(Table7[],(Table7[Engine]=K59)*(Table7[Algorithm]=L59)*(Table7[Search Depth]=M59)),,5))</f>
        <v>264.255</v>
      </c>
      <c r="P59">
        <f>Table8[[#This Row],[Time took]]-N15</f>
        <v>-382.719999981466</v>
      </c>
      <c r="Q59">
        <f>Table8[[#This Row],[Time took]]-Table811[[#This Row],[Time took]]</f>
        <v>-1036.7449999999999</v>
      </c>
      <c r="R59">
        <f>Table8[[#This Row],[Time took]]-Table813[[#This Row],[Time took]]</f>
        <v>-158.745</v>
      </c>
    </row>
    <row r="60" spans="1:18" ht="19">
      <c r="A60" s="3" t="s">
        <v>5</v>
      </c>
      <c r="B60" s="3" t="s">
        <v>7</v>
      </c>
      <c r="C60" s="3">
        <v>2</v>
      </c>
      <c r="D60" s="3">
        <v>3</v>
      </c>
      <c r="E60" s="3">
        <v>3.31000000005587</v>
      </c>
      <c r="F60" s="3"/>
      <c r="H60" s="5">
        <f>Table2[[#This Row],[Time took]]-Table1[[#This Row],[Time took]]</f>
        <v>-4.6899999999441295</v>
      </c>
      <c r="I60" s="5">
        <f>Table2[[#This Row],[Time took]]-Table3[[#This Row],[Time took]]</f>
        <v>-0.68999999995868011</v>
      </c>
      <c r="K60" s="8" t="s">
        <v>5</v>
      </c>
      <c r="L60" s="8" t="s">
        <v>7</v>
      </c>
      <c r="M60" s="8">
        <v>10</v>
      </c>
      <c r="N60" cm="1">
        <f t="array" ref="N60">MIN(INDEX(_xlfn._xlws.FILTER(Table7[],(Table7[Engine]=K60)*(Table7[Algorithm]=L60)*(Table7[Search Depth]=M60)),,5))</f>
        <v>367.55500000000001</v>
      </c>
      <c r="P60">
        <f>Table8[[#This Row],[Time took]]-N16</f>
        <v>-459.28999997412694</v>
      </c>
      <c r="Q60">
        <f>Table8[[#This Row],[Time took]]-Table811[[#This Row],[Time took]]</f>
        <v>-1726.4449999999999</v>
      </c>
      <c r="R60">
        <f>Table8[[#This Row],[Time took]]-Table813[[#This Row],[Time took]]</f>
        <v>-242.44500000000704</v>
      </c>
    </row>
    <row r="61" spans="1:18" ht="19">
      <c r="A61" s="3" t="s">
        <v>5</v>
      </c>
      <c r="B61" s="3" t="s">
        <v>7</v>
      </c>
      <c r="C61" s="3">
        <v>3</v>
      </c>
      <c r="D61" s="3">
        <v>3</v>
      </c>
      <c r="E61" s="3">
        <v>2.9399999766610501</v>
      </c>
      <c r="F61" s="3"/>
      <c r="H61" s="5">
        <f>Table2[[#This Row],[Time took]]-Table1[[#This Row],[Time took]]</f>
        <v>-4.0600000233389499</v>
      </c>
      <c r="I61" s="5">
        <f>Table2[[#This Row],[Time took]]-Table3[[#This Row],[Time took]]</f>
        <v>-1.06000002332439</v>
      </c>
      <c r="K61" s="8" t="s">
        <v>5</v>
      </c>
      <c r="L61" s="8" t="s">
        <v>7</v>
      </c>
      <c r="M61" s="8">
        <v>11</v>
      </c>
      <c r="N61" cm="1">
        <f t="array" ref="N61">MIN(INDEX(_xlfn._xlws.FILTER(Table7[],(Table7[Engine]=K61)*(Table7[Algorithm]=L61)*(Table7[Search Depth]=M61)),,5))</f>
        <v>1084.73</v>
      </c>
      <c r="P61">
        <f>Table8[[#This Row],[Time took]]-N17</f>
        <v>-1812.0699999877002</v>
      </c>
      <c r="Q61">
        <f>Table8[[#This Row],[Time took]]-Table811[[#This Row],[Time took]]</f>
        <v>-4865.2700000000004</v>
      </c>
      <c r="R61">
        <f>Table8[[#This Row],[Time took]]-Table813[[#This Row],[Time took]]</f>
        <v>-730.26999999998998</v>
      </c>
    </row>
    <row r="62" spans="1:18" ht="19">
      <c r="A62" s="3" t="s">
        <v>5</v>
      </c>
      <c r="B62" s="3" t="s">
        <v>7</v>
      </c>
      <c r="C62" s="3">
        <v>4</v>
      </c>
      <c r="D62" s="3">
        <v>3</v>
      </c>
      <c r="E62" s="3">
        <v>2.8750000055879301</v>
      </c>
      <c r="F62" s="3"/>
      <c r="H62" s="5">
        <f>Table2[[#This Row],[Time took]]-Table1[[#This Row],[Time took]]</f>
        <v>-4.1249999944120699</v>
      </c>
      <c r="I62" s="5">
        <f>Table2[[#This Row],[Time took]]-Table3[[#This Row],[Time took]]</f>
        <v>-2.12499999442662</v>
      </c>
      <c r="K62" s="8" t="s">
        <v>5</v>
      </c>
      <c r="L62" s="8" t="s">
        <v>7</v>
      </c>
      <c r="M62" s="8">
        <v>12</v>
      </c>
      <c r="N62" cm="1">
        <f t="array" ref="N62">MIN(INDEX(_xlfn._xlws.FILTER(Table7[],(Table7[Engine]=K62)*(Table7[Algorithm]=L62)*(Table7[Search Depth]=M62)),,5))</f>
        <v>2211.66</v>
      </c>
      <c r="P62">
        <f>Table8[[#This Row],[Time took]]-N18</f>
        <v>-2778.1799999947198</v>
      </c>
      <c r="Q62">
        <f>Table8[[#This Row],[Time took]]-Table811[[#This Row],[Time took]]</f>
        <v>-11179.34</v>
      </c>
      <c r="R62">
        <f>Table8[[#This Row],[Time took]]-Table813[[#This Row],[Time took]]</f>
        <v>-1422.3400000000001</v>
      </c>
    </row>
    <row r="63" spans="1:18" ht="19">
      <c r="A63" s="3" t="s">
        <v>5</v>
      </c>
      <c r="B63" s="3" t="s">
        <v>7</v>
      </c>
      <c r="C63" s="3">
        <v>5</v>
      </c>
      <c r="D63" s="3">
        <v>3</v>
      </c>
      <c r="E63" s="3">
        <v>4.55499999225139</v>
      </c>
      <c r="F63" s="3"/>
      <c r="H63" s="5">
        <f>Table2[[#This Row],[Time took]]-Table1[[#This Row],[Time took]]</f>
        <v>-2.44500000774861</v>
      </c>
      <c r="I63" s="5">
        <f>Table2[[#This Row],[Time took]]-Table3[[#This Row],[Time took]]</f>
        <v>-0.44500000773405013</v>
      </c>
    </row>
    <row r="64" spans="1:18" ht="19">
      <c r="A64" s="3" t="s">
        <v>5</v>
      </c>
      <c r="B64" s="3" t="s">
        <v>7</v>
      </c>
      <c r="C64" s="3">
        <v>6</v>
      </c>
      <c r="D64" s="3">
        <v>3</v>
      </c>
      <c r="E64" s="3">
        <v>3.4400000004097802</v>
      </c>
      <c r="F64" s="3"/>
      <c r="H64" s="5">
        <f>Table2[[#This Row],[Time took]]-Table1[[#This Row],[Time took]]</f>
        <v>-4.5599999995902198</v>
      </c>
      <c r="I64" s="5">
        <f>Table2[[#This Row],[Time took]]-Table3[[#This Row],[Time took]]</f>
        <v>-0.55999999959021984</v>
      </c>
    </row>
    <row r="65" spans="1:9" ht="19">
      <c r="A65" s="3" t="s">
        <v>5</v>
      </c>
      <c r="B65" s="3" t="s">
        <v>7</v>
      </c>
      <c r="C65" s="3">
        <v>7</v>
      </c>
      <c r="D65" s="3">
        <v>3</v>
      </c>
      <c r="E65" s="3">
        <v>3.0299999634735202</v>
      </c>
      <c r="F65" s="3"/>
      <c r="H65" s="5">
        <f>Table2[[#This Row],[Time took]]-Table1[[#This Row],[Time took]]</f>
        <v>-2.9700000365264798</v>
      </c>
      <c r="I65" s="5">
        <f>Table2[[#This Row],[Time took]]-Table3[[#This Row],[Time took]]</f>
        <v>-1.9700000365264798</v>
      </c>
    </row>
    <row r="66" spans="1:9" ht="19">
      <c r="A66" s="3" t="s">
        <v>5</v>
      </c>
      <c r="B66" s="3" t="s">
        <v>7</v>
      </c>
      <c r="C66" s="3">
        <v>0</v>
      </c>
      <c r="D66" s="3">
        <v>4</v>
      </c>
      <c r="E66" s="3">
        <v>5.6750000221654702</v>
      </c>
      <c r="F66" s="3"/>
      <c r="H66" s="5">
        <f>Table2[[#This Row],[Time took]]-Table1[[#This Row],[Time took]]</f>
        <v>-8.3249999778345298</v>
      </c>
      <c r="I66" s="5">
        <f>Table2[[#This Row],[Time took]]-Table3[[#This Row],[Time took]]</f>
        <v>-1.3249999778345298</v>
      </c>
    </row>
    <row r="67" spans="1:9" ht="19">
      <c r="A67" s="3" t="s">
        <v>5</v>
      </c>
      <c r="B67" s="3" t="s">
        <v>7</v>
      </c>
      <c r="C67" s="3">
        <v>1</v>
      </c>
      <c r="D67" s="3">
        <v>4</v>
      </c>
      <c r="E67" s="3">
        <v>6.3199999858625198</v>
      </c>
      <c r="F67" s="3"/>
      <c r="H67" s="5">
        <f>Table2[[#This Row],[Time took]]-Table1[[#This Row],[Time took]]</f>
        <v>-11.68000001413748</v>
      </c>
      <c r="I67" s="5">
        <f>Table2[[#This Row],[Time took]]-Table3[[#This Row],[Time took]]</f>
        <v>-1.6800000141374802</v>
      </c>
    </row>
    <row r="68" spans="1:9" ht="19">
      <c r="A68" s="3" t="s">
        <v>5</v>
      </c>
      <c r="B68" s="3" t="s">
        <v>7</v>
      </c>
      <c r="C68" s="3">
        <v>2</v>
      </c>
      <c r="D68" s="3">
        <v>4</v>
      </c>
      <c r="E68" s="3">
        <v>5.2099999738857097</v>
      </c>
      <c r="F68" s="3"/>
      <c r="H68" s="5">
        <f>Table2[[#This Row],[Time took]]-Table1[[#This Row],[Time took]]</f>
        <v>-9.7900000261142903</v>
      </c>
      <c r="I68" s="5">
        <f>Table2[[#This Row],[Time took]]-Table3[[#This Row],[Time took]]</f>
        <v>-3.7900000261142903</v>
      </c>
    </row>
    <row r="69" spans="1:9" ht="19">
      <c r="A69" s="3" t="s">
        <v>5</v>
      </c>
      <c r="B69" s="3" t="s">
        <v>7</v>
      </c>
      <c r="C69" s="3">
        <v>3</v>
      </c>
      <c r="D69" s="3">
        <v>4</v>
      </c>
      <c r="E69" s="3">
        <v>6.9249999942258</v>
      </c>
      <c r="F69" s="3"/>
      <c r="H69" s="5">
        <f>Table2[[#This Row],[Time took]]-Table1[[#This Row],[Time took]]</f>
        <v>-7.0750000057742</v>
      </c>
      <c r="I69" s="5">
        <f>Table2[[#This Row],[Time took]]-Table3[[#This Row],[Time took]]</f>
        <v>-1.0750000057742</v>
      </c>
    </row>
    <row r="70" spans="1:9" ht="19">
      <c r="A70" s="3" t="s">
        <v>5</v>
      </c>
      <c r="B70" s="3" t="s">
        <v>7</v>
      </c>
      <c r="C70" s="3">
        <v>4</v>
      </c>
      <c r="D70" s="3">
        <v>4</v>
      </c>
      <c r="E70" s="3">
        <v>7.8699999721720797</v>
      </c>
      <c r="F70" s="3"/>
      <c r="H70" s="5">
        <f>Table2[[#This Row],[Time took]]-Table1[[#This Row],[Time took]]</f>
        <v>-8.1300000278279203</v>
      </c>
      <c r="I70" s="5">
        <f>Table2[[#This Row],[Time took]]-Table3[[#This Row],[Time took]]</f>
        <v>-1.1300000278279203</v>
      </c>
    </row>
    <row r="71" spans="1:9" ht="19">
      <c r="A71" s="3" t="s">
        <v>5</v>
      </c>
      <c r="B71" s="3" t="s">
        <v>7</v>
      </c>
      <c r="C71" s="3">
        <v>5</v>
      </c>
      <c r="D71" s="3">
        <v>4</v>
      </c>
      <c r="E71" s="3">
        <v>5.2999999606981802</v>
      </c>
      <c r="F71" s="3"/>
      <c r="H71" s="5">
        <f>Table2[[#This Row],[Time took]]-Table1[[#This Row],[Time took]]</f>
        <v>-9.7000000393018198</v>
      </c>
      <c r="I71" s="5">
        <f>Table2[[#This Row],[Time took]]-Table3[[#This Row],[Time took]]</f>
        <v>-1.7000000393018198</v>
      </c>
    </row>
    <row r="72" spans="1:9" ht="19">
      <c r="A72" s="3" t="s">
        <v>5</v>
      </c>
      <c r="B72" s="3" t="s">
        <v>7</v>
      </c>
      <c r="C72" s="3">
        <v>6</v>
      </c>
      <c r="D72" s="3">
        <v>4</v>
      </c>
      <c r="E72" s="3">
        <v>4.6350000193342504</v>
      </c>
      <c r="F72" s="3"/>
      <c r="H72" s="5">
        <f>Table2[[#This Row],[Time took]]-Table1[[#This Row],[Time took]]</f>
        <v>-12.36499998066575</v>
      </c>
      <c r="I72" s="5">
        <f>Table2[[#This Row],[Time took]]-Table3[[#This Row],[Time took]]</f>
        <v>-3.3649999806657496</v>
      </c>
    </row>
    <row r="73" spans="1:9" ht="19">
      <c r="A73" s="3" t="s">
        <v>5</v>
      </c>
      <c r="B73" s="3" t="s">
        <v>7</v>
      </c>
      <c r="C73" s="3">
        <v>7</v>
      </c>
      <c r="D73" s="3">
        <v>4</v>
      </c>
      <c r="E73" s="3">
        <v>6.9299999740905998</v>
      </c>
      <c r="F73" s="3"/>
      <c r="H73" s="5">
        <f>Table2[[#This Row],[Time took]]-Table1[[#This Row],[Time took]]</f>
        <v>-8.0700000259094011</v>
      </c>
      <c r="I73" s="5">
        <f>Table2[[#This Row],[Time took]]-Table3[[#This Row],[Time took]]</f>
        <v>-7.0000025909400243E-2</v>
      </c>
    </row>
    <row r="74" spans="1:9" ht="19">
      <c r="A74" s="3" t="s">
        <v>5</v>
      </c>
      <c r="B74" s="3" t="s">
        <v>7</v>
      </c>
      <c r="C74" s="3">
        <v>0</v>
      </c>
      <c r="D74" s="3">
        <v>5</v>
      </c>
      <c r="E74" s="3">
        <v>15.314999967813399</v>
      </c>
      <c r="F74" s="3"/>
      <c r="H74" s="5">
        <f>Table2[[#This Row],[Time took]]-Table1[[#This Row],[Time took]]</f>
        <v>-24.685000032186601</v>
      </c>
      <c r="I74" s="5">
        <f>Table2[[#This Row],[Time took]]-Table3[[#This Row],[Time took]]</f>
        <v>-5.6850000321866005</v>
      </c>
    </row>
    <row r="75" spans="1:9" ht="19">
      <c r="A75" s="3" t="s">
        <v>5</v>
      </c>
      <c r="B75" s="3" t="s">
        <v>7</v>
      </c>
      <c r="C75" s="3">
        <v>1</v>
      </c>
      <c r="D75" s="3">
        <v>5</v>
      </c>
      <c r="E75" s="3">
        <v>11.7249999893829</v>
      </c>
      <c r="F75" s="3"/>
      <c r="H75" s="5">
        <f>Table2[[#This Row],[Time took]]-Table1[[#This Row],[Time took]]</f>
        <v>-24.275000010617099</v>
      </c>
      <c r="I75" s="5">
        <f>Table2[[#This Row],[Time took]]-Table3[[#This Row],[Time took]]</f>
        <v>-10.2750000106171</v>
      </c>
    </row>
    <row r="76" spans="1:9" ht="19">
      <c r="A76" s="3" t="s">
        <v>5</v>
      </c>
      <c r="B76" s="3" t="s">
        <v>7</v>
      </c>
      <c r="C76" s="3">
        <v>2</v>
      </c>
      <c r="D76" s="3">
        <v>5</v>
      </c>
      <c r="E76" s="3">
        <v>14.635000028647401</v>
      </c>
      <c r="F76" s="3"/>
      <c r="H76" s="5">
        <f>Table2[[#This Row],[Time took]]-Table1[[#This Row],[Time took]]</f>
        <v>-24.364999971352599</v>
      </c>
      <c r="I76" s="5">
        <f>Table2[[#This Row],[Time took]]-Table3[[#This Row],[Time took]]</f>
        <v>-5.3649999713525993</v>
      </c>
    </row>
    <row r="77" spans="1:9" ht="19">
      <c r="A77" s="3" t="s">
        <v>5</v>
      </c>
      <c r="B77" s="3" t="s">
        <v>7</v>
      </c>
      <c r="C77" s="3">
        <v>3</v>
      </c>
      <c r="D77" s="3">
        <v>5</v>
      </c>
      <c r="E77" s="3">
        <v>12.9900000174529</v>
      </c>
      <c r="F77" s="3"/>
      <c r="H77" s="5">
        <f>Table2[[#This Row],[Time took]]-Table1[[#This Row],[Time took]]</f>
        <v>-24.0099999825471</v>
      </c>
      <c r="I77" s="5">
        <f>Table2[[#This Row],[Time took]]-Table3[[#This Row],[Time took]]</f>
        <v>-9.0099999825471002</v>
      </c>
    </row>
    <row r="78" spans="1:9" ht="19">
      <c r="A78" s="3" t="s">
        <v>5</v>
      </c>
      <c r="B78" s="3" t="s">
        <v>7</v>
      </c>
      <c r="C78" s="3">
        <v>4</v>
      </c>
      <c r="D78" s="3">
        <v>5</v>
      </c>
      <c r="E78" s="3">
        <v>14.339999994263</v>
      </c>
      <c r="F78" s="3"/>
      <c r="H78" s="5">
        <f>Table2[[#This Row],[Time took]]-Table1[[#This Row],[Time took]]</f>
        <v>-24.660000005737</v>
      </c>
      <c r="I78" s="5">
        <f>Table2[[#This Row],[Time took]]-Table3[[#This Row],[Time took]]</f>
        <v>-6.6600000057370004</v>
      </c>
    </row>
    <row r="79" spans="1:9" ht="19">
      <c r="A79" s="3" t="s">
        <v>5</v>
      </c>
      <c r="B79" s="3" t="s">
        <v>7</v>
      </c>
      <c r="C79" s="3">
        <v>5</v>
      </c>
      <c r="D79" s="3">
        <v>5</v>
      </c>
      <c r="E79" s="3">
        <v>13.3550000027753</v>
      </c>
      <c r="F79" s="3"/>
      <c r="H79" s="5">
        <f>Table2[[#This Row],[Time took]]-Table1[[#This Row],[Time took]]</f>
        <v>-26.644999997224701</v>
      </c>
      <c r="I79" s="5">
        <f>Table2[[#This Row],[Time took]]-Table3[[#This Row],[Time took]]</f>
        <v>-6.6449999972246996</v>
      </c>
    </row>
    <row r="80" spans="1:9" ht="19">
      <c r="A80" s="3" t="s">
        <v>5</v>
      </c>
      <c r="B80" s="3" t="s">
        <v>7</v>
      </c>
      <c r="C80" s="3">
        <v>6</v>
      </c>
      <c r="D80" s="3">
        <v>5</v>
      </c>
      <c r="E80" s="3">
        <v>11.8699999875389</v>
      </c>
      <c r="F80" s="3"/>
      <c r="H80" s="5">
        <f>Table2[[#This Row],[Time took]]-Table1[[#This Row],[Time took]]</f>
        <v>-27.1300000124611</v>
      </c>
      <c r="I80" s="5">
        <f>Table2[[#This Row],[Time took]]-Table3[[#This Row],[Time took]]</f>
        <v>-7.1300000124755982</v>
      </c>
    </row>
    <row r="81" spans="1:9" ht="19">
      <c r="A81" s="3" t="s">
        <v>5</v>
      </c>
      <c r="B81" s="3" t="s">
        <v>7</v>
      </c>
      <c r="C81" s="3">
        <v>7</v>
      </c>
      <c r="D81" s="3">
        <v>5</v>
      </c>
      <c r="E81" s="3">
        <v>12.560000002849799</v>
      </c>
      <c r="F81" s="3"/>
      <c r="H81" s="5">
        <f>Table2[[#This Row],[Time took]]-Table1[[#This Row],[Time took]]</f>
        <v>-23.439999997150203</v>
      </c>
      <c r="I81" s="5">
        <f>Table2[[#This Row],[Time took]]-Table3[[#This Row],[Time took]]</f>
        <v>-7.4399999971355992</v>
      </c>
    </row>
    <row r="82" spans="1:9" ht="19">
      <c r="A82" s="3" t="s">
        <v>5</v>
      </c>
      <c r="B82" s="3" t="s">
        <v>7</v>
      </c>
      <c r="C82" s="3">
        <v>0</v>
      </c>
      <c r="D82" s="3">
        <v>6</v>
      </c>
      <c r="E82" s="3">
        <v>33.170000009704303</v>
      </c>
      <c r="F82" s="3"/>
      <c r="H82" s="5">
        <f>Table2[[#This Row],[Time took]]-Table1[[#This Row],[Time took]]</f>
        <v>-60.829999990295697</v>
      </c>
      <c r="I82" s="5">
        <f>Table2[[#This Row],[Time took]]-Table3[[#This Row],[Time took]]</f>
        <v>-16.829999990295697</v>
      </c>
    </row>
    <row r="83" spans="1:9" ht="19">
      <c r="A83" s="3" t="s">
        <v>5</v>
      </c>
      <c r="B83" s="3" t="s">
        <v>7</v>
      </c>
      <c r="C83" s="3">
        <v>1</v>
      </c>
      <c r="D83" s="3">
        <v>6</v>
      </c>
      <c r="E83" s="3">
        <v>27.179999975487501</v>
      </c>
      <c r="F83" s="3"/>
      <c r="H83" s="5">
        <f>Table2[[#This Row],[Time took]]-Table1[[#This Row],[Time took]]</f>
        <v>-69.820000024512495</v>
      </c>
      <c r="I83" s="5">
        <f>Table2[[#This Row],[Time took]]-Table3[[#This Row],[Time took]]</f>
        <v>-19.820000024512499</v>
      </c>
    </row>
    <row r="84" spans="1:9" ht="19">
      <c r="A84" s="3" t="s">
        <v>5</v>
      </c>
      <c r="B84" s="3" t="s">
        <v>7</v>
      </c>
      <c r="C84" s="3">
        <v>2</v>
      </c>
      <c r="D84" s="3">
        <v>6</v>
      </c>
      <c r="E84" s="3">
        <v>27.084999950602601</v>
      </c>
      <c r="F84" s="3"/>
      <c r="H84" s="5">
        <f>Table2[[#This Row],[Time took]]-Table1[[#This Row],[Time took]]</f>
        <v>-64.915000049397406</v>
      </c>
      <c r="I84" s="5">
        <f>Table2[[#This Row],[Time took]]-Table3[[#This Row],[Time took]]</f>
        <v>-17.915000049397399</v>
      </c>
    </row>
    <row r="85" spans="1:9" ht="19">
      <c r="A85" s="3" t="s">
        <v>5</v>
      </c>
      <c r="B85" s="3" t="s">
        <v>7</v>
      </c>
      <c r="C85" s="3">
        <v>3</v>
      </c>
      <c r="D85" s="3">
        <v>6</v>
      </c>
      <c r="E85" s="3">
        <v>27.564999996684399</v>
      </c>
      <c r="F85" s="3"/>
      <c r="H85" s="5">
        <f>Table2[[#This Row],[Time took]]-Table1[[#This Row],[Time took]]</f>
        <v>-75.435000003315594</v>
      </c>
      <c r="I85" s="5">
        <f>Table2[[#This Row],[Time took]]-Table3[[#This Row],[Time took]]</f>
        <v>-21.435000003315601</v>
      </c>
    </row>
    <row r="86" spans="1:9" ht="19">
      <c r="A86" s="3" t="s">
        <v>5</v>
      </c>
      <c r="B86" s="3" t="s">
        <v>7</v>
      </c>
      <c r="C86" s="3">
        <v>4</v>
      </c>
      <c r="D86" s="3">
        <v>6</v>
      </c>
      <c r="E86" s="3">
        <v>27.490000007673999</v>
      </c>
      <c r="F86" s="3"/>
      <c r="H86" s="5">
        <f>Table2[[#This Row],[Time took]]-Table1[[#This Row],[Time took]]</f>
        <v>-66.509999992326001</v>
      </c>
      <c r="I86" s="5">
        <f>Table2[[#This Row],[Time took]]-Table3[[#This Row],[Time took]]</f>
        <v>-16.509999992340504</v>
      </c>
    </row>
    <row r="87" spans="1:9" ht="19">
      <c r="A87" s="3" t="s">
        <v>5</v>
      </c>
      <c r="B87" s="3" t="s">
        <v>7</v>
      </c>
      <c r="C87" s="3">
        <v>5</v>
      </c>
      <c r="D87" s="3">
        <v>6</v>
      </c>
      <c r="E87" s="3">
        <v>30.4350000224076</v>
      </c>
      <c r="F87" s="3"/>
      <c r="H87" s="5">
        <f>Table2[[#This Row],[Time took]]-Table1[[#This Row],[Time took]]</f>
        <v>-65.564999977592407</v>
      </c>
      <c r="I87" s="5">
        <f>Table2[[#This Row],[Time took]]-Table3[[#This Row],[Time took]]</f>
        <v>-14.564999977577799</v>
      </c>
    </row>
    <row r="88" spans="1:9" ht="19">
      <c r="A88" s="3" t="s">
        <v>5</v>
      </c>
      <c r="B88" s="3" t="s">
        <v>7</v>
      </c>
      <c r="C88" s="3">
        <v>6</v>
      </c>
      <c r="D88" s="3">
        <v>6</v>
      </c>
      <c r="E88" s="3">
        <v>27.3250000318512</v>
      </c>
      <c r="F88" s="3"/>
      <c r="H88" s="5">
        <f>Table2[[#This Row],[Time took]]-Table1[[#This Row],[Time took]]</f>
        <v>-67.674999968148796</v>
      </c>
      <c r="I88" s="5">
        <f>Table2[[#This Row],[Time took]]-Table3[[#This Row],[Time took]]</f>
        <v>-19.6749999681488</v>
      </c>
    </row>
    <row r="89" spans="1:9" ht="19">
      <c r="A89" s="3" t="s">
        <v>5</v>
      </c>
      <c r="B89" s="3" t="s">
        <v>7</v>
      </c>
      <c r="C89" s="3">
        <v>7</v>
      </c>
      <c r="D89" s="3">
        <v>6</v>
      </c>
      <c r="E89" s="3">
        <v>27.0600000512786</v>
      </c>
      <c r="F89" s="3"/>
      <c r="H89" s="5">
        <f>Table2[[#This Row],[Time took]]-Table1[[#This Row],[Time took]]</f>
        <v>-71.939999948721407</v>
      </c>
      <c r="I89" s="5">
        <f>Table2[[#This Row],[Time took]]-Table3[[#This Row],[Time took]]</f>
        <v>-21.9399999487214</v>
      </c>
    </row>
    <row r="90" spans="1:9" ht="19">
      <c r="A90" s="3" t="s">
        <v>5</v>
      </c>
      <c r="B90" s="3" t="s">
        <v>7</v>
      </c>
      <c r="C90" s="3">
        <v>0</v>
      </c>
      <c r="D90" s="3">
        <v>7</v>
      </c>
      <c r="E90" s="3">
        <v>104.58499996457201</v>
      </c>
      <c r="F90" s="3"/>
      <c r="H90" s="5">
        <f>Table2[[#This Row],[Time took]]-Table1[[#This Row],[Time took]]</f>
        <v>-213.41500003542799</v>
      </c>
      <c r="I90" s="5">
        <f>Table2[[#This Row],[Time took]]-Table3[[#This Row],[Time took]]</f>
        <v>-59.415000035427994</v>
      </c>
    </row>
    <row r="91" spans="1:9" ht="19">
      <c r="A91" s="3" t="s">
        <v>5</v>
      </c>
      <c r="B91" s="3" t="s">
        <v>7</v>
      </c>
      <c r="C91" s="3">
        <v>1</v>
      </c>
      <c r="D91" s="3">
        <v>7</v>
      </c>
      <c r="E91" s="3">
        <v>100.564999971538</v>
      </c>
      <c r="F91" s="3"/>
      <c r="H91" s="5">
        <f>Table2[[#This Row],[Time took]]-Table1[[#This Row],[Time took]]</f>
        <v>-218.43500002846201</v>
      </c>
      <c r="I91" s="5">
        <f>Table2[[#This Row],[Time took]]-Table3[[#This Row],[Time took]]</f>
        <v>-59.435000028461999</v>
      </c>
    </row>
    <row r="92" spans="1:9" ht="19">
      <c r="A92" s="3" t="s">
        <v>5</v>
      </c>
      <c r="B92" s="3" t="s">
        <v>7</v>
      </c>
      <c r="C92" s="3">
        <v>2</v>
      </c>
      <c r="D92" s="3">
        <v>7</v>
      </c>
      <c r="E92" s="3">
        <v>99.314999999478403</v>
      </c>
      <c r="F92" s="3"/>
      <c r="H92" s="5">
        <f>Table2[[#This Row],[Time took]]-Table1[[#This Row],[Time took]]</f>
        <v>-219.6850000005216</v>
      </c>
      <c r="I92" s="5">
        <f>Table2[[#This Row],[Time took]]-Table3[[#This Row],[Time took]]</f>
        <v>-63.685000000521597</v>
      </c>
    </row>
    <row r="93" spans="1:9" ht="19">
      <c r="A93" s="3" t="s">
        <v>5</v>
      </c>
      <c r="B93" s="3" t="s">
        <v>7</v>
      </c>
      <c r="C93" s="3">
        <v>3</v>
      </c>
      <c r="D93" s="3">
        <v>7</v>
      </c>
      <c r="E93" s="3">
        <v>108.345000015106</v>
      </c>
      <c r="F93" s="3"/>
      <c r="H93" s="5">
        <f>Table2[[#This Row],[Time took]]-Table1[[#This Row],[Time took]]</f>
        <v>-211.654999984894</v>
      </c>
      <c r="I93" s="5">
        <f>Table2[[#This Row],[Time took]]-Table3[[#This Row],[Time took]]</f>
        <v>-53.654999984894005</v>
      </c>
    </row>
    <row r="94" spans="1:9" ht="19">
      <c r="A94" s="3" t="s">
        <v>5</v>
      </c>
      <c r="B94" s="3" t="s">
        <v>7</v>
      </c>
      <c r="C94" s="3">
        <v>4</v>
      </c>
      <c r="D94" s="3">
        <v>7</v>
      </c>
      <c r="E94" s="3">
        <v>104.430000006686</v>
      </c>
      <c r="F94" s="3"/>
      <c r="H94" s="5">
        <f>Table2[[#This Row],[Time took]]-Table1[[#This Row],[Time took]]</f>
        <v>-227.56999999331401</v>
      </c>
      <c r="I94" s="5">
        <f>Table2[[#This Row],[Time took]]-Table3[[#This Row],[Time took]]</f>
        <v>-56.569999993313999</v>
      </c>
    </row>
    <row r="95" spans="1:9" ht="19">
      <c r="A95" s="3" t="s">
        <v>5</v>
      </c>
      <c r="B95" s="3" t="s">
        <v>7</v>
      </c>
      <c r="C95" s="3">
        <v>5</v>
      </c>
      <c r="D95" s="3">
        <v>7</v>
      </c>
      <c r="E95" s="3">
        <v>107.949999975971</v>
      </c>
      <c r="F95" s="3"/>
      <c r="H95" s="5">
        <f>Table2[[#This Row],[Time took]]-Table1[[#This Row],[Time took]]</f>
        <v>-213.050000024029</v>
      </c>
      <c r="I95" s="5">
        <f>Table2[[#This Row],[Time took]]-Table3[[#This Row],[Time took]]</f>
        <v>-62.050000024029003</v>
      </c>
    </row>
    <row r="96" spans="1:9" ht="19">
      <c r="A96" s="3" t="s">
        <v>5</v>
      </c>
      <c r="B96" s="3" t="s">
        <v>7</v>
      </c>
      <c r="C96" s="3">
        <v>6</v>
      </c>
      <c r="D96" s="3">
        <v>7</v>
      </c>
      <c r="E96" s="3">
        <v>104.799999971874</v>
      </c>
      <c r="F96" s="3"/>
      <c r="H96" s="5">
        <f>Table2[[#This Row],[Time took]]-Table1[[#This Row],[Time took]]</f>
        <v>-226.200000028126</v>
      </c>
      <c r="I96" s="5">
        <f>Table2[[#This Row],[Time took]]-Table3[[#This Row],[Time took]]</f>
        <v>-54.200000028125999</v>
      </c>
    </row>
    <row r="97" spans="1:9" ht="19">
      <c r="A97" s="3" t="s">
        <v>5</v>
      </c>
      <c r="B97" s="3" t="s">
        <v>7</v>
      </c>
      <c r="C97" s="3">
        <v>7</v>
      </c>
      <c r="D97" s="3">
        <v>7</v>
      </c>
      <c r="E97" s="3">
        <v>104.034999967552</v>
      </c>
      <c r="F97" s="3"/>
      <c r="H97" s="5">
        <f>Table2[[#This Row],[Time took]]-Table1[[#This Row],[Time took]]</f>
        <v>-232.96500003244802</v>
      </c>
      <c r="I97" s="5">
        <f>Table2[[#This Row],[Time took]]-Table3[[#This Row],[Time took]]</f>
        <v>-57.965000032448003</v>
      </c>
    </row>
    <row r="98" spans="1:9" ht="19">
      <c r="A98" s="3" t="s">
        <v>5</v>
      </c>
      <c r="B98" s="3" t="s">
        <v>7</v>
      </c>
      <c r="C98" s="3">
        <v>0</v>
      </c>
      <c r="D98" s="3">
        <v>8</v>
      </c>
      <c r="E98" s="3">
        <v>193.30000004265401</v>
      </c>
      <c r="F98" s="3"/>
      <c r="H98" s="5">
        <f>Table2[[#This Row],[Time took]]-Table1[[#This Row],[Time took]]</f>
        <v>-534.69999995734599</v>
      </c>
      <c r="I98" s="5">
        <f>Table2[[#This Row],[Time took]]-Table3[[#This Row],[Time took]]</f>
        <v>-128.69999995734599</v>
      </c>
    </row>
    <row r="99" spans="1:9" ht="19">
      <c r="A99" s="3" t="s">
        <v>5</v>
      </c>
      <c r="B99" s="3" t="s">
        <v>7</v>
      </c>
      <c r="C99" s="3">
        <v>1</v>
      </c>
      <c r="D99" s="3">
        <v>8</v>
      </c>
      <c r="E99" s="3">
        <v>190.950000018347</v>
      </c>
      <c r="F99" s="3"/>
      <c r="H99" s="5">
        <f>Table2[[#This Row],[Time took]]-Table1[[#This Row],[Time took]]</f>
        <v>-597.04999998165295</v>
      </c>
      <c r="I99" s="5">
        <f>Table2[[#This Row],[Time took]]-Table3[[#This Row],[Time took]]</f>
        <v>-123.049999981653</v>
      </c>
    </row>
    <row r="100" spans="1:9" ht="19">
      <c r="A100" s="3" t="s">
        <v>5</v>
      </c>
      <c r="B100" s="3" t="s">
        <v>7</v>
      </c>
      <c r="C100" s="3">
        <v>2</v>
      </c>
      <c r="D100" s="3">
        <v>8</v>
      </c>
      <c r="E100" s="3">
        <v>196.27000001491899</v>
      </c>
      <c r="F100" s="3"/>
      <c r="H100" s="5">
        <f>Table2[[#This Row],[Time took]]-Table1[[#This Row],[Time took]]</f>
        <v>-493.72999998508101</v>
      </c>
      <c r="I100" s="5">
        <f>Table2[[#This Row],[Time took]]-Table3[[#This Row],[Time took]]</f>
        <v>-117.72999998508101</v>
      </c>
    </row>
    <row r="101" spans="1:9" ht="19">
      <c r="A101" s="3" t="s">
        <v>5</v>
      </c>
      <c r="B101" s="3" t="s">
        <v>7</v>
      </c>
      <c r="C101" s="3">
        <v>3</v>
      </c>
      <c r="D101" s="3">
        <v>8</v>
      </c>
      <c r="E101" s="3">
        <v>199.07500001136199</v>
      </c>
      <c r="F101" s="3"/>
      <c r="H101" s="5">
        <f>Table2[[#This Row],[Time took]]-Table1[[#This Row],[Time took]]</f>
        <v>-549.92499998863798</v>
      </c>
      <c r="I101" s="5">
        <f>Table2[[#This Row],[Time took]]-Table3[[#This Row],[Time took]]</f>
        <v>-121.92499998863801</v>
      </c>
    </row>
    <row r="102" spans="1:9" ht="19">
      <c r="A102" s="3" t="s">
        <v>5</v>
      </c>
      <c r="B102" s="3" t="s">
        <v>7</v>
      </c>
      <c r="C102" s="3">
        <v>4</v>
      </c>
      <c r="D102" s="3">
        <v>8</v>
      </c>
      <c r="E102" s="3">
        <v>190.419999998994</v>
      </c>
      <c r="F102" s="3"/>
      <c r="H102" s="5">
        <f>Table2[[#This Row],[Time took]]-Table1[[#This Row],[Time took]]</f>
        <v>-533.58000000100606</v>
      </c>
      <c r="I102" s="5">
        <f>Table2[[#This Row],[Time took]]-Table3[[#This Row],[Time took]]</f>
        <v>-125.580000001006</v>
      </c>
    </row>
    <row r="103" spans="1:9" ht="19">
      <c r="A103" s="3" t="s">
        <v>5</v>
      </c>
      <c r="B103" s="3" t="s">
        <v>7</v>
      </c>
      <c r="C103" s="3">
        <v>5</v>
      </c>
      <c r="D103" s="3">
        <v>8</v>
      </c>
      <c r="E103" s="3">
        <v>189.355000038631</v>
      </c>
      <c r="F103" s="3"/>
      <c r="H103" s="5">
        <f>Table2[[#This Row],[Time took]]-Table1[[#This Row],[Time took]]</f>
        <v>-576.64499996136897</v>
      </c>
      <c r="I103" s="5">
        <f>Table2[[#This Row],[Time took]]-Table3[[#This Row],[Time took]]</f>
        <v>-138.644999961369</v>
      </c>
    </row>
    <row r="104" spans="1:9" ht="19">
      <c r="A104" s="3" t="s">
        <v>5</v>
      </c>
      <c r="B104" s="3" t="s">
        <v>7</v>
      </c>
      <c r="C104" s="3">
        <v>6</v>
      </c>
      <c r="D104" s="3">
        <v>8</v>
      </c>
      <c r="E104" s="3">
        <v>192.73999996948899</v>
      </c>
      <c r="F104" s="3"/>
      <c r="H104" s="5">
        <f>Table2[[#This Row],[Time took]]-Table1[[#This Row],[Time took]]</f>
        <v>-581.26000003051104</v>
      </c>
      <c r="I104" s="5">
        <f>Table2[[#This Row],[Time took]]-Table3[[#This Row],[Time took]]</f>
        <v>-125.26000003051101</v>
      </c>
    </row>
    <row r="105" spans="1:9" ht="19">
      <c r="A105" s="3" t="s">
        <v>5</v>
      </c>
      <c r="B105" s="3" t="s">
        <v>7</v>
      </c>
      <c r="C105" s="3">
        <v>7</v>
      </c>
      <c r="D105" s="3">
        <v>8</v>
      </c>
      <c r="E105" s="3">
        <v>186.729999957606</v>
      </c>
      <c r="F105" s="3"/>
      <c r="H105" s="5">
        <f>Table2[[#This Row],[Time took]]-Table1[[#This Row],[Time took]]</f>
        <v>-544.27000004239403</v>
      </c>
      <c r="I105" s="5">
        <f>Table2[[#This Row],[Time took]]-Table3[[#This Row],[Time took]]</f>
        <v>-141.270000042394</v>
      </c>
    </row>
    <row r="106" spans="1:9" ht="19">
      <c r="A106" s="3" t="s">
        <v>5</v>
      </c>
      <c r="B106" s="3" t="s">
        <v>7</v>
      </c>
      <c r="C106" s="3">
        <v>0</v>
      </c>
      <c r="D106" s="3">
        <v>9</v>
      </c>
      <c r="E106" s="3">
        <v>648.98500003619097</v>
      </c>
      <c r="F106" s="3"/>
      <c r="H106" s="5">
        <f>Table2[[#This Row],[Time took]]-Table1[[#This Row],[Time took]]</f>
        <v>-1576.014999963809</v>
      </c>
      <c r="I106" s="5">
        <f>Table2[[#This Row],[Time took]]-Table3[[#This Row],[Time took]]</f>
        <v>-396.01499996380903</v>
      </c>
    </row>
    <row r="107" spans="1:9" ht="19">
      <c r="A107" s="3" t="s">
        <v>5</v>
      </c>
      <c r="B107" s="3" t="s">
        <v>7</v>
      </c>
      <c r="C107" s="3">
        <v>1</v>
      </c>
      <c r="D107" s="3">
        <v>9</v>
      </c>
      <c r="E107" s="3">
        <v>647.95999997295405</v>
      </c>
      <c r="F107" s="3"/>
      <c r="H107" s="5">
        <f>Table2[[#This Row],[Time took]]-Table1[[#This Row],[Time took]]</f>
        <v>-1492.0400000270461</v>
      </c>
      <c r="I107" s="5">
        <f>Table2[[#This Row],[Time took]]-Table3[[#This Row],[Time took]]</f>
        <v>-388.04000002704595</v>
      </c>
    </row>
    <row r="108" spans="1:9" ht="19">
      <c r="A108" s="3" t="s">
        <v>5</v>
      </c>
      <c r="B108" s="3" t="s">
        <v>7</v>
      </c>
      <c r="C108" s="3">
        <v>2</v>
      </c>
      <c r="D108" s="3">
        <v>9</v>
      </c>
      <c r="E108" s="3">
        <v>653.26499997172505</v>
      </c>
      <c r="F108" s="3"/>
      <c r="H108" s="5">
        <f>Table2[[#This Row],[Time took]]-Table1[[#This Row],[Time took]]</f>
        <v>-1503.735000028275</v>
      </c>
      <c r="I108" s="5">
        <f>Table2[[#This Row],[Time took]]-Table3[[#This Row],[Time took]]</f>
        <v>-427.73500002827495</v>
      </c>
    </row>
    <row r="109" spans="1:9" ht="19">
      <c r="A109" s="3" t="s">
        <v>5</v>
      </c>
      <c r="B109" s="3" t="s">
        <v>7</v>
      </c>
      <c r="C109" s="3">
        <v>3</v>
      </c>
      <c r="D109" s="3">
        <v>9</v>
      </c>
      <c r="E109" s="3">
        <v>656.04999999050005</v>
      </c>
      <c r="F109" s="3"/>
      <c r="H109" s="5">
        <f>Table2[[#This Row],[Time took]]-Table1[[#This Row],[Time took]]</f>
        <v>-1482.9500000094999</v>
      </c>
      <c r="I109" s="5">
        <f>Table2[[#This Row],[Time took]]-Table3[[#This Row],[Time took]]</f>
        <v>-377.95000000949995</v>
      </c>
    </row>
    <row r="110" spans="1:9" ht="19">
      <c r="A110" s="3" t="s">
        <v>5</v>
      </c>
      <c r="B110" s="3" t="s">
        <v>7</v>
      </c>
      <c r="C110" s="3">
        <v>4</v>
      </c>
      <c r="D110" s="3">
        <v>9</v>
      </c>
      <c r="E110" s="3">
        <v>653.24499999405805</v>
      </c>
      <c r="F110" s="3"/>
      <c r="H110" s="5">
        <f>Table2[[#This Row],[Time took]]-Table1[[#This Row],[Time took]]</f>
        <v>-1528.7550000059418</v>
      </c>
      <c r="I110" s="5">
        <f>Table2[[#This Row],[Time took]]-Table3[[#This Row],[Time took]]</f>
        <v>-396.75500000594195</v>
      </c>
    </row>
    <row r="111" spans="1:9" ht="19">
      <c r="A111" s="3" t="s">
        <v>5</v>
      </c>
      <c r="B111" s="3" t="s">
        <v>7</v>
      </c>
      <c r="C111" s="3">
        <v>5</v>
      </c>
      <c r="D111" s="3">
        <v>9</v>
      </c>
      <c r="E111" s="3">
        <v>646.974999981466</v>
      </c>
      <c r="F111" s="3"/>
      <c r="H111" s="5">
        <f>Table2[[#This Row],[Time took]]-Table1[[#This Row],[Time took]]</f>
        <v>-1534.025000018534</v>
      </c>
      <c r="I111" s="5">
        <f>Table2[[#This Row],[Time took]]-Table3[[#This Row],[Time took]]</f>
        <v>-405.025000018534</v>
      </c>
    </row>
    <row r="112" spans="1:9" ht="19">
      <c r="A112" s="3" t="s">
        <v>5</v>
      </c>
      <c r="B112" s="3" t="s">
        <v>7</v>
      </c>
      <c r="C112" s="3">
        <v>6</v>
      </c>
      <c r="D112" s="3">
        <v>9</v>
      </c>
      <c r="E112" s="3">
        <v>662.39499999210204</v>
      </c>
      <c r="F112" s="3"/>
      <c r="H112" s="5">
        <f>Table2[[#This Row],[Time took]]-Table1[[#This Row],[Time took]]</f>
        <v>-1537.6050000078981</v>
      </c>
      <c r="I112" s="5">
        <f>Table2[[#This Row],[Time took]]-Table3[[#This Row],[Time took]]</f>
        <v>-384.60500000789796</v>
      </c>
    </row>
    <row r="113" spans="1:9" ht="19">
      <c r="A113" s="3" t="s">
        <v>5</v>
      </c>
      <c r="B113" s="3" t="s">
        <v>7</v>
      </c>
      <c r="C113" s="3">
        <v>7</v>
      </c>
      <c r="D113" s="3">
        <v>9</v>
      </c>
      <c r="E113" s="3">
        <v>652.47999998973603</v>
      </c>
      <c r="F113" s="3"/>
      <c r="H113" s="5">
        <f>Table2[[#This Row],[Time took]]-Table1[[#This Row],[Time took]]</f>
        <v>-1528.5200000102641</v>
      </c>
      <c r="I113" s="5">
        <f>Table2[[#This Row],[Time took]]-Table3[[#This Row],[Time took]]</f>
        <v>-406.52000001026397</v>
      </c>
    </row>
    <row r="114" spans="1:9" ht="19">
      <c r="A114" s="3" t="s">
        <v>5</v>
      </c>
      <c r="B114" s="3" t="s">
        <v>7</v>
      </c>
      <c r="C114" s="3">
        <v>0</v>
      </c>
      <c r="D114" s="3">
        <v>10</v>
      </c>
      <c r="E114" s="3">
        <v>836.130000010598</v>
      </c>
      <c r="F114" s="3"/>
      <c r="H114" s="5">
        <f>Table2[[#This Row],[Time took]]-Table1[[#This Row],[Time took]]</f>
        <v>-2349.869999989402</v>
      </c>
      <c r="I114" s="5">
        <f>Table2[[#This Row],[Time took]]-Table3[[#This Row],[Time took]]</f>
        <v>-588.869999989402</v>
      </c>
    </row>
    <row r="115" spans="1:9" ht="19">
      <c r="A115" s="3" t="s">
        <v>5</v>
      </c>
      <c r="B115" s="3" t="s">
        <v>7</v>
      </c>
      <c r="C115" s="3">
        <v>1</v>
      </c>
      <c r="D115" s="3">
        <v>10</v>
      </c>
      <c r="E115" s="3">
        <v>831.61500003188803</v>
      </c>
      <c r="F115" s="3"/>
      <c r="H115" s="5">
        <f>Table2[[#This Row],[Time took]]-Table1[[#This Row],[Time took]]</f>
        <v>-2496.384999968112</v>
      </c>
      <c r="I115" s="5">
        <f>Table2[[#This Row],[Time took]]-Table3[[#This Row],[Time took]]</f>
        <v>-578.38499996812197</v>
      </c>
    </row>
    <row r="116" spans="1:9" ht="19">
      <c r="A116" s="3" t="s">
        <v>5</v>
      </c>
      <c r="B116" s="3" t="s">
        <v>7</v>
      </c>
      <c r="C116" s="3">
        <v>2</v>
      </c>
      <c r="D116" s="3">
        <v>10</v>
      </c>
      <c r="E116" s="3">
        <v>854.28500000853001</v>
      </c>
      <c r="F116" s="3"/>
      <c r="H116" s="5">
        <f>Table2[[#This Row],[Time took]]-Table1[[#This Row],[Time took]]</f>
        <v>-2315.71499999147</v>
      </c>
      <c r="I116" s="5">
        <f>Table2[[#This Row],[Time took]]-Table3[[#This Row],[Time took]]</f>
        <v>-572.71499999144999</v>
      </c>
    </row>
    <row r="117" spans="1:9" ht="19">
      <c r="A117" s="3" t="s">
        <v>5</v>
      </c>
      <c r="B117" s="3" t="s">
        <v>7</v>
      </c>
      <c r="C117" s="3">
        <v>3</v>
      </c>
      <c r="D117" s="3">
        <v>10</v>
      </c>
      <c r="E117" s="3">
        <v>832.89499999955297</v>
      </c>
      <c r="F117" s="3"/>
      <c r="H117" s="5">
        <f>Table2[[#This Row],[Time took]]-Table1[[#This Row],[Time took]]</f>
        <v>-2278.105000000447</v>
      </c>
      <c r="I117" s="5">
        <f>Table2[[#This Row],[Time took]]-Table3[[#This Row],[Time took]]</f>
        <v>-573.10500000044703</v>
      </c>
    </row>
    <row r="118" spans="1:9" ht="19">
      <c r="A118" s="3" t="s">
        <v>5</v>
      </c>
      <c r="B118" s="3" t="s">
        <v>7</v>
      </c>
      <c r="C118" s="3">
        <v>4</v>
      </c>
      <c r="D118" s="3">
        <v>10</v>
      </c>
      <c r="E118" s="3">
        <v>834.750000038184</v>
      </c>
      <c r="F118" s="3"/>
      <c r="H118" s="5">
        <f>Table2[[#This Row],[Time took]]-Table1[[#This Row],[Time took]]</f>
        <v>-2286.2499999618158</v>
      </c>
      <c r="I118" s="5">
        <f>Table2[[#This Row],[Time took]]-Table3[[#This Row],[Time took]]</f>
        <v>-580.249999961816</v>
      </c>
    </row>
    <row r="119" spans="1:9" ht="19">
      <c r="A119" s="3" t="s">
        <v>5</v>
      </c>
      <c r="B119" s="3" t="s">
        <v>7</v>
      </c>
      <c r="C119" s="3">
        <v>5</v>
      </c>
      <c r="D119" s="3">
        <v>10</v>
      </c>
      <c r="E119" s="3">
        <v>826.84499997412695</v>
      </c>
      <c r="F119" s="3"/>
      <c r="H119" s="5">
        <f>Table2[[#This Row],[Time took]]-Table1[[#This Row],[Time took]]</f>
        <v>-2355.1550000258731</v>
      </c>
      <c r="I119" s="5">
        <f>Table2[[#This Row],[Time took]]-Table3[[#This Row],[Time took]]</f>
        <v>-587.15500002587305</v>
      </c>
    </row>
    <row r="120" spans="1:9" ht="19">
      <c r="A120" s="3" t="s">
        <v>5</v>
      </c>
      <c r="B120" s="3" t="s">
        <v>7</v>
      </c>
      <c r="C120" s="3">
        <v>6</v>
      </c>
      <c r="D120" s="3">
        <v>10</v>
      </c>
      <c r="E120" s="3">
        <v>844.32500001275901</v>
      </c>
      <c r="F120" s="3"/>
      <c r="H120" s="5">
        <f>Table2[[#This Row],[Time took]]-Table1[[#This Row],[Time took]]</f>
        <v>-2322.6749999872409</v>
      </c>
      <c r="I120" s="5">
        <f>Table2[[#This Row],[Time took]]-Table3[[#This Row],[Time took]]</f>
        <v>-578.67499998724099</v>
      </c>
    </row>
    <row r="121" spans="1:9" ht="19">
      <c r="A121" s="3" t="s">
        <v>5</v>
      </c>
      <c r="B121" s="3" t="s">
        <v>7</v>
      </c>
      <c r="C121" s="3">
        <v>7</v>
      </c>
      <c r="D121" s="3">
        <v>10</v>
      </c>
      <c r="E121" s="3">
        <v>828.91999999992504</v>
      </c>
      <c r="F121" s="3"/>
      <c r="H121" s="5">
        <f>Table2[[#This Row],[Time took]]-Table1[[#This Row],[Time took]]</f>
        <v>-2305.080000000075</v>
      </c>
      <c r="I121" s="5">
        <f>Table2[[#This Row],[Time took]]-Table3[[#This Row],[Time took]]</f>
        <v>-597.08000000008496</v>
      </c>
    </row>
    <row r="122" spans="1:9" ht="19">
      <c r="A122" s="3" t="s">
        <v>5</v>
      </c>
      <c r="B122" s="3" t="s">
        <v>7</v>
      </c>
      <c r="C122" s="3">
        <v>0</v>
      </c>
      <c r="D122" s="3">
        <v>11</v>
      </c>
      <c r="E122" s="3">
        <v>2900.4399999976099</v>
      </c>
      <c r="F122" s="3"/>
      <c r="H122" s="5">
        <f>Table2[[#This Row],[Time took]]-Table1[[#This Row],[Time took]]</f>
        <v>-6604.5600000023896</v>
      </c>
      <c r="I122" s="5">
        <f>Table2[[#This Row],[Time took]]-Table3[[#This Row],[Time took]]</f>
        <v>-1791.5600000023701</v>
      </c>
    </row>
    <row r="123" spans="1:9" ht="19">
      <c r="A123" s="3" t="s">
        <v>5</v>
      </c>
      <c r="B123" s="3" t="s">
        <v>7</v>
      </c>
      <c r="C123" s="3">
        <v>1</v>
      </c>
      <c r="D123" s="3">
        <v>11</v>
      </c>
      <c r="E123" s="3">
        <v>2907.5750000192702</v>
      </c>
      <c r="F123" s="3"/>
      <c r="H123" s="5">
        <f>Table2[[#This Row],[Time took]]-Table1[[#This Row],[Time took]]</f>
        <v>-6684.4249999807298</v>
      </c>
      <c r="I123" s="5">
        <f>Table2[[#This Row],[Time took]]-Table3[[#This Row],[Time took]]</f>
        <v>-1874.4249999807298</v>
      </c>
    </row>
    <row r="124" spans="1:9" ht="19">
      <c r="A124" s="3" t="s">
        <v>5</v>
      </c>
      <c r="B124" s="3" t="s">
        <v>7</v>
      </c>
      <c r="C124" s="3">
        <v>2</v>
      </c>
      <c r="D124" s="3">
        <v>11</v>
      </c>
      <c r="E124" s="3">
        <v>2896.7999999877002</v>
      </c>
      <c r="F124" s="3"/>
      <c r="H124" s="5">
        <f>Table2[[#This Row],[Time took]]-Table1[[#This Row],[Time took]]</f>
        <v>-6554.2000000122998</v>
      </c>
      <c r="I124" s="5">
        <f>Table2[[#This Row],[Time took]]-Table3[[#This Row],[Time took]]</f>
        <v>-1974.2000000122998</v>
      </c>
    </row>
    <row r="125" spans="1:9" ht="19">
      <c r="A125" s="3" t="s">
        <v>5</v>
      </c>
      <c r="B125" s="3" t="s">
        <v>7</v>
      </c>
      <c r="C125" s="3">
        <v>3</v>
      </c>
      <c r="D125" s="3">
        <v>11</v>
      </c>
      <c r="E125" s="3">
        <v>2966.4150000316999</v>
      </c>
      <c r="F125" s="3"/>
      <c r="H125" s="5">
        <f>Table2[[#This Row],[Time took]]-Table1[[#This Row],[Time took]]</f>
        <v>-6599.5849999682996</v>
      </c>
      <c r="I125" s="5">
        <f>Table2[[#This Row],[Time took]]-Table3[[#This Row],[Time took]]</f>
        <v>-1921.5849999683001</v>
      </c>
    </row>
    <row r="126" spans="1:9" ht="19">
      <c r="A126" s="3" t="s">
        <v>5</v>
      </c>
      <c r="B126" s="3" t="s">
        <v>7</v>
      </c>
      <c r="C126" s="3">
        <v>4</v>
      </c>
      <c r="D126" s="3">
        <v>11</v>
      </c>
      <c r="E126" s="3">
        <v>2937.3350000241699</v>
      </c>
      <c r="F126" s="3"/>
      <c r="H126" s="5">
        <f>Table2[[#This Row],[Time took]]-Table1[[#This Row],[Time took]]</f>
        <v>-6518.6649999758301</v>
      </c>
      <c r="I126" s="5">
        <f>Table2[[#This Row],[Time took]]-Table3[[#This Row],[Time took]]</f>
        <v>-1843.6649999758301</v>
      </c>
    </row>
    <row r="127" spans="1:9" ht="19">
      <c r="A127" s="3" t="s">
        <v>5</v>
      </c>
      <c r="B127" s="3" t="s">
        <v>7</v>
      </c>
      <c r="C127" s="3">
        <v>5</v>
      </c>
      <c r="D127" s="3">
        <v>11</v>
      </c>
      <c r="E127" s="3">
        <v>2922.6050000288501</v>
      </c>
      <c r="F127" s="3"/>
      <c r="H127" s="5">
        <f>Table2[[#This Row],[Time took]]-Table1[[#This Row],[Time took]]</f>
        <v>-6575.3949999711494</v>
      </c>
      <c r="I127" s="5">
        <f>Table2[[#This Row],[Time took]]-Table3[[#This Row],[Time took]]</f>
        <v>-1938.3949999711499</v>
      </c>
    </row>
    <row r="128" spans="1:9" ht="19">
      <c r="A128" s="3" t="s">
        <v>5</v>
      </c>
      <c r="B128" s="3" t="s">
        <v>7</v>
      </c>
      <c r="C128" s="3">
        <v>6</v>
      </c>
      <c r="D128" s="3">
        <v>11</v>
      </c>
      <c r="E128" s="3">
        <v>2896.9700000016001</v>
      </c>
      <c r="F128" s="3"/>
      <c r="H128" s="5">
        <f>Table2[[#This Row],[Time took]]-Table1[[#This Row],[Time took]]</f>
        <v>-6634.0299999983999</v>
      </c>
      <c r="I128" s="5">
        <f>Table2[[#This Row],[Time took]]-Table3[[#This Row],[Time took]]</f>
        <v>-1967.0299999983999</v>
      </c>
    </row>
    <row r="129" spans="1:9" ht="19">
      <c r="A129" s="3" t="s">
        <v>5</v>
      </c>
      <c r="B129" s="3" t="s">
        <v>7</v>
      </c>
      <c r="C129" s="3">
        <v>7</v>
      </c>
      <c r="D129" s="3">
        <v>11</v>
      </c>
      <c r="E129" s="3">
        <v>2927.9450000030902</v>
      </c>
      <c r="F129" s="3"/>
      <c r="H129" s="5">
        <f>Table2[[#This Row],[Time took]]-Table1[[#This Row],[Time took]]</f>
        <v>-6577.0549999969098</v>
      </c>
      <c r="I129" s="5">
        <f>Table2[[#This Row],[Time took]]-Table3[[#This Row],[Time took]]</f>
        <v>-1822.0549999969098</v>
      </c>
    </row>
    <row r="130" spans="1:9" ht="19">
      <c r="A130" s="3" t="s">
        <v>5</v>
      </c>
      <c r="B130" s="3" t="s">
        <v>7</v>
      </c>
      <c r="C130" s="3">
        <v>0</v>
      </c>
      <c r="D130" s="3">
        <v>12</v>
      </c>
      <c r="E130" s="3">
        <v>4996.2800000212101</v>
      </c>
      <c r="F130" s="3"/>
      <c r="H130" s="5">
        <f>Table2[[#This Row],[Time took]]-Table1[[#This Row],[Time took]]</f>
        <v>-14590.71999997879</v>
      </c>
      <c r="I130" s="5">
        <f>Table2[[#This Row],[Time took]]-Table3[[#This Row],[Time took]]</f>
        <v>-3962.7199999787899</v>
      </c>
    </row>
    <row r="131" spans="1:9" ht="19">
      <c r="A131" s="3" t="s">
        <v>5</v>
      </c>
      <c r="B131" s="3" t="s">
        <v>7</v>
      </c>
      <c r="C131" s="3">
        <v>1</v>
      </c>
      <c r="D131" s="3">
        <v>12</v>
      </c>
      <c r="E131" s="3">
        <v>5052.2900000214504</v>
      </c>
      <c r="F131" s="3"/>
      <c r="H131" s="5">
        <f>Table2[[#This Row],[Time took]]-Table1[[#This Row],[Time took]]</f>
        <v>-14612.70999997855</v>
      </c>
      <c r="I131" s="5">
        <f>Table2[[#This Row],[Time took]]-Table3[[#This Row],[Time took]]</f>
        <v>-3928.7099999785496</v>
      </c>
    </row>
    <row r="132" spans="1:9" ht="19">
      <c r="A132" s="3" t="s">
        <v>5</v>
      </c>
      <c r="B132" s="3" t="s">
        <v>7</v>
      </c>
      <c r="C132" s="3">
        <v>2</v>
      </c>
      <c r="D132" s="3">
        <v>12</v>
      </c>
      <c r="E132" s="3">
        <v>5034.0600000345103</v>
      </c>
      <c r="F132" s="3"/>
      <c r="H132" s="5">
        <f>Table2[[#This Row],[Time took]]-Table1[[#This Row],[Time took]]</f>
        <v>-14665.939999965489</v>
      </c>
      <c r="I132" s="5">
        <f>Table2[[#This Row],[Time took]]-Table3[[#This Row],[Time took]]</f>
        <v>-3866.9399999654897</v>
      </c>
    </row>
    <row r="133" spans="1:9" ht="19">
      <c r="A133" s="3" t="s">
        <v>5</v>
      </c>
      <c r="B133" s="3" t="s">
        <v>7</v>
      </c>
      <c r="C133" s="3">
        <v>3</v>
      </c>
      <c r="D133" s="3">
        <v>12</v>
      </c>
      <c r="E133" s="3">
        <v>5045.5700000165898</v>
      </c>
      <c r="F133" s="3"/>
      <c r="H133" s="5">
        <f>Table2[[#This Row],[Time took]]-Table1[[#This Row],[Time took]]</f>
        <v>-14548.429999983411</v>
      </c>
      <c r="I133" s="5">
        <f>Table2[[#This Row],[Time took]]-Table3[[#This Row],[Time took]]</f>
        <v>-3871.4299999834102</v>
      </c>
    </row>
    <row r="134" spans="1:9" ht="19">
      <c r="A134" s="3" t="s">
        <v>5</v>
      </c>
      <c r="B134" s="3" t="s">
        <v>7</v>
      </c>
      <c r="C134" s="3">
        <v>4</v>
      </c>
      <c r="D134" s="3">
        <v>12</v>
      </c>
      <c r="E134" s="3">
        <v>5046.6949999681601</v>
      </c>
      <c r="F134" s="3"/>
      <c r="H134" s="5">
        <f>Table2[[#This Row],[Time took]]-Table1[[#This Row],[Time took]]</f>
        <v>-14563.30500003184</v>
      </c>
      <c r="I134" s="5">
        <f>Table2[[#This Row],[Time took]]-Table3[[#This Row],[Time took]]</f>
        <v>-3936.3050000318399</v>
      </c>
    </row>
    <row r="135" spans="1:9" ht="19">
      <c r="A135" s="3" t="s">
        <v>5</v>
      </c>
      <c r="B135" s="3" t="s">
        <v>7</v>
      </c>
      <c r="C135" s="3">
        <v>5</v>
      </c>
      <c r="D135" s="3">
        <v>12</v>
      </c>
      <c r="E135" s="3">
        <v>5024.5800000266099</v>
      </c>
      <c r="F135" s="3"/>
      <c r="H135" s="5">
        <f>Table2[[#This Row],[Time took]]-Table1[[#This Row],[Time took]]</f>
        <v>-14601.41999997339</v>
      </c>
      <c r="I135" s="5">
        <f>Table2[[#This Row],[Time took]]-Table3[[#This Row],[Time took]]</f>
        <v>-3909.4199999733901</v>
      </c>
    </row>
    <row r="136" spans="1:9" ht="19">
      <c r="A136" s="3" t="s">
        <v>5</v>
      </c>
      <c r="B136" s="3" t="s">
        <v>7</v>
      </c>
      <c r="C136" s="3">
        <v>6</v>
      </c>
      <c r="D136" s="3">
        <v>12</v>
      </c>
      <c r="E136" s="3">
        <v>4989.8399999947196</v>
      </c>
      <c r="F136" s="3"/>
      <c r="H136" s="5">
        <f>Table2[[#This Row],[Time took]]-Table1[[#This Row],[Time took]]</f>
        <v>-14683.16000000528</v>
      </c>
      <c r="I136" s="5">
        <f>Table2[[#This Row],[Time took]]-Table3[[#This Row],[Time took]]</f>
        <v>-3890.1600000052804</v>
      </c>
    </row>
    <row r="137" spans="1:9" ht="19">
      <c r="A137" s="3" t="s">
        <v>5</v>
      </c>
      <c r="B137" s="3" t="s">
        <v>7</v>
      </c>
      <c r="C137" s="3">
        <v>7</v>
      </c>
      <c r="D137" s="3">
        <v>12</v>
      </c>
      <c r="E137" s="3">
        <v>5047.4650000105603</v>
      </c>
      <c r="F137" s="3"/>
      <c r="H137" s="5">
        <f>Table2[[#This Row],[Time took]]-Table1[[#This Row],[Time took]]</f>
        <v>-14597.534999989439</v>
      </c>
      <c r="I137" s="5">
        <f>Table2[[#This Row],[Time took]]-Table3[[#This Row],[Time took]]</f>
        <v>-3872.5349999894397</v>
      </c>
    </row>
    <row r="138" spans="1:9" ht="19">
      <c r="A138" s="3" t="s">
        <v>8</v>
      </c>
      <c r="B138" s="3" t="s">
        <v>6</v>
      </c>
      <c r="C138" s="3">
        <v>0</v>
      </c>
      <c r="D138" s="3">
        <v>2</v>
      </c>
      <c r="E138" s="3">
        <v>1681.4950000261799</v>
      </c>
      <c r="F138" s="3"/>
      <c r="H138" s="5">
        <f>Table2[[#This Row],[Time took]]-Table1[[#This Row],[Time took]]</f>
        <v>166.49500002617992</v>
      </c>
      <c r="I138" s="5">
        <f>Table2[[#This Row],[Time took]]-Table3[[#This Row],[Time took]]</f>
        <v>-4636.5049999737903</v>
      </c>
    </row>
    <row r="139" spans="1:9" ht="19">
      <c r="A139" s="3" t="s">
        <v>8</v>
      </c>
      <c r="B139" s="3" t="s">
        <v>6</v>
      </c>
      <c r="C139" s="3">
        <v>1</v>
      </c>
      <c r="D139" s="3">
        <v>2</v>
      </c>
      <c r="E139" s="3">
        <v>1696.49000000208</v>
      </c>
      <c r="F139" s="3"/>
      <c r="H139" s="5">
        <f>Table2[[#This Row],[Time took]]-Table1[[#This Row],[Time took]]</f>
        <v>516.49000000208002</v>
      </c>
      <c r="I139" s="5">
        <f>Table2[[#This Row],[Time took]]-Table3[[#This Row],[Time took]]</f>
        <v>-4576.5099999979202</v>
      </c>
    </row>
    <row r="140" spans="1:9" ht="19">
      <c r="A140" s="3" t="s">
        <v>8</v>
      </c>
      <c r="B140" s="3" t="s">
        <v>6</v>
      </c>
      <c r="C140" s="3">
        <v>2</v>
      </c>
      <c r="D140" s="3">
        <v>2</v>
      </c>
      <c r="E140" s="3">
        <v>1040.00500001711</v>
      </c>
      <c r="F140" s="3"/>
      <c r="H140" s="5">
        <f>Table2[[#This Row],[Time took]]-Table1[[#This Row],[Time took]]</f>
        <v>-130.99499998289002</v>
      </c>
      <c r="I140" s="5">
        <f>Table2[[#This Row],[Time took]]-Table3[[#This Row],[Time took]]</f>
        <v>-5256.9949999828896</v>
      </c>
    </row>
    <row r="141" spans="1:9" ht="19">
      <c r="A141" s="3" t="s">
        <v>8</v>
      </c>
      <c r="B141" s="3" t="s">
        <v>6</v>
      </c>
      <c r="C141" s="3">
        <v>3</v>
      </c>
      <c r="D141" s="3">
        <v>2</v>
      </c>
      <c r="E141" s="3">
        <v>1024.6749999932899</v>
      </c>
      <c r="F141" s="3"/>
      <c r="H141" s="5">
        <f>Table2[[#This Row],[Time took]]-Table1[[#This Row],[Time took]]</f>
        <v>-136.32500000671007</v>
      </c>
      <c r="I141" s="5">
        <f>Table2[[#This Row],[Time took]]-Table3[[#This Row],[Time took]]</f>
        <v>-5056.3250000067101</v>
      </c>
    </row>
    <row r="142" spans="1:9" ht="19">
      <c r="A142" s="3" t="s">
        <v>8</v>
      </c>
      <c r="B142" s="3" t="s">
        <v>6</v>
      </c>
      <c r="C142" s="3">
        <v>4</v>
      </c>
      <c r="D142" s="3">
        <v>2</v>
      </c>
      <c r="E142" s="3">
        <v>1004.88999998196</v>
      </c>
      <c r="F142" s="3"/>
      <c r="H142" s="5">
        <f>Table2[[#This Row],[Time took]]-Table1[[#This Row],[Time took]]</f>
        <v>-185.11000001803995</v>
      </c>
      <c r="I142" s="5">
        <f>Table2[[#This Row],[Time took]]-Table3[[#This Row],[Time took]]</f>
        <v>-4726.1100000180595</v>
      </c>
    </row>
    <row r="143" spans="1:9" ht="19">
      <c r="A143" s="3" t="s">
        <v>8</v>
      </c>
      <c r="B143" s="3" t="s">
        <v>6</v>
      </c>
      <c r="C143" s="3">
        <v>0</v>
      </c>
      <c r="D143" s="3">
        <v>3</v>
      </c>
      <c r="E143" s="3">
        <v>6314.7849999950204</v>
      </c>
      <c r="F143" s="3"/>
      <c r="H143" s="5">
        <f>Table2[[#This Row],[Time took]]-Table1[[#This Row],[Time took]]</f>
        <v>-634.21500000497963</v>
      </c>
      <c r="I143" s="5">
        <f>Table2[[#This Row],[Time took]]-Table3[[#This Row],[Time took]]</f>
        <v>-29393.215000004879</v>
      </c>
    </row>
    <row r="144" spans="1:9" ht="19">
      <c r="A144" s="3" t="s">
        <v>8</v>
      </c>
      <c r="B144" s="3" t="s">
        <v>6</v>
      </c>
      <c r="C144" s="3">
        <v>1</v>
      </c>
      <c r="D144" s="3">
        <v>3</v>
      </c>
      <c r="E144" s="3">
        <v>6166.9800000381601</v>
      </c>
      <c r="F144" s="3"/>
      <c r="H144" s="5">
        <f>Table2[[#This Row],[Time took]]-Table1[[#This Row],[Time took]]</f>
        <v>-814.01999996183986</v>
      </c>
      <c r="I144" s="5">
        <f>Table2[[#This Row],[Time took]]-Table3[[#This Row],[Time took]]</f>
        <v>-29394.019999961842</v>
      </c>
    </row>
    <row r="145" spans="1:9" ht="19">
      <c r="A145" s="3" t="s">
        <v>8</v>
      </c>
      <c r="B145" s="3" t="s">
        <v>6</v>
      </c>
      <c r="C145" s="3">
        <v>2</v>
      </c>
      <c r="D145" s="3">
        <v>3</v>
      </c>
      <c r="E145" s="3">
        <v>6194.0600000088998</v>
      </c>
      <c r="F145" s="3"/>
      <c r="H145" s="5">
        <f>Table2[[#This Row],[Time took]]-Table1[[#This Row],[Time took]]</f>
        <v>-740.93999999110019</v>
      </c>
      <c r="I145" s="5">
        <f>Table2[[#This Row],[Time took]]-Table3[[#This Row],[Time took]]</f>
        <v>-29530.9399999911</v>
      </c>
    </row>
    <row r="146" spans="1:9" ht="19">
      <c r="A146" s="3" t="s">
        <v>8</v>
      </c>
      <c r="B146" s="3" t="s">
        <v>6</v>
      </c>
      <c r="C146" s="3">
        <v>3</v>
      </c>
      <c r="D146" s="3">
        <v>3</v>
      </c>
      <c r="E146" s="3">
        <v>6184.5650000032001</v>
      </c>
      <c r="F146" s="3"/>
      <c r="H146" s="5">
        <f>Table2[[#This Row],[Time took]]-Table1[[#This Row],[Time took]]</f>
        <v>-674.43499999679989</v>
      </c>
      <c r="I146" s="5">
        <f>Table2[[#This Row],[Time took]]-Table3[[#This Row],[Time took]]</f>
        <v>-29333.4349999968</v>
      </c>
    </row>
    <row r="147" spans="1:9" ht="19">
      <c r="A147" s="3" t="s">
        <v>8</v>
      </c>
      <c r="B147" s="3" t="s">
        <v>6</v>
      </c>
      <c r="C147" s="3">
        <v>4</v>
      </c>
      <c r="D147" s="3">
        <v>3</v>
      </c>
      <c r="E147" s="3">
        <v>6221.9400000176302</v>
      </c>
      <c r="F147" s="3"/>
      <c r="H147" s="5">
        <f>Table2[[#This Row],[Time took]]-Table1[[#This Row],[Time took]]</f>
        <v>-727.05999998236985</v>
      </c>
      <c r="I147" s="5">
        <f>Table2[[#This Row],[Time took]]-Table3[[#This Row],[Time took]]</f>
        <v>-29606.059999982266</v>
      </c>
    </row>
    <row r="148" spans="1:9" ht="19">
      <c r="A148" s="3" t="s">
        <v>8</v>
      </c>
      <c r="B148" s="3" t="s">
        <v>6</v>
      </c>
      <c r="C148" s="3">
        <v>0</v>
      </c>
      <c r="D148" s="3">
        <v>4</v>
      </c>
      <c r="E148" s="3">
        <v>30279.979999992</v>
      </c>
      <c r="F148" s="3"/>
      <c r="H148" s="5">
        <f>Table2[[#This Row],[Time took]]-Table1[[#This Row],[Time took]]</f>
        <v>-3248.0200000080004</v>
      </c>
      <c r="I148" s="5">
        <f>Table2[[#This Row],[Time took]]-Table3[[#This Row],[Time took]]</f>
        <v>-48041.020000008</v>
      </c>
    </row>
    <row r="149" spans="1:9" ht="19">
      <c r="A149" s="3" t="s">
        <v>8</v>
      </c>
      <c r="B149" s="3" t="s">
        <v>6</v>
      </c>
      <c r="C149" s="3">
        <v>1</v>
      </c>
      <c r="D149" s="3">
        <v>4</v>
      </c>
      <c r="E149" s="3">
        <v>30023.885000031401</v>
      </c>
      <c r="F149" s="3"/>
      <c r="H149" s="5">
        <f>Table2[[#This Row],[Time took]]-Table1[[#This Row],[Time took]]</f>
        <v>-3685.1149999685986</v>
      </c>
      <c r="I149" s="5">
        <f>Table2[[#This Row],[Time took]]-Table3[[#This Row],[Time took]]</f>
        <v>-77060.114999967598</v>
      </c>
    </row>
    <row r="150" spans="1:9" ht="19">
      <c r="A150" s="3" t="s">
        <v>8</v>
      </c>
      <c r="B150" s="3" t="s">
        <v>6</v>
      </c>
      <c r="C150" s="3">
        <v>2</v>
      </c>
      <c r="D150" s="3">
        <v>4</v>
      </c>
      <c r="E150" s="3">
        <v>30061.6649999865</v>
      </c>
      <c r="F150" s="3"/>
      <c r="H150" s="5">
        <f>Table2[[#This Row],[Time took]]-Table1[[#This Row],[Time took]]</f>
        <v>-3589.3350000134997</v>
      </c>
      <c r="I150" s="5">
        <f>Table2[[#This Row],[Time took]]-Table3[[#This Row],[Time took]]</f>
        <v>-119681.3350000135</v>
      </c>
    </row>
    <row r="151" spans="1:9" ht="19">
      <c r="A151" s="3" t="s">
        <v>8</v>
      </c>
      <c r="B151" s="3" t="s">
        <v>6</v>
      </c>
      <c r="C151" s="3">
        <v>3</v>
      </c>
      <c r="D151" s="3">
        <v>4</v>
      </c>
      <c r="E151" s="3">
        <v>31643.089999968601</v>
      </c>
      <c r="F151" s="3"/>
      <c r="H151" s="5">
        <f>Table2[[#This Row],[Time took]]-Table1[[#This Row],[Time took]]</f>
        <v>-2256.9100000313992</v>
      </c>
      <c r="I151" s="5">
        <f>Table2[[#This Row],[Time took]]-Table3[[#This Row],[Time took]]</f>
        <v>-22891.910000031399</v>
      </c>
    </row>
    <row r="152" spans="1:9" ht="20" customHeight="1">
      <c r="A152" s="3" t="s">
        <v>8</v>
      </c>
      <c r="B152" s="3" t="s">
        <v>6</v>
      </c>
      <c r="C152" s="3">
        <v>4</v>
      </c>
      <c r="D152" s="3">
        <v>4</v>
      </c>
      <c r="E152" s="3">
        <v>31866.875000006901</v>
      </c>
      <c r="F152" s="3"/>
      <c r="H152" s="5">
        <f>Table2[[#This Row],[Time took]]-Table1[[#This Row],[Time took]]</f>
        <v>-1957.1249999930988</v>
      </c>
      <c r="I152" s="5">
        <f>Table2[[#This Row],[Time took]]-Table3[[#This Row],[Time took]]</f>
        <v>-103034.1249999931</v>
      </c>
    </row>
    <row r="153" spans="1:9" ht="19">
      <c r="A153" s="3" t="s">
        <v>8</v>
      </c>
      <c r="B153" s="3" t="s">
        <v>7</v>
      </c>
      <c r="C153" s="3">
        <v>0</v>
      </c>
      <c r="D153" s="3">
        <v>2</v>
      </c>
      <c r="E153" s="3">
        <v>303.384999977424</v>
      </c>
      <c r="F153" s="3"/>
      <c r="H153" s="5">
        <f>Table2[[#This Row],[Time took]]-Table1[[#This Row],[Time took]]</f>
        <v>-21.615000022575998</v>
      </c>
      <c r="I153" s="5">
        <f>Table2[[#This Row],[Time took]]-Table3[[#This Row],[Time took]]</f>
        <v>-1253.6150000225759</v>
      </c>
    </row>
    <row r="154" spans="1:9" ht="19">
      <c r="A154" s="3" t="s">
        <v>8</v>
      </c>
      <c r="B154" s="3" t="s">
        <v>7</v>
      </c>
      <c r="C154" s="3">
        <v>1</v>
      </c>
      <c r="D154" s="3">
        <v>2</v>
      </c>
      <c r="E154" s="3">
        <v>304.880000010598</v>
      </c>
      <c r="F154" s="3"/>
      <c r="H154" s="5">
        <f>Table2[[#This Row],[Time took]]-Table1[[#This Row],[Time took]]</f>
        <v>-28.119999989402004</v>
      </c>
      <c r="I154" s="5">
        <f>Table2[[#This Row],[Time took]]-Table3[[#This Row],[Time took]]</f>
        <v>-1221.119999989402</v>
      </c>
    </row>
    <row r="155" spans="1:9" ht="19">
      <c r="A155" s="3" t="s">
        <v>8</v>
      </c>
      <c r="B155" s="3" t="s">
        <v>7</v>
      </c>
      <c r="C155" s="3">
        <v>2</v>
      </c>
      <c r="D155" s="3">
        <v>2</v>
      </c>
      <c r="E155" s="3">
        <v>301.174999971408</v>
      </c>
      <c r="F155" s="3"/>
      <c r="H155" s="5">
        <f>Table2[[#This Row],[Time took]]-Table1[[#This Row],[Time took]]</f>
        <v>-33.825000028592001</v>
      </c>
      <c r="I155" s="5">
        <f>Table2[[#This Row],[Time took]]-Table3[[#This Row],[Time took]]</f>
        <v>-1255.8250000285921</v>
      </c>
    </row>
    <row r="156" spans="1:9" ht="19">
      <c r="A156" s="3" t="s">
        <v>8</v>
      </c>
      <c r="B156" s="3" t="s">
        <v>7</v>
      </c>
      <c r="C156" s="3">
        <v>3</v>
      </c>
      <c r="D156" s="3">
        <v>2</v>
      </c>
      <c r="E156" s="3">
        <v>304.96999999741001</v>
      </c>
      <c r="F156" s="3"/>
      <c r="H156" s="5">
        <f>Table2[[#This Row],[Time took]]-Table1[[#This Row],[Time took]]</f>
        <v>-31.030000002589986</v>
      </c>
      <c r="I156" s="5">
        <f>Table2[[#This Row],[Time took]]-Table3[[#This Row],[Time took]]</f>
        <v>-1230.0300000027</v>
      </c>
    </row>
    <row r="157" spans="1:9" ht="19">
      <c r="A157" s="3" t="s">
        <v>8</v>
      </c>
      <c r="B157" s="3" t="s">
        <v>7</v>
      </c>
      <c r="C157" s="3">
        <v>4</v>
      </c>
      <c r="D157" s="3">
        <v>2</v>
      </c>
      <c r="E157" s="3">
        <v>309.43999998271403</v>
      </c>
      <c r="F157" s="3"/>
      <c r="H157" s="5">
        <f>Table2[[#This Row],[Time took]]-Table1[[#This Row],[Time took]]</f>
        <v>-23.560000017285972</v>
      </c>
      <c r="I157" s="5">
        <f>Table2[[#This Row],[Time took]]-Table3[[#This Row],[Time took]]</f>
        <v>-1236.560000017166</v>
      </c>
    </row>
    <row r="158" spans="1:9" ht="19">
      <c r="A158" s="3" t="s">
        <v>8</v>
      </c>
      <c r="B158" s="3" t="s">
        <v>7</v>
      </c>
      <c r="C158" s="3">
        <v>0</v>
      </c>
      <c r="D158" s="3">
        <v>3</v>
      </c>
      <c r="E158" s="3">
        <v>1386.1599999945599</v>
      </c>
      <c r="F158" s="3"/>
      <c r="H158" s="5">
        <f>Table2[[#This Row],[Time took]]-Table1[[#This Row],[Time took]]</f>
        <v>-136.84000000544006</v>
      </c>
      <c r="I158" s="5">
        <f>Table2[[#This Row],[Time took]]-Table3[[#This Row],[Time took]]</f>
        <v>-5697.8400000055499</v>
      </c>
    </row>
    <row r="159" spans="1:9" ht="19">
      <c r="A159" s="3" t="s">
        <v>8</v>
      </c>
      <c r="B159" s="3" t="s">
        <v>7</v>
      </c>
      <c r="C159" s="3">
        <v>1</v>
      </c>
      <c r="D159" s="3">
        <v>3</v>
      </c>
      <c r="E159" s="3">
        <v>1418.77499996917</v>
      </c>
      <c r="F159" s="3"/>
      <c r="H159" s="5">
        <f>Table2[[#This Row],[Time took]]-Table1[[#This Row],[Time took]]</f>
        <v>-113.22500003082996</v>
      </c>
      <c r="I159" s="5">
        <f>Table2[[#This Row],[Time took]]-Table3[[#This Row],[Time took]]</f>
        <v>-5659.2250000307104</v>
      </c>
    </row>
    <row r="160" spans="1:9" ht="19">
      <c r="A160" s="3" t="s">
        <v>8</v>
      </c>
      <c r="B160" s="3" t="s">
        <v>7</v>
      </c>
      <c r="C160" s="3">
        <v>2</v>
      </c>
      <c r="D160" s="3">
        <v>3</v>
      </c>
      <c r="E160" s="3">
        <v>1381.24000001698</v>
      </c>
      <c r="F160" s="3"/>
      <c r="H160" s="5">
        <f>Table2[[#This Row],[Time took]]-Table1[[#This Row],[Time took]]</f>
        <v>-113.75999998301995</v>
      </c>
      <c r="I160" s="5">
        <f>Table2[[#This Row],[Time took]]-Table3[[#This Row],[Time took]]</f>
        <v>-5641.75999998313</v>
      </c>
    </row>
    <row r="161" spans="1:9" ht="19">
      <c r="A161" s="3" t="s">
        <v>8</v>
      </c>
      <c r="B161" s="3" t="s">
        <v>7</v>
      </c>
      <c r="C161" s="3">
        <v>3</v>
      </c>
      <c r="D161" s="3">
        <v>3</v>
      </c>
      <c r="E161" s="3">
        <v>1389.9000000092201</v>
      </c>
      <c r="F161" s="3"/>
      <c r="H161" s="5">
        <f>Table2[[#This Row],[Time took]]-Table1[[#This Row],[Time took]]</f>
        <v>-125.09999999077991</v>
      </c>
      <c r="I161" s="5">
        <f>Table2[[#This Row],[Time took]]-Table3[[#This Row],[Time took]]</f>
        <v>-5667.0999999907799</v>
      </c>
    </row>
    <row r="162" spans="1:9" ht="19">
      <c r="A162" s="3" t="s">
        <v>8</v>
      </c>
      <c r="B162" s="3" t="s">
        <v>7</v>
      </c>
      <c r="C162" s="3">
        <v>4</v>
      </c>
      <c r="D162" s="3">
        <v>3</v>
      </c>
      <c r="E162" s="3">
        <v>1400.8349999785401</v>
      </c>
      <c r="F162" s="3"/>
      <c r="H162" s="5">
        <f>Table2[[#This Row],[Time took]]-Table1[[#This Row],[Time took]]</f>
        <v>-99.165000021459946</v>
      </c>
      <c r="I162" s="5">
        <f>Table2[[#This Row],[Time took]]-Table3[[#This Row],[Time took]]</f>
        <v>-5667.1650000214595</v>
      </c>
    </row>
    <row r="163" spans="1:9" ht="19">
      <c r="A163" s="3" t="s">
        <v>8</v>
      </c>
      <c r="B163" s="3" t="s">
        <v>7</v>
      </c>
      <c r="C163" s="3">
        <v>0</v>
      </c>
      <c r="D163" s="3">
        <v>4</v>
      </c>
      <c r="E163" s="3">
        <v>2340.0350000010799</v>
      </c>
      <c r="F163" s="3"/>
      <c r="H163" s="5">
        <f>Table2[[#This Row],[Time took]]-Table1[[#This Row],[Time took]]</f>
        <v>-214.96499999892012</v>
      </c>
      <c r="I163" s="5">
        <f>Table2[[#This Row],[Time took]]-Table3[[#This Row],[Time took]]</f>
        <v>-9631.9649999987196</v>
      </c>
    </row>
    <row r="164" spans="1:9" ht="19">
      <c r="A164" s="3" t="s">
        <v>8</v>
      </c>
      <c r="B164" s="3" t="s">
        <v>7</v>
      </c>
      <c r="C164" s="3">
        <v>1</v>
      </c>
      <c r="D164" s="3">
        <v>4</v>
      </c>
      <c r="E164" s="3">
        <v>2321.5700000291599</v>
      </c>
      <c r="F164" s="3"/>
      <c r="H164" s="5">
        <f>Table2[[#This Row],[Time took]]-Table1[[#This Row],[Time took]]</f>
        <v>-242.42999997084007</v>
      </c>
      <c r="I164" s="5">
        <f>Table2[[#This Row],[Time took]]-Table3[[#This Row],[Time took]]</f>
        <v>-9635.42999997064</v>
      </c>
    </row>
    <row r="165" spans="1:9" ht="19">
      <c r="A165" s="3" t="s">
        <v>8</v>
      </c>
      <c r="B165" s="3" t="s">
        <v>7</v>
      </c>
      <c r="C165" s="3">
        <v>2</v>
      </c>
      <c r="D165" s="3">
        <v>4</v>
      </c>
      <c r="E165" s="3">
        <v>2320.7200000179</v>
      </c>
      <c r="F165" s="3"/>
      <c r="H165" s="5">
        <f>Table2[[#This Row],[Time took]]-Table1[[#This Row],[Time took]]</f>
        <v>-212.27999998209998</v>
      </c>
      <c r="I165" s="5">
        <f>Table2[[#This Row],[Time took]]-Table3[[#This Row],[Time took]]</f>
        <v>-9730.2799999823001</v>
      </c>
    </row>
    <row r="166" spans="1:9" ht="19">
      <c r="A166" s="3" t="s">
        <v>8</v>
      </c>
      <c r="B166" s="3" t="s">
        <v>7</v>
      </c>
      <c r="C166" s="3">
        <v>3</v>
      </c>
      <c r="D166" s="3">
        <v>4</v>
      </c>
      <c r="E166" s="3">
        <v>2427.4200000218102</v>
      </c>
      <c r="F166" s="3"/>
      <c r="H166" s="5">
        <f>Table2[[#This Row],[Time took]]-Table1[[#This Row],[Time took]]</f>
        <v>-108.57999997818979</v>
      </c>
      <c r="I166" s="5">
        <f>Table2[[#This Row],[Time took]]-Table3[[#This Row],[Time took]]</f>
        <v>-9610.5799999781902</v>
      </c>
    </row>
    <row r="167" spans="1:9" ht="19">
      <c r="A167" s="3" t="s">
        <v>8</v>
      </c>
      <c r="B167" s="3" t="s">
        <v>7</v>
      </c>
      <c r="C167" s="3">
        <v>4</v>
      </c>
      <c r="D167" s="3">
        <v>4</v>
      </c>
      <c r="E167" s="3">
        <v>2393.7750000040901</v>
      </c>
      <c r="F167" s="3"/>
      <c r="H167" s="5">
        <f>Table2[[#This Row],[Time took]]-Table1[[#This Row],[Time took]]</f>
        <v>-112.22499999590991</v>
      </c>
      <c r="I167" s="5">
        <f>Table2[[#This Row],[Time took]]-Table3[[#This Row],[Time took]]</f>
        <v>-8348.2249999959095</v>
      </c>
    </row>
    <row r="168" spans="1:9" ht="19">
      <c r="A168" s="3" t="s">
        <v>8</v>
      </c>
      <c r="B168" s="3" t="s">
        <v>7</v>
      </c>
      <c r="C168" s="3">
        <v>0</v>
      </c>
      <c r="D168" s="3">
        <v>5</v>
      </c>
      <c r="E168" s="3">
        <v>8859.4899999443405</v>
      </c>
      <c r="F168" s="3"/>
      <c r="H168" s="5">
        <f>Table2[[#This Row],[Time took]]-Table1[[#This Row],[Time took]]</f>
        <v>-703.51000005565948</v>
      </c>
      <c r="I168" s="5">
        <f>Table2[[#This Row],[Time took]]-Table3[[#This Row],[Time took]]</f>
        <v>-6536.5100000556595</v>
      </c>
    </row>
    <row r="169" spans="1:9" ht="19">
      <c r="A169" s="3" t="s">
        <v>8</v>
      </c>
      <c r="B169" s="3" t="s">
        <v>7</v>
      </c>
      <c r="C169" s="3">
        <v>1</v>
      </c>
      <c r="D169" s="3">
        <v>5</v>
      </c>
      <c r="E169" s="3">
        <v>8710.2999999769909</v>
      </c>
      <c r="F169" s="3"/>
      <c r="H169" s="5">
        <f>Table2[[#This Row],[Time took]]-Table1[[#This Row],[Time took]]</f>
        <v>-806.70000002300912</v>
      </c>
      <c r="I169" s="5">
        <f>Table2[[#This Row],[Time took]]-Table3[[#This Row],[Time took]]</f>
        <v>-6713.7000000230091</v>
      </c>
    </row>
    <row r="170" spans="1:9" ht="19">
      <c r="A170" s="3" t="s">
        <v>8</v>
      </c>
      <c r="B170" s="3" t="s">
        <v>7</v>
      </c>
      <c r="C170" s="3">
        <v>2</v>
      </c>
      <c r="D170" s="3">
        <v>5</v>
      </c>
      <c r="E170" s="3">
        <v>8866.5000000037198</v>
      </c>
      <c r="F170" s="3"/>
      <c r="H170" s="5">
        <f>Table2[[#This Row],[Time took]]-Table1[[#This Row],[Time took]]</f>
        <v>-702.49999999628017</v>
      </c>
      <c r="I170" s="5">
        <f>Table2[[#This Row],[Time took]]-Table3[[#This Row],[Time took]]</f>
        <v>-6451.4999999962802</v>
      </c>
    </row>
    <row r="171" spans="1:9" ht="19">
      <c r="A171" s="3" t="s">
        <v>8</v>
      </c>
      <c r="B171" s="3" t="s">
        <v>7</v>
      </c>
      <c r="C171" s="3">
        <v>3</v>
      </c>
      <c r="D171" s="3">
        <v>5</v>
      </c>
      <c r="E171" s="3">
        <v>8787.3149999650195</v>
      </c>
      <c r="F171" s="3"/>
      <c r="H171" s="5">
        <f>Table2[[#This Row],[Time took]]-Table1[[#This Row],[Time took]]</f>
        <v>-632.68500003498048</v>
      </c>
      <c r="I171" s="5">
        <f>Table2[[#This Row],[Time took]]-Table3[[#This Row],[Time took]]</f>
        <v>-6616.6850000349805</v>
      </c>
    </row>
    <row r="172" spans="1:9" ht="19">
      <c r="A172" s="3" t="s">
        <v>8</v>
      </c>
      <c r="B172" s="3" t="s">
        <v>7</v>
      </c>
      <c r="C172" s="3">
        <v>4</v>
      </c>
      <c r="D172" s="3">
        <v>5</v>
      </c>
      <c r="E172" s="3">
        <v>8946.4049999951294</v>
      </c>
      <c r="F172" s="3"/>
      <c r="H172" s="5">
        <f>Table2[[#This Row],[Time took]]-Table1[[#This Row],[Time took]]</f>
        <v>-539.5950000048706</v>
      </c>
      <c r="I172" s="5">
        <f>Table2[[#This Row],[Time took]]-Table3[[#This Row],[Time took]]</f>
        <v>-11487.595000004572</v>
      </c>
    </row>
    <row r="173" spans="1:9" ht="19">
      <c r="A173" s="3" t="s">
        <v>8</v>
      </c>
      <c r="B173" s="3" t="s">
        <v>7</v>
      </c>
      <c r="C173" s="3">
        <v>0</v>
      </c>
      <c r="D173" s="3">
        <v>6</v>
      </c>
      <c r="E173" s="3">
        <v>15201.144999999</v>
      </c>
      <c r="F173" s="3"/>
      <c r="H173" s="5">
        <f>Table2[[#This Row],[Time took]]-Table1[[#This Row],[Time took]]</f>
        <v>-1237.855000001</v>
      </c>
      <c r="I173" s="5">
        <f>Table2[[#This Row],[Time took]]-Table3[[#This Row],[Time took]]</f>
        <v>-62233.855000001</v>
      </c>
    </row>
    <row r="174" spans="1:9" ht="19">
      <c r="A174" s="3" t="s">
        <v>8</v>
      </c>
      <c r="B174" s="3" t="s">
        <v>7</v>
      </c>
      <c r="C174" s="3">
        <v>1</v>
      </c>
      <c r="D174" s="3">
        <v>6</v>
      </c>
      <c r="E174" s="3">
        <v>15220.154999988101</v>
      </c>
      <c r="F174" s="3"/>
      <c r="H174" s="5">
        <f>Table2[[#This Row],[Time took]]-Table1[[#This Row],[Time took]]</f>
        <v>-1105.8450000118992</v>
      </c>
      <c r="I174" s="5">
        <f>Table2[[#This Row],[Time took]]-Table3[[#This Row],[Time took]]</f>
        <v>-62103.845000011897</v>
      </c>
    </row>
    <row r="175" spans="1:9" ht="19">
      <c r="A175" s="3" t="s">
        <v>8</v>
      </c>
      <c r="B175" s="3" t="s">
        <v>7</v>
      </c>
      <c r="C175" s="3">
        <v>2</v>
      </c>
      <c r="D175" s="3">
        <v>6</v>
      </c>
      <c r="E175" s="3">
        <v>15208.6199999903</v>
      </c>
      <c r="F175" s="3"/>
      <c r="H175" s="5">
        <f>Table2[[#This Row],[Time took]]-Table1[[#This Row],[Time took]]</f>
        <v>-1092.3800000096999</v>
      </c>
      <c r="I175" s="5">
        <f>Table2[[#This Row],[Time took]]-Table3[[#This Row],[Time took]]</f>
        <v>-48435.380000009696</v>
      </c>
    </row>
    <row r="176" spans="1:9" ht="19">
      <c r="A176" s="3" t="s">
        <v>8</v>
      </c>
      <c r="B176" s="3" t="s">
        <v>7</v>
      </c>
      <c r="C176" s="3">
        <v>3</v>
      </c>
      <c r="D176" s="3">
        <v>6</v>
      </c>
      <c r="E176" s="3">
        <v>15306.019999959901</v>
      </c>
      <c r="F176" s="3"/>
      <c r="H176" s="5">
        <f>Table2[[#This Row],[Time took]]-Table1[[#This Row],[Time took]]</f>
        <v>-1074.9800000400992</v>
      </c>
      <c r="I176" s="5">
        <f>Table2[[#This Row],[Time took]]-Table3[[#This Row],[Time took]]</f>
        <v>-12404.980000040299</v>
      </c>
    </row>
    <row r="177" spans="1:9" ht="19">
      <c r="A177" s="3" t="s">
        <v>8</v>
      </c>
      <c r="B177" s="3" t="s">
        <v>7</v>
      </c>
      <c r="C177" s="3">
        <v>4</v>
      </c>
      <c r="D177" s="3">
        <v>6</v>
      </c>
      <c r="E177" s="3">
        <v>15364.795000001301</v>
      </c>
      <c r="F177" s="3"/>
      <c r="H177" s="5">
        <f>Table2[[#This Row],[Time took]]-Table1[[#This Row],[Time took]]</f>
        <v>-1123.2049999986993</v>
      </c>
      <c r="I177" s="5">
        <f>Table2[[#This Row],[Time took]]-Table3[[#This Row],[Time took]]</f>
        <v>-11732.204999998401</v>
      </c>
    </row>
    <row r="178" spans="1:9" ht="19">
      <c r="A178" s="3" t="s">
        <v>9</v>
      </c>
      <c r="B178" s="3" t="s">
        <v>6</v>
      </c>
      <c r="C178" s="3">
        <v>0</v>
      </c>
      <c r="D178" s="3">
        <v>2</v>
      </c>
      <c r="E178" s="3">
        <v>3.3900000271387398</v>
      </c>
      <c r="F178" s="3"/>
      <c r="H178" s="5">
        <f>Table2[[#This Row],[Time took]]-Table1[[#This Row],[Time took]]</f>
        <v>0.39000002713873982</v>
      </c>
      <c r="I178" s="5">
        <f>Table2[[#This Row],[Time took]]-Table3[[#This Row],[Time took]]</f>
        <v>-4.6099999728612602</v>
      </c>
    </row>
    <row r="179" spans="1:9" ht="19">
      <c r="A179" s="3" t="s">
        <v>9</v>
      </c>
      <c r="B179" s="3" t="s">
        <v>6</v>
      </c>
      <c r="C179" s="3">
        <v>1</v>
      </c>
      <c r="D179" s="3">
        <v>2</v>
      </c>
      <c r="E179" s="3">
        <v>1.1899999808520001</v>
      </c>
      <c r="F179" s="3"/>
      <c r="H179" s="5">
        <f>Table2[[#This Row],[Time took]]-Table1[[#This Row],[Time took]]</f>
        <v>-0.81000001914799991</v>
      </c>
      <c r="I179" s="5">
        <f>Table2[[#This Row],[Time took]]-Table3[[#This Row],[Time took]]</f>
        <v>-0.81000001914799991</v>
      </c>
    </row>
    <row r="180" spans="1:9" ht="19">
      <c r="A180" s="3" t="s">
        <v>9</v>
      </c>
      <c r="B180" s="3" t="s">
        <v>6</v>
      </c>
      <c r="C180" s="3">
        <v>2</v>
      </c>
      <c r="D180" s="3">
        <v>2</v>
      </c>
      <c r="E180" s="3">
        <v>5.75000001117587</v>
      </c>
      <c r="F180" s="3"/>
      <c r="H180" s="5">
        <f>Table2[[#This Row],[Time took]]-Table1[[#This Row],[Time took]]</f>
        <v>4.75000001117587</v>
      </c>
      <c r="I180" s="5">
        <f>Table2[[#This Row],[Time took]]-Table3[[#This Row],[Time took]]</f>
        <v>4.75000001117587</v>
      </c>
    </row>
    <row r="181" spans="1:9" ht="19">
      <c r="A181" s="3" t="s">
        <v>9</v>
      </c>
      <c r="B181" s="3" t="s">
        <v>6</v>
      </c>
      <c r="C181" s="3">
        <v>3</v>
      </c>
      <c r="D181" s="3">
        <v>2</v>
      </c>
      <c r="E181" s="3">
        <v>3.61999997403472</v>
      </c>
      <c r="F181" s="3"/>
      <c r="H181" s="5">
        <f>Table2[[#This Row],[Time took]]-Table1[[#This Row],[Time took]]</f>
        <v>2.61999997403472</v>
      </c>
      <c r="I181" s="5">
        <f>Table2[[#This Row],[Time took]]-Table3[[#This Row],[Time took]]</f>
        <v>2.61999997403472</v>
      </c>
    </row>
    <row r="182" spans="1:9" ht="19">
      <c r="A182" s="3" t="s">
        <v>9</v>
      </c>
      <c r="B182" s="3" t="s">
        <v>6</v>
      </c>
      <c r="C182" s="3">
        <v>4</v>
      </c>
      <c r="D182" s="3">
        <v>2</v>
      </c>
      <c r="E182" s="3">
        <v>0.91999996220692903</v>
      </c>
      <c r="F182" s="3"/>
      <c r="H182" s="5">
        <f>Table2[[#This Row],[Time took]]-Table1[[#This Row],[Time took]]</f>
        <v>-8.0000037793070966E-2</v>
      </c>
      <c r="I182" s="5">
        <f>Table2[[#This Row],[Time took]]-Table3[[#This Row],[Time took]]</f>
        <v>-8.0000037793070966E-2</v>
      </c>
    </row>
    <row r="183" spans="1:9" ht="19">
      <c r="A183" s="3" t="s">
        <v>9</v>
      </c>
      <c r="B183" s="3" t="s">
        <v>6</v>
      </c>
      <c r="C183" s="3">
        <v>0</v>
      </c>
      <c r="D183" s="3">
        <v>3</v>
      </c>
      <c r="E183" s="3">
        <v>1.80999998701736</v>
      </c>
      <c r="F183" s="3"/>
      <c r="H183" s="5">
        <f>Table2[[#This Row],[Time took]]-Table1[[#This Row],[Time took]]</f>
        <v>-1.19000001298264</v>
      </c>
      <c r="I183" s="5">
        <f>Table2[[#This Row],[Time took]]-Table3[[#This Row],[Time took]]</f>
        <v>-1.19000001298264</v>
      </c>
    </row>
    <row r="184" spans="1:9" ht="19">
      <c r="A184" s="3" t="s">
        <v>9</v>
      </c>
      <c r="B184" s="3" t="s">
        <v>6</v>
      </c>
      <c r="C184" s="3">
        <v>1</v>
      </c>
      <c r="D184" s="3">
        <v>3</v>
      </c>
      <c r="E184" s="3">
        <v>1.7550000338815099</v>
      </c>
      <c r="F184" s="3"/>
      <c r="H184" s="5">
        <f>Table2[[#This Row],[Time took]]-Table1[[#This Row],[Time took]]</f>
        <v>-2.2449999661184901</v>
      </c>
      <c r="I184" s="5">
        <f>Table2[[#This Row],[Time took]]-Table3[[#This Row],[Time took]]</f>
        <v>-1.2449999661184901</v>
      </c>
    </row>
    <row r="185" spans="1:9" ht="19">
      <c r="A185" s="3" t="s">
        <v>9</v>
      </c>
      <c r="B185" s="3" t="s">
        <v>6</v>
      </c>
      <c r="C185" s="3">
        <v>2</v>
      </c>
      <c r="D185" s="3">
        <v>3</v>
      </c>
      <c r="E185" s="3">
        <v>1.7750000115483999</v>
      </c>
      <c r="F185" s="3"/>
      <c r="H185" s="5">
        <f>Table2[[#This Row],[Time took]]-Table1[[#This Row],[Time took]]</f>
        <v>-2.2249999884516001</v>
      </c>
      <c r="I185" s="5">
        <f>Table2[[#This Row],[Time took]]-Table3[[#This Row],[Time took]]</f>
        <v>-0.22499998845160007</v>
      </c>
    </row>
    <row r="186" spans="1:9" ht="19">
      <c r="A186" s="3" t="s">
        <v>9</v>
      </c>
      <c r="B186" s="3" t="s">
        <v>6</v>
      </c>
      <c r="C186" s="3">
        <v>3</v>
      </c>
      <c r="D186" s="3">
        <v>3</v>
      </c>
      <c r="E186" s="3">
        <v>1.74999999580904</v>
      </c>
      <c r="F186" s="3"/>
      <c r="H186" s="5">
        <f>Table2[[#This Row],[Time took]]-Table1[[#This Row],[Time took]]</f>
        <v>-2.25000000419096</v>
      </c>
      <c r="I186" s="5">
        <f>Table2[[#This Row],[Time took]]-Table3[[#This Row],[Time took]]</f>
        <v>-2.25000000419096</v>
      </c>
    </row>
    <row r="187" spans="1:9" ht="19">
      <c r="A187" s="3" t="s">
        <v>9</v>
      </c>
      <c r="B187" s="3" t="s">
        <v>6</v>
      </c>
      <c r="C187" s="3">
        <v>4</v>
      </c>
      <c r="D187" s="3">
        <v>3</v>
      </c>
      <c r="E187" s="3">
        <v>1.8149999668821599</v>
      </c>
      <c r="F187" s="3"/>
      <c r="H187" s="5">
        <f>Table2[[#This Row],[Time took]]-Table1[[#This Row],[Time took]]</f>
        <v>-2.1850000331178401</v>
      </c>
      <c r="I187" s="5">
        <f>Table2[[#This Row],[Time took]]-Table3[[#This Row],[Time took]]</f>
        <v>-1.1850000331178401</v>
      </c>
    </row>
    <row r="188" spans="1:9" ht="19">
      <c r="A188" s="3" t="s">
        <v>9</v>
      </c>
      <c r="B188" s="3" t="s">
        <v>6</v>
      </c>
      <c r="C188" s="3">
        <v>0</v>
      </c>
      <c r="D188" s="3">
        <v>4</v>
      </c>
      <c r="E188" s="3">
        <v>7.5599999981932298</v>
      </c>
      <c r="F188" s="3"/>
      <c r="H188" s="5">
        <f>Table2[[#This Row],[Time took]]-Table1[[#This Row],[Time took]]</f>
        <v>0.55999999819322976</v>
      </c>
      <c r="I188" s="5">
        <f>Table2[[#This Row],[Time took]]-Table3[[#This Row],[Time took]]</f>
        <v>-1.4400000018067702</v>
      </c>
    </row>
    <row r="189" spans="1:9" ht="19">
      <c r="A189" s="3" t="s">
        <v>9</v>
      </c>
      <c r="B189" s="3" t="s">
        <v>6</v>
      </c>
      <c r="C189" s="3">
        <v>1</v>
      </c>
      <c r="D189" s="3">
        <v>4</v>
      </c>
      <c r="E189" s="3">
        <v>6.9950000033713797</v>
      </c>
      <c r="F189" s="3"/>
      <c r="H189" s="5">
        <f>Table2[[#This Row],[Time took]]-Table1[[#This Row],[Time took]]</f>
        <v>-4.9999966286202735E-3</v>
      </c>
      <c r="I189" s="5">
        <f>Table2[[#This Row],[Time took]]-Table3[[#This Row],[Time took]]</f>
        <v>-1.0049999966286203</v>
      </c>
    </row>
    <row r="190" spans="1:9" ht="19">
      <c r="A190" s="3" t="s">
        <v>9</v>
      </c>
      <c r="B190" s="3" t="s">
        <v>6</v>
      </c>
      <c r="C190" s="3">
        <v>2</v>
      </c>
      <c r="D190" s="3">
        <v>4</v>
      </c>
      <c r="E190" s="3">
        <v>7.5200000428594604</v>
      </c>
      <c r="F190" s="3"/>
      <c r="H190" s="5">
        <f>Table2[[#This Row],[Time took]]-Table1[[#This Row],[Time took]]</f>
        <v>0.52000004285946044</v>
      </c>
      <c r="I190" s="5">
        <f>Table2[[#This Row],[Time took]]-Table3[[#This Row],[Time took]]</f>
        <v>0.52000004285946044</v>
      </c>
    </row>
    <row r="191" spans="1:9" ht="19">
      <c r="A191" s="3" t="s">
        <v>9</v>
      </c>
      <c r="B191" s="3" t="s">
        <v>6</v>
      </c>
      <c r="C191" s="3">
        <v>3</v>
      </c>
      <c r="D191" s="3">
        <v>4</v>
      </c>
      <c r="E191" s="3">
        <v>6.58499996643513</v>
      </c>
      <c r="F191" s="3"/>
      <c r="H191" s="5">
        <f>Table2[[#This Row],[Time took]]-Table1[[#This Row],[Time took]]</f>
        <v>-1.41500003356487</v>
      </c>
      <c r="I191" s="5">
        <f>Table2[[#This Row],[Time took]]-Table3[[#This Row],[Time took]]</f>
        <v>-0.41500003356487003</v>
      </c>
    </row>
    <row r="192" spans="1:9" ht="19">
      <c r="A192" s="3" t="s">
        <v>9</v>
      </c>
      <c r="B192" s="3" t="s">
        <v>6</v>
      </c>
      <c r="C192" s="3">
        <v>4</v>
      </c>
      <c r="D192" s="3">
        <v>4</v>
      </c>
      <c r="E192" s="3">
        <v>9.7950000199489295</v>
      </c>
      <c r="F192" s="3"/>
      <c r="H192" s="5">
        <f>Table2[[#This Row],[Time took]]-Table1[[#This Row],[Time took]]</f>
        <v>2.7950000199489295</v>
      </c>
      <c r="I192" s="5">
        <f>Table2[[#This Row],[Time took]]-Table3[[#This Row],[Time took]]</f>
        <v>2.7950000199489295</v>
      </c>
    </row>
    <row r="193" spans="1:9" ht="19">
      <c r="A193" s="3" t="s">
        <v>9</v>
      </c>
      <c r="B193" s="3" t="s">
        <v>6</v>
      </c>
      <c r="C193" s="3">
        <v>0</v>
      </c>
      <c r="D193" s="3">
        <v>5</v>
      </c>
      <c r="E193" s="3">
        <v>31.929999997373599</v>
      </c>
      <c r="F193" s="3"/>
      <c r="H193" s="5">
        <f>Table2[[#This Row],[Time took]]-Table1[[#This Row],[Time took]]</f>
        <v>-2.0700000026264007</v>
      </c>
      <c r="I193" s="5">
        <f>Table2[[#This Row],[Time took]]-Table3[[#This Row],[Time took]]</f>
        <v>0.92999999737359929</v>
      </c>
    </row>
    <row r="194" spans="1:9" ht="19">
      <c r="A194" s="3" t="s">
        <v>9</v>
      </c>
      <c r="B194" s="3" t="s">
        <v>6</v>
      </c>
      <c r="C194" s="3">
        <v>1</v>
      </c>
      <c r="D194" s="3">
        <v>5</v>
      </c>
      <c r="E194" s="3">
        <v>31.650000018998899</v>
      </c>
      <c r="F194" s="3"/>
      <c r="H194" s="5">
        <f>Table2[[#This Row],[Time took]]-Table1[[#This Row],[Time took]]</f>
        <v>-6.3499999810011012</v>
      </c>
      <c r="I194" s="5">
        <f>Table2[[#This Row],[Time took]]-Table3[[#This Row],[Time took]]</f>
        <v>-0.34999998100110119</v>
      </c>
    </row>
    <row r="195" spans="1:9" ht="19">
      <c r="A195" s="3" t="s">
        <v>9</v>
      </c>
      <c r="B195" s="3" t="s">
        <v>6</v>
      </c>
      <c r="C195" s="3">
        <v>2</v>
      </c>
      <c r="D195" s="3">
        <v>5</v>
      </c>
      <c r="E195" s="3">
        <v>31.324999989010301</v>
      </c>
      <c r="F195" s="3"/>
      <c r="H195" s="5">
        <f>Table2[[#This Row],[Time took]]-Table1[[#This Row],[Time took]]</f>
        <v>-2.6750000109896988</v>
      </c>
      <c r="I195" s="5">
        <f>Table2[[#This Row],[Time took]]-Table3[[#This Row],[Time took]]</f>
        <v>-2.6750000109896988</v>
      </c>
    </row>
    <row r="196" spans="1:9" ht="19">
      <c r="A196" s="3" t="s">
        <v>9</v>
      </c>
      <c r="B196" s="3" t="s">
        <v>6</v>
      </c>
      <c r="C196" s="3">
        <v>3</v>
      </c>
      <c r="D196" s="3">
        <v>5</v>
      </c>
      <c r="E196" s="3">
        <v>31.695000012405199</v>
      </c>
      <c r="F196" s="3"/>
      <c r="H196" s="5">
        <f>Table2[[#This Row],[Time took]]-Table1[[#This Row],[Time took]]</f>
        <v>-6.3049999875948011</v>
      </c>
      <c r="I196" s="5">
        <f>Table2[[#This Row],[Time took]]-Table3[[#This Row],[Time took]]</f>
        <v>-1.3049999875948011</v>
      </c>
    </row>
    <row r="197" spans="1:9" ht="19">
      <c r="A197" s="3" t="s">
        <v>9</v>
      </c>
      <c r="B197" s="3" t="s">
        <v>6</v>
      </c>
      <c r="C197" s="3">
        <v>4</v>
      </c>
      <c r="D197" s="3">
        <v>5</v>
      </c>
      <c r="E197" s="3">
        <v>31.2200000043958</v>
      </c>
      <c r="F197" s="3"/>
      <c r="H197" s="5">
        <f>Table2[[#This Row],[Time took]]-Table1[[#This Row],[Time took]]</f>
        <v>-4.7799999956042001</v>
      </c>
      <c r="I197" s="5">
        <f>Table2[[#This Row],[Time took]]-Table3[[#This Row],[Time took]]</f>
        <v>-3.7799999956042001</v>
      </c>
    </row>
    <row r="198" spans="1:9" ht="19">
      <c r="A198" s="3" t="s">
        <v>9</v>
      </c>
      <c r="B198" s="3" t="s">
        <v>6</v>
      </c>
      <c r="C198" s="3">
        <v>0</v>
      </c>
      <c r="D198" s="3">
        <v>6</v>
      </c>
      <c r="E198" s="3">
        <v>152.80000003986001</v>
      </c>
      <c r="F198" s="3"/>
      <c r="H198" s="5">
        <f>Table2[[#This Row],[Time took]]-Table1[[#This Row],[Time took]]</f>
        <v>-2.1999999601399907</v>
      </c>
      <c r="I198" s="5">
        <f>Table2[[#This Row],[Time took]]-Table3[[#This Row],[Time took]]</f>
        <v>9.8000000398600093</v>
      </c>
    </row>
    <row r="199" spans="1:9" ht="19">
      <c r="A199" s="3" t="s">
        <v>9</v>
      </c>
      <c r="B199" s="3" t="s">
        <v>6</v>
      </c>
      <c r="C199" s="3">
        <v>1</v>
      </c>
      <c r="D199" s="3">
        <v>6</v>
      </c>
      <c r="E199" s="3">
        <v>147.309999971184</v>
      </c>
      <c r="F199" s="3"/>
      <c r="H199" s="5">
        <f>Table2[[#This Row],[Time took]]-Table1[[#This Row],[Time took]]</f>
        <v>-10.690000028816002</v>
      </c>
      <c r="I199" s="5">
        <f>Table2[[#This Row],[Time took]]-Table3[[#This Row],[Time took]]</f>
        <v>-1.6900000288160015</v>
      </c>
    </row>
    <row r="200" spans="1:9" ht="19">
      <c r="A200" s="3" t="s">
        <v>9</v>
      </c>
      <c r="B200" s="3" t="s">
        <v>6</v>
      </c>
      <c r="C200" s="3">
        <v>2</v>
      </c>
      <c r="D200" s="3">
        <v>6</v>
      </c>
      <c r="E200" s="3">
        <v>149.52999999513801</v>
      </c>
      <c r="F200" s="3"/>
      <c r="H200" s="5">
        <f>Table2[[#This Row],[Time took]]-Table1[[#This Row],[Time took]]</f>
        <v>-7.470000004861987</v>
      </c>
      <c r="I200" s="5">
        <f>Table2[[#This Row],[Time took]]-Table3[[#This Row],[Time took]]</f>
        <v>2.5299999953710142</v>
      </c>
    </row>
    <row r="201" spans="1:9" ht="19">
      <c r="A201" s="3" t="s">
        <v>9</v>
      </c>
      <c r="B201" s="3" t="s">
        <v>6</v>
      </c>
      <c r="C201" s="3">
        <v>3</v>
      </c>
      <c r="D201" s="3">
        <v>6</v>
      </c>
      <c r="E201" s="3">
        <v>146.919999970123</v>
      </c>
      <c r="F201" s="3"/>
      <c r="H201" s="5">
        <f>Table2[[#This Row],[Time took]]-Table1[[#This Row],[Time took]]</f>
        <v>-18.080000029876999</v>
      </c>
      <c r="I201" s="5">
        <f>Table2[[#This Row],[Time took]]-Table3[[#This Row],[Time took]]</f>
        <v>5.9199999701230013</v>
      </c>
    </row>
    <row r="202" spans="1:9" ht="19">
      <c r="A202" s="3" t="s">
        <v>9</v>
      </c>
      <c r="B202" s="3" t="s">
        <v>6</v>
      </c>
      <c r="C202" s="3">
        <v>4</v>
      </c>
      <c r="D202" s="3">
        <v>6</v>
      </c>
      <c r="E202" s="3">
        <v>147.27999997558001</v>
      </c>
      <c r="F202" s="3"/>
      <c r="H202" s="5">
        <f>Table2[[#This Row],[Time took]]-Table1[[#This Row],[Time took]]</f>
        <v>-22.720000024419988</v>
      </c>
      <c r="I202" s="5">
        <f>Table2[[#This Row],[Time took]]-Table3[[#This Row],[Time took]]</f>
        <v>5.2799999758130127</v>
      </c>
    </row>
    <row r="203" spans="1:9" ht="19">
      <c r="A203" s="3" t="s">
        <v>9</v>
      </c>
      <c r="B203" s="3" t="s">
        <v>6</v>
      </c>
      <c r="C203" s="3">
        <v>0</v>
      </c>
      <c r="D203" s="3">
        <v>7</v>
      </c>
      <c r="E203" s="3">
        <v>733.97499998100102</v>
      </c>
      <c r="F203" s="3"/>
      <c r="H203" s="5">
        <f>Table2[[#This Row],[Time took]]-Table1[[#This Row],[Time took]]</f>
        <v>-108.02500001899898</v>
      </c>
      <c r="I203" s="5">
        <f>Table2[[#This Row],[Time took]]-Table3[[#This Row],[Time took]]</f>
        <v>40.974999981001019</v>
      </c>
    </row>
    <row r="204" spans="1:9" ht="19">
      <c r="A204" s="3" t="s">
        <v>9</v>
      </c>
      <c r="B204" s="3" t="s">
        <v>6</v>
      </c>
      <c r="C204" s="3">
        <v>1</v>
      </c>
      <c r="D204" s="3">
        <v>7</v>
      </c>
      <c r="E204" s="3">
        <v>747.32999998377602</v>
      </c>
      <c r="F204" s="3"/>
      <c r="H204" s="5">
        <f>Table2[[#This Row],[Time took]]-Table1[[#This Row],[Time took]]</f>
        <v>-110.67000001622398</v>
      </c>
      <c r="I204" s="5">
        <f>Table2[[#This Row],[Time took]]-Table3[[#This Row],[Time took]]</f>
        <v>49.32999998377602</v>
      </c>
    </row>
    <row r="205" spans="1:9" ht="19">
      <c r="A205" s="3" t="s">
        <v>9</v>
      </c>
      <c r="B205" s="3" t="s">
        <v>6</v>
      </c>
      <c r="C205" s="3">
        <v>2</v>
      </c>
      <c r="D205" s="3">
        <v>7</v>
      </c>
      <c r="E205" s="3">
        <v>730.97500001313097</v>
      </c>
      <c r="F205" s="3"/>
      <c r="H205" s="5">
        <f>Table2[[#This Row],[Time took]]-Table1[[#This Row],[Time took]]</f>
        <v>-94.024999986869034</v>
      </c>
      <c r="I205" s="5">
        <f>Table2[[#This Row],[Time took]]-Table3[[#This Row],[Time took]]</f>
        <v>24.975000013130966</v>
      </c>
    </row>
    <row r="206" spans="1:9" ht="19">
      <c r="A206" s="3" t="s">
        <v>9</v>
      </c>
      <c r="B206" s="3" t="s">
        <v>6</v>
      </c>
      <c r="C206" s="3">
        <v>3</v>
      </c>
      <c r="D206" s="3">
        <v>7</v>
      </c>
      <c r="E206" s="3">
        <v>770.68499999586402</v>
      </c>
      <c r="F206" s="3"/>
      <c r="H206" s="5">
        <f>Table2[[#This Row],[Time took]]-Table1[[#This Row],[Time took]]</f>
        <v>-61.315000004135982</v>
      </c>
      <c r="I206" s="5">
        <f>Table2[[#This Row],[Time took]]-Table3[[#This Row],[Time took]]</f>
        <v>83.684999995864018</v>
      </c>
    </row>
    <row r="207" spans="1:9" ht="19">
      <c r="A207" s="3" t="s">
        <v>9</v>
      </c>
      <c r="B207" s="3" t="s">
        <v>6</v>
      </c>
      <c r="C207" s="3">
        <v>4</v>
      </c>
      <c r="D207" s="3">
        <v>7</v>
      </c>
      <c r="E207" s="3">
        <v>744.09499997272997</v>
      </c>
      <c r="F207" s="3"/>
      <c r="H207" s="5">
        <f>Table2[[#This Row],[Time took]]-Table1[[#This Row],[Time took]]</f>
        <v>-63.905000027270034</v>
      </c>
      <c r="I207" s="5">
        <f>Table2[[#This Row],[Time took]]-Table3[[#This Row],[Time took]]</f>
        <v>40.094999972729966</v>
      </c>
    </row>
    <row r="208" spans="1:9" ht="19">
      <c r="A208" s="3" t="s">
        <v>9</v>
      </c>
      <c r="B208" s="3" t="s">
        <v>7</v>
      </c>
      <c r="C208" s="3">
        <v>0</v>
      </c>
      <c r="D208" s="3">
        <v>2</v>
      </c>
      <c r="E208" s="3">
        <v>0.79000002006068804</v>
      </c>
      <c r="F208" s="3"/>
      <c r="H208" s="5">
        <f>Table2[[#This Row],[Time took]]-Table1[[#This Row],[Time took]]</f>
        <v>0.79000002006068804</v>
      </c>
      <c r="I208" s="5">
        <f>Table2[[#This Row],[Time took]]-Table3[[#This Row],[Time took]]</f>
        <v>-0.20999997993931196</v>
      </c>
    </row>
    <row r="209" spans="1:9" ht="19">
      <c r="A209" s="3" t="s">
        <v>9</v>
      </c>
      <c r="B209" s="3" t="s">
        <v>7</v>
      </c>
      <c r="C209" s="3">
        <v>1</v>
      </c>
      <c r="D209" s="3">
        <v>2</v>
      </c>
      <c r="E209" s="3">
        <v>0.65500003984197896</v>
      </c>
      <c r="F209" s="3"/>
      <c r="H209" s="5">
        <f>Table2[[#This Row],[Time took]]-Table1[[#This Row],[Time took]]</f>
        <v>-0.34499996015802104</v>
      </c>
      <c r="I209" s="5">
        <f>Table2[[#This Row],[Time took]]-Table3[[#This Row],[Time took]]</f>
        <v>-1.3449999601580211</v>
      </c>
    </row>
    <row r="210" spans="1:9" ht="19">
      <c r="A210" s="3" t="s">
        <v>9</v>
      </c>
      <c r="B210" s="3" t="s">
        <v>7</v>
      </c>
      <c r="C210" s="3">
        <v>2</v>
      </c>
      <c r="D210" s="3">
        <v>2</v>
      </c>
      <c r="E210" s="3">
        <v>0.60999998822808199</v>
      </c>
      <c r="F210" s="3"/>
      <c r="H210" s="5">
        <f>Table2[[#This Row],[Time took]]-Table1[[#This Row],[Time took]]</f>
        <v>-0.39000001177191801</v>
      </c>
      <c r="I210" s="5">
        <f>Table2[[#This Row],[Time took]]-Table3[[#This Row],[Time took]]</f>
        <v>-0.39000001177191801</v>
      </c>
    </row>
    <row r="211" spans="1:9" ht="19">
      <c r="A211" s="3" t="s">
        <v>9</v>
      </c>
      <c r="B211" s="3" t="s">
        <v>7</v>
      </c>
      <c r="C211" s="3">
        <v>3</v>
      </c>
      <c r="D211" s="3">
        <v>2</v>
      </c>
      <c r="E211" s="3">
        <v>0.60999998822808199</v>
      </c>
      <c r="F211" s="3"/>
      <c r="H211" s="5">
        <f>Table2[[#This Row],[Time took]]-Table1[[#This Row],[Time took]]</f>
        <v>-0.39000001177191801</v>
      </c>
      <c r="I211" s="5">
        <f>Table2[[#This Row],[Time took]]-Table3[[#This Row],[Time took]]</f>
        <v>-0.39000001177191801</v>
      </c>
    </row>
    <row r="212" spans="1:9" ht="19">
      <c r="A212" s="3" t="s">
        <v>9</v>
      </c>
      <c r="B212" s="3" t="s">
        <v>7</v>
      </c>
      <c r="C212" s="3">
        <v>4</v>
      </c>
      <c r="D212" s="3">
        <v>2</v>
      </c>
      <c r="E212" s="3">
        <v>0.60000002849847001</v>
      </c>
      <c r="F212" s="3"/>
      <c r="H212" s="5">
        <f>Table2[[#This Row],[Time took]]-Table1[[#This Row],[Time took]]</f>
        <v>0.60000002849847001</v>
      </c>
      <c r="I212" s="5">
        <f>Table2[[#This Row],[Time took]]-Table3[[#This Row],[Time took]]</f>
        <v>-0.39999997150152999</v>
      </c>
    </row>
    <row r="213" spans="1:9" ht="19">
      <c r="A213" s="3" t="s">
        <v>9</v>
      </c>
      <c r="B213" s="3" t="s">
        <v>7</v>
      </c>
      <c r="C213" s="3">
        <v>0</v>
      </c>
      <c r="D213" s="3">
        <v>3</v>
      </c>
      <c r="E213" s="3">
        <v>0.85499999113380898</v>
      </c>
      <c r="F213" s="3"/>
      <c r="H213" s="5">
        <f>Table2[[#This Row],[Time took]]-Table1[[#This Row],[Time took]]</f>
        <v>-0.14500000886619102</v>
      </c>
      <c r="I213" s="5">
        <f>Table2[[#This Row],[Time took]]-Table3[[#This Row],[Time took]]</f>
        <v>0.85499999113380898</v>
      </c>
    </row>
    <row r="214" spans="1:9" ht="19">
      <c r="A214" s="3" t="s">
        <v>9</v>
      </c>
      <c r="B214" s="3" t="s">
        <v>7</v>
      </c>
      <c r="C214" s="3">
        <v>1</v>
      </c>
      <c r="D214" s="3">
        <v>3</v>
      </c>
      <c r="E214" s="3">
        <v>0.83500001346692398</v>
      </c>
      <c r="F214" s="3"/>
      <c r="H214" s="5">
        <f>Table2[[#This Row],[Time took]]-Table1[[#This Row],[Time took]]</f>
        <v>-0.16499998653307602</v>
      </c>
      <c r="I214" s="5">
        <f>Table2[[#This Row],[Time took]]-Table3[[#This Row],[Time took]]</f>
        <v>0.83500001346692398</v>
      </c>
    </row>
    <row r="215" spans="1:9" ht="19">
      <c r="A215" s="3" t="s">
        <v>9</v>
      </c>
      <c r="B215" s="3" t="s">
        <v>7</v>
      </c>
      <c r="C215" s="3">
        <v>2</v>
      </c>
      <c r="D215" s="3">
        <v>3</v>
      </c>
      <c r="E215" s="3">
        <v>0.96999999368563194</v>
      </c>
      <c r="F215" s="3"/>
      <c r="H215" s="5">
        <f>Table2[[#This Row],[Time took]]-Table1[[#This Row],[Time took]]</f>
        <v>-2.0300000063143679</v>
      </c>
      <c r="I215" s="5">
        <f>Table2[[#This Row],[Time took]]-Table3[[#This Row],[Time took]]</f>
        <v>-3.0000006314368055E-2</v>
      </c>
    </row>
    <row r="216" spans="1:9" ht="19">
      <c r="A216" s="3" t="s">
        <v>9</v>
      </c>
      <c r="B216" s="3" t="s">
        <v>7</v>
      </c>
      <c r="C216" s="3">
        <v>3</v>
      </c>
      <c r="D216" s="3">
        <v>3</v>
      </c>
      <c r="E216" s="3">
        <v>0.83499995525926296</v>
      </c>
      <c r="F216" s="3"/>
      <c r="H216" s="5">
        <f>Table2[[#This Row],[Time took]]-Table1[[#This Row],[Time took]]</f>
        <v>-0.16500004474073704</v>
      </c>
      <c r="I216" s="5">
        <f>Table2[[#This Row],[Time took]]-Table3[[#This Row],[Time took]]</f>
        <v>-0.16500004474073704</v>
      </c>
    </row>
    <row r="217" spans="1:9" ht="19">
      <c r="A217" s="3" t="s">
        <v>9</v>
      </c>
      <c r="B217" s="3" t="s">
        <v>7</v>
      </c>
      <c r="C217" s="3">
        <v>4</v>
      </c>
      <c r="D217" s="3">
        <v>3</v>
      </c>
      <c r="E217" s="3">
        <v>0.75500004459172398</v>
      </c>
      <c r="F217" s="3"/>
      <c r="H217" s="5">
        <f>Table2[[#This Row],[Time took]]-Table1[[#This Row],[Time took]]</f>
        <v>0.75500004459172398</v>
      </c>
      <c r="I217" s="5">
        <f>Table2[[#This Row],[Time took]]-Table3[[#This Row],[Time took]]</f>
        <v>-2.2449999556411062</v>
      </c>
    </row>
    <row r="218" spans="1:9" ht="19">
      <c r="A218" s="3" t="s">
        <v>9</v>
      </c>
      <c r="B218" s="3" t="s">
        <v>7</v>
      </c>
      <c r="C218" s="3">
        <v>0</v>
      </c>
      <c r="D218" s="3">
        <v>4</v>
      </c>
      <c r="E218" s="3">
        <v>1.9000000320374899</v>
      </c>
      <c r="F218" s="3"/>
      <c r="H218" s="5">
        <f>Table2[[#This Row],[Time took]]-Table1[[#This Row],[Time took]]</f>
        <v>-1.0999999679625101</v>
      </c>
      <c r="I218" s="5">
        <f>Table2[[#This Row],[Time took]]-Table3[[#This Row],[Time took]]</f>
        <v>-9.9999967729670125E-2</v>
      </c>
    </row>
    <row r="219" spans="1:9" ht="19">
      <c r="A219" s="3" t="s">
        <v>9</v>
      </c>
      <c r="B219" s="3" t="s">
        <v>7</v>
      </c>
      <c r="C219" s="3">
        <v>1</v>
      </c>
      <c r="D219" s="3">
        <v>4</v>
      </c>
      <c r="E219" s="3">
        <v>2.2650000173598501</v>
      </c>
      <c r="F219" s="3"/>
      <c r="H219" s="5">
        <f>Table2[[#This Row],[Time took]]-Table1[[#This Row],[Time took]]</f>
        <v>1.2650000173598501</v>
      </c>
      <c r="I219" s="5">
        <f>Table2[[#This Row],[Time took]]-Table3[[#This Row],[Time took]]</f>
        <v>0.26500001735985013</v>
      </c>
    </row>
    <row r="220" spans="1:9" ht="19">
      <c r="A220" s="3" t="s">
        <v>9</v>
      </c>
      <c r="B220" s="3" t="s">
        <v>7</v>
      </c>
      <c r="C220" s="3">
        <v>2</v>
      </c>
      <c r="D220" s="3">
        <v>4</v>
      </c>
      <c r="E220" s="3">
        <v>2.1399999968707499</v>
      </c>
      <c r="F220" s="3"/>
      <c r="H220" s="5">
        <f>Table2[[#This Row],[Time took]]-Table1[[#This Row],[Time took]]</f>
        <v>0.13999999687074993</v>
      </c>
      <c r="I220" s="5">
        <f>Table2[[#This Row],[Time took]]-Table3[[#This Row],[Time took]]</f>
        <v>0.13999999687074993</v>
      </c>
    </row>
    <row r="221" spans="1:9" ht="19">
      <c r="A221" s="3" t="s">
        <v>9</v>
      </c>
      <c r="B221" s="3" t="s">
        <v>7</v>
      </c>
      <c r="C221" s="3">
        <v>3</v>
      </c>
      <c r="D221" s="3">
        <v>4</v>
      </c>
      <c r="E221" s="3">
        <v>7.4150000000372502</v>
      </c>
      <c r="F221" s="3"/>
      <c r="H221" s="5">
        <f>Table2[[#This Row],[Time took]]-Table1[[#This Row],[Time took]]</f>
        <v>5.4150000000372502</v>
      </c>
      <c r="I221" s="5">
        <f>Table2[[#This Row],[Time took]]-Table3[[#This Row],[Time took]]</f>
        <v>5.4150000000372502</v>
      </c>
    </row>
    <row r="222" spans="1:9" ht="19">
      <c r="A222" s="3" t="s">
        <v>9</v>
      </c>
      <c r="B222" s="3" t="s">
        <v>7</v>
      </c>
      <c r="C222" s="3">
        <v>4</v>
      </c>
      <c r="D222" s="3">
        <v>4</v>
      </c>
      <c r="E222" s="3">
        <v>1.9249999895691801</v>
      </c>
      <c r="F222" s="3"/>
      <c r="H222" s="5">
        <f>Table2[[#This Row],[Time took]]-Table1[[#This Row],[Time took]]</f>
        <v>-7.5000010430819941E-2</v>
      </c>
      <c r="I222" s="5">
        <f>Table2[[#This Row],[Time took]]-Table3[[#This Row],[Time took]]</f>
        <v>-7.5000010430819941E-2</v>
      </c>
    </row>
    <row r="223" spans="1:9" ht="19">
      <c r="A223" s="3" t="s">
        <v>9</v>
      </c>
      <c r="B223" s="3" t="s">
        <v>7</v>
      </c>
      <c r="C223" s="3">
        <v>0</v>
      </c>
      <c r="D223" s="3">
        <v>5</v>
      </c>
      <c r="E223" s="3">
        <v>4.4399999896995697</v>
      </c>
      <c r="F223" s="3"/>
      <c r="H223" s="5">
        <f>Table2[[#This Row],[Time took]]-Table1[[#This Row],[Time took]]</f>
        <v>-1.5600000103004303</v>
      </c>
      <c r="I223" s="5">
        <f>Table2[[#This Row],[Time took]]-Table3[[#This Row],[Time took]]</f>
        <v>-2.5600000103004303</v>
      </c>
    </row>
    <row r="224" spans="1:9" ht="19">
      <c r="A224" s="3" t="s">
        <v>9</v>
      </c>
      <c r="B224" s="3" t="s">
        <v>7</v>
      </c>
      <c r="C224" s="3">
        <v>1</v>
      </c>
      <c r="D224" s="3">
        <v>5</v>
      </c>
      <c r="E224" s="3">
        <v>8.6250000167637992</v>
      </c>
      <c r="F224" s="3"/>
      <c r="H224" s="5">
        <f>Table2[[#This Row],[Time took]]-Table1[[#This Row],[Time took]]</f>
        <v>3.6250000167637992</v>
      </c>
      <c r="I224" s="5">
        <f>Table2[[#This Row],[Time took]]-Table3[[#This Row],[Time took]]</f>
        <v>3.6250000167637992</v>
      </c>
    </row>
    <row r="225" spans="1:9" ht="19">
      <c r="A225" s="3" t="s">
        <v>9</v>
      </c>
      <c r="B225" s="3" t="s">
        <v>7</v>
      </c>
      <c r="C225" s="3">
        <v>2</v>
      </c>
      <c r="D225" s="3">
        <v>5</v>
      </c>
      <c r="E225" s="3">
        <v>4.6050000237300903</v>
      </c>
      <c r="F225" s="3"/>
      <c r="H225" s="5">
        <f>Table2[[#This Row],[Time took]]-Table1[[#This Row],[Time took]]</f>
        <v>-0.39499997626990968</v>
      </c>
      <c r="I225" s="5">
        <f>Table2[[#This Row],[Time took]]-Table3[[#This Row],[Time took]]</f>
        <v>-0.39499997626990968</v>
      </c>
    </row>
    <row r="226" spans="1:9" ht="19">
      <c r="A226" s="3" t="s">
        <v>9</v>
      </c>
      <c r="B226" s="3" t="s">
        <v>7</v>
      </c>
      <c r="C226" s="3">
        <v>3</v>
      </c>
      <c r="D226" s="3">
        <v>5</v>
      </c>
      <c r="E226" s="3">
        <v>4.6849999926052899</v>
      </c>
      <c r="F226" s="3"/>
      <c r="H226" s="5">
        <f>Table2[[#This Row],[Time took]]-Table1[[#This Row],[Time took]]</f>
        <v>-2.3150000073947101</v>
      </c>
      <c r="I226" s="5">
        <f>Table2[[#This Row],[Time took]]-Table3[[#This Row],[Time took]]</f>
        <v>-1.3150000073947101</v>
      </c>
    </row>
    <row r="227" spans="1:9" ht="19">
      <c r="A227" s="3" t="s">
        <v>9</v>
      </c>
      <c r="B227" s="3" t="s">
        <v>7</v>
      </c>
      <c r="C227" s="3">
        <v>4</v>
      </c>
      <c r="D227" s="3">
        <v>5</v>
      </c>
      <c r="E227" s="3">
        <v>7.2499999660067198</v>
      </c>
      <c r="F227" s="3"/>
      <c r="H227" s="5">
        <f>Table2[[#This Row],[Time took]]-Table1[[#This Row],[Time took]]</f>
        <v>3.2499999660067198</v>
      </c>
      <c r="I227" s="5">
        <f>Table2[[#This Row],[Time took]]-Table3[[#This Row],[Time took]]</f>
        <v>2.2499999660067198</v>
      </c>
    </row>
    <row r="228" spans="1:9" ht="19">
      <c r="A228" s="3" t="s">
        <v>9</v>
      </c>
      <c r="B228" s="3" t="s">
        <v>7</v>
      </c>
      <c r="C228" s="3">
        <v>0</v>
      </c>
      <c r="D228" s="3">
        <v>6</v>
      </c>
      <c r="E228" s="3">
        <v>8.43500002520158</v>
      </c>
      <c r="F228" s="3"/>
      <c r="H228" s="5">
        <f>Table2[[#This Row],[Time took]]-Table1[[#This Row],[Time took]]</f>
        <v>-3.56499997479842</v>
      </c>
      <c r="I228" s="5">
        <f>Table2[[#This Row],[Time took]]-Table3[[#This Row],[Time took]]</f>
        <v>1.43500002520158</v>
      </c>
    </row>
    <row r="229" spans="1:9" ht="19">
      <c r="A229" s="3" t="s">
        <v>9</v>
      </c>
      <c r="B229" s="3" t="s">
        <v>7</v>
      </c>
      <c r="C229" s="3">
        <v>1</v>
      </c>
      <c r="D229" s="3">
        <v>6</v>
      </c>
      <c r="E229" s="3">
        <v>8.1149999750778008</v>
      </c>
      <c r="F229" s="3"/>
      <c r="H229" s="5">
        <f>Table2[[#This Row],[Time took]]-Table1[[#This Row],[Time took]]</f>
        <v>0.1149999750778008</v>
      </c>
      <c r="I229" s="5">
        <f>Table2[[#This Row],[Time took]]-Table3[[#This Row],[Time took]]</f>
        <v>0.11499997531064121</v>
      </c>
    </row>
    <row r="230" spans="1:9" ht="19">
      <c r="A230" s="3" t="s">
        <v>9</v>
      </c>
      <c r="B230" s="3" t="s">
        <v>7</v>
      </c>
      <c r="C230" s="3">
        <v>2</v>
      </c>
      <c r="D230" s="3">
        <v>6</v>
      </c>
      <c r="E230" s="3">
        <v>8.0099999904632497</v>
      </c>
      <c r="F230" s="3"/>
      <c r="H230" s="5">
        <f>Table2[[#This Row],[Time took]]-Table1[[#This Row],[Time took]]</f>
        <v>-1.9900000095367503</v>
      </c>
      <c r="I230" s="5">
        <f>Table2[[#This Row],[Time took]]-Table3[[#This Row],[Time took]]</f>
        <v>9.9999904632497305E-3</v>
      </c>
    </row>
    <row r="231" spans="1:9" ht="19">
      <c r="A231" s="3" t="s">
        <v>9</v>
      </c>
      <c r="B231" s="3" t="s">
        <v>7</v>
      </c>
      <c r="C231" s="3">
        <v>3</v>
      </c>
      <c r="D231" s="3">
        <v>6</v>
      </c>
      <c r="E231" s="3">
        <v>8.1249999930150807</v>
      </c>
      <c r="F231" s="3"/>
      <c r="H231" s="5">
        <f>Table2[[#This Row],[Time took]]-Table1[[#This Row],[Time took]]</f>
        <v>-0.87500000698491931</v>
      </c>
      <c r="I231" s="5">
        <f>Table2[[#This Row],[Time took]]-Table3[[#This Row],[Time took]]</f>
        <v>0.12499999301508069</v>
      </c>
    </row>
    <row r="232" spans="1:9" ht="19">
      <c r="A232" s="3" t="s">
        <v>9</v>
      </c>
      <c r="B232" s="3" t="s">
        <v>7</v>
      </c>
      <c r="C232" s="3">
        <v>4</v>
      </c>
      <c r="D232" s="3">
        <v>6</v>
      </c>
      <c r="E232" s="3">
        <v>7.9400000395253301</v>
      </c>
      <c r="F232" s="3"/>
      <c r="H232" s="5">
        <f>Table2[[#This Row],[Time took]]-Table1[[#This Row],[Time took]]</f>
        <v>-1.0599999604746699</v>
      </c>
      <c r="I232" s="5">
        <f>Table2[[#This Row],[Time took]]-Table3[[#This Row],[Time took]]</f>
        <v>-5.9999960474669933E-2</v>
      </c>
    </row>
    <row r="233" spans="1:9" ht="19">
      <c r="A233" s="3" t="s">
        <v>9</v>
      </c>
      <c r="B233" s="3" t="s">
        <v>7</v>
      </c>
      <c r="C233" s="3">
        <v>0</v>
      </c>
      <c r="D233" s="3">
        <v>7</v>
      </c>
      <c r="E233" s="3">
        <v>18.7949999817647</v>
      </c>
      <c r="F233" s="3"/>
      <c r="H233" s="5">
        <f>Table2[[#This Row],[Time took]]-Table1[[#This Row],[Time took]]</f>
        <v>-2.2050000182352996</v>
      </c>
      <c r="I233" s="5">
        <f>Table2[[#This Row],[Time took]]-Table3[[#This Row],[Time took]]</f>
        <v>-3.2050000182352996</v>
      </c>
    </row>
    <row r="234" spans="1:9" ht="19">
      <c r="A234" s="3" t="s">
        <v>9</v>
      </c>
      <c r="B234" s="3" t="s">
        <v>7</v>
      </c>
      <c r="C234" s="3">
        <v>1</v>
      </c>
      <c r="D234" s="3">
        <v>7</v>
      </c>
      <c r="E234" s="3">
        <v>22.4549999693408</v>
      </c>
      <c r="F234" s="3"/>
      <c r="H234" s="5">
        <f>Table2[[#This Row],[Time took]]-Table1[[#This Row],[Time took]]</f>
        <v>-0.54500003065919955</v>
      </c>
      <c r="I234" s="5">
        <f>Table2[[#This Row],[Time took]]-Table3[[#This Row],[Time took]]</f>
        <v>4.4549999693408004</v>
      </c>
    </row>
    <row r="235" spans="1:9" ht="19">
      <c r="A235" s="3" t="s">
        <v>9</v>
      </c>
      <c r="B235" s="3" t="s">
        <v>7</v>
      </c>
      <c r="C235" s="3">
        <v>2</v>
      </c>
      <c r="D235" s="3">
        <v>7</v>
      </c>
      <c r="E235" s="3">
        <v>19.620000035501999</v>
      </c>
      <c r="F235" s="3"/>
      <c r="H235" s="5">
        <f>Table2[[#This Row],[Time took]]-Table1[[#This Row],[Time took]]</f>
        <v>-0.37999996449800122</v>
      </c>
      <c r="I235" s="5">
        <f>Table2[[#This Row],[Time took]]-Table3[[#This Row],[Time took]]</f>
        <v>0.62000003550199878</v>
      </c>
    </row>
    <row r="236" spans="1:9" ht="19">
      <c r="A236" s="3" t="s">
        <v>9</v>
      </c>
      <c r="B236" s="3" t="s">
        <v>7</v>
      </c>
      <c r="C236" s="3">
        <v>3</v>
      </c>
      <c r="D236" s="3">
        <v>7</v>
      </c>
      <c r="E236" s="3">
        <v>20.4649999504908</v>
      </c>
      <c r="F236" s="3"/>
      <c r="H236" s="5">
        <f>Table2[[#This Row],[Time took]]-Table1[[#This Row],[Time took]]</f>
        <v>-1.5350000495092004</v>
      </c>
      <c r="I236" s="5">
        <f>Table2[[#This Row],[Time took]]-Table3[[#This Row],[Time took]]</f>
        <v>0.46499995049079956</v>
      </c>
    </row>
    <row r="237" spans="1:9" ht="19">
      <c r="A237" s="3" t="s">
        <v>9</v>
      </c>
      <c r="B237" s="3" t="s">
        <v>7</v>
      </c>
      <c r="C237" s="3">
        <v>4</v>
      </c>
      <c r="D237" s="3">
        <v>7</v>
      </c>
      <c r="E237" s="3">
        <v>18.709999974816999</v>
      </c>
      <c r="F237" s="3"/>
      <c r="H237" s="5">
        <f>Table2[[#This Row],[Time took]]-Table1[[#This Row],[Time took]]</f>
        <v>-3.2900000251830015</v>
      </c>
      <c r="I237" s="5">
        <f>Table2[[#This Row],[Time took]]-Table3[[#This Row],[Time took]]</f>
        <v>-1.2900000251830015</v>
      </c>
    </row>
    <row r="238" spans="1:9" ht="19">
      <c r="A238" s="3" t="s">
        <v>9</v>
      </c>
      <c r="B238" s="3" t="s">
        <v>7</v>
      </c>
      <c r="C238" s="3">
        <v>0</v>
      </c>
      <c r="D238" s="3">
        <v>8</v>
      </c>
      <c r="E238" s="3">
        <v>56.349999969825099</v>
      </c>
      <c r="F238" s="3"/>
      <c r="H238" s="5">
        <f>Table2[[#This Row],[Time took]]-Table1[[#This Row],[Time took]]</f>
        <v>-7.6500000301749012</v>
      </c>
      <c r="I238" s="5">
        <f>Table2[[#This Row],[Time took]]-Table3[[#This Row],[Time took]]</f>
        <v>4.3499999695922966</v>
      </c>
    </row>
    <row r="239" spans="1:9" ht="19">
      <c r="A239" s="3" t="s">
        <v>9</v>
      </c>
      <c r="B239" s="3" t="s">
        <v>7</v>
      </c>
      <c r="C239" s="3">
        <v>1</v>
      </c>
      <c r="D239" s="3">
        <v>8</v>
      </c>
      <c r="E239" s="3">
        <v>55.579999985638999</v>
      </c>
      <c r="F239" s="3"/>
      <c r="H239" s="5">
        <f>Table2[[#This Row],[Time took]]-Table1[[#This Row],[Time took]]</f>
        <v>-9.4200000143610012</v>
      </c>
      <c r="I239" s="5">
        <f>Table2[[#This Row],[Time took]]-Table3[[#This Row],[Time took]]</f>
        <v>-0.42000001412809951</v>
      </c>
    </row>
    <row r="240" spans="1:9" ht="19">
      <c r="A240" s="3" t="s">
        <v>9</v>
      </c>
      <c r="B240" s="3" t="s">
        <v>7</v>
      </c>
      <c r="C240" s="3">
        <v>2</v>
      </c>
      <c r="D240" s="3">
        <v>8</v>
      </c>
      <c r="E240" s="3">
        <v>56.054999993648302</v>
      </c>
      <c r="F240" s="3"/>
      <c r="H240" s="5">
        <f>Table2[[#This Row],[Time took]]-Table1[[#This Row],[Time took]]</f>
        <v>-1.9450000063516981</v>
      </c>
      <c r="I240" s="5">
        <f>Table2[[#This Row],[Time took]]-Table3[[#This Row],[Time took]]</f>
        <v>5.4999993881203579E-2</v>
      </c>
    </row>
    <row r="241" spans="1:9" ht="19">
      <c r="A241" s="3" t="s">
        <v>9</v>
      </c>
      <c r="B241" s="3" t="s">
        <v>7</v>
      </c>
      <c r="C241" s="3">
        <v>3</v>
      </c>
      <c r="D241" s="3">
        <v>8</v>
      </c>
      <c r="E241" s="3">
        <v>55.749999999534303</v>
      </c>
      <c r="F241" s="3"/>
      <c r="H241" s="5">
        <f>Table2[[#This Row],[Time took]]-Table1[[#This Row],[Time took]]</f>
        <v>-5.2500000004656968</v>
      </c>
      <c r="I241" s="5">
        <f>Table2[[#This Row],[Time took]]-Table3[[#This Row],[Time took]]</f>
        <v>0.74999999953430319</v>
      </c>
    </row>
    <row r="242" spans="1:9" ht="19">
      <c r="A242" s="3" t="s">
        <v>9</v>
      </c>
      <c r="B242" s="3" t="s">
        <v>7</v>
      </c>
      <c r="C242" s="3">
        <v>4</v>
      </c>
      <c r="D242" s="3">
        <v>8</v>
      </c>
      <c r="E242" s="3">
        <v>56.010000000242101</v>
      </c>
      <c r="F242" s="3"/>
      <c r="H242" s="5">
        <f>Table2[[#This Row],[Time took]]-Table1[[#This Row],[Time took]]</f>
        <v>-4.9899999997578988</v>
      </c>
      <c r="I242" s="5">
        <f>Table2[[#This Row],[Time took]]-Table3[[#This Row],[Time took]]</f>
        <v>-2.9899999997578988</v>
      </c>
    </row>
    <row r="243" spans="1:9" ht="19">
      <c r="A243" s="3" t="s">
        <v>9</v>
      </c>
      <c r="B243" s="3" t="s">
        <v>7</v>
      </c>
      <c r="C243" s="3">
        <v>0</v>
      </c>
      <c r="D243" s="3">
        <v>9</v>
      </c>
      <c r="E243" s="3">
        <v>137.820000003557</v>
      </c>
      <c r="F243" s="3"/>
      <c r="H243" s="5">
        <f>Table2[[#This Row],[Time took]]-Table1[[#This Row],[Time took]]</f>
        <v>-11.179999996443001</v>
      </c>
      <c r="I243" s="5">
        <f>Table2[[#This Row],[Time took]]-Table3[[#This Row],[Time took]]</f>
        <v>1.8200000035569985</v>
      </c>
    </row>
    <row r="244" spans="1:9" ht="19">
      <c r="A244" s="3" t="s">
        <v>9</v>
      </c>
      <c r="B244" s="3" t="s">
        <v>7</v>
      </c>
      <c r="C244" s="3">
        <v>1</v>
      </c>
      <c r="D244" s="3">
        <v>9</v>
      </c>
      <c r="E244" s="3">
        <v>130.895000009331</v>
      </c>
      <c r="F244" s="3"/>
      <c r="H244" s="5">
        <f>Table2[[#This Row],[Time took]]-Table1[[#This Row],[Time took]]</f>
        <v>-16.104999990669</v>
      </c>
      <c r="I244" s="5">
        <f>Table2[[#This Row],[Time took]]-Table3[[#This Row],[Time took]]</f>
        <v>4.8950000093309995</v>
      </c>
    </row>
    <row r="245" spans="1:9" ht="19">
      <c r="A245" s="3" t="s">
        <v>9</v>
      </c>
      <c r="B245" s="3" t="s">
        <v>7</v>
      </c>
      <c r="C245" s="3">
        <v>2</v>
      </c>
      <c r="D245" s="3">
        <v>9</v>
      </c>
      <c r="E245" s="3">
        <v>130.91000000713299</v>
      </c>
      <c r="F245" s="3"/>
      <c r="H245" s="5">
        <f>Table2[[#This Row],[Time took]]-Table1[[#This Row],[Time took]]</f>
        <v>-15.089999992867007</v>
      </c>
      <c r="I245" s="5">
        <f>Table2[[#This Row],[Time took]]-Table3[[#This Row],[Time took]]</f>
        <v>2.910000007132993</v>
      </c>
    </row>
    <row r="246" spans="1:9" ht="19">
      <c r="A246" s="3" t="s">
        <v>9</v>
      </c>
      <c r="B246" s="3" t="s">
        <v>7</v>
      </c>
      <c r="C246" s="3">
        <v>3</v>
      </c>
      <c r="D246" s="3">
        <v>9</v>
      </c>
      <c r="E246" s="3">
        <v>132.47000001137999</v>
      </c>
      <c r="F246" s="3"/>
      <c r="H246" s="5">
        <f>Table2[[#This Row],[Time took]]-Table1[[#This Row],[Time took]]</f>
        <v>-16.529999988620006</v>
      </c>
      <c r="I246" s="5">
        <f>Table2[[#This Row],[Time took]]-Table3[[#This Row],[Time took]]</f>
        <v>2.4700000113799945</v>
      </c>
    </row>
    <row r="247" spans="1:9" ht="19">
      <c r="A247" s="3" t="s">
        <v>9</v>
      </c>
      <c r="B247" s="3" t="s">
        <v>7</v>
      </c>
      <c r="C247" s="3">
        <v>4</v>
      </c>
      <c r="D247" s="3">
        <v>9</v>
      </c>
      <c r="E247" s="3">
        <v>133.36999999592001</v>
      </c>
      <c r="F247" s="3"/>
      <c r="H247" s="5">
        <f>Table2[[#This Row],[Time took]]-Table1[[#This Row],[Time took]]</f>
        <v>-16.630000004079989</v>
      </c>
      <c r="I247" s="5">
        <f>Table2[[#This Row],[Time took]]-Table3[[#This Row],[Time took]]</f>
        <v>3.3699999959200113</v>
      </c>
    </row>
    <row r="248" spans="1:9" ht="19">
      <c r="A248" s="3" t="s">
        <v>9</v>
      </c>
      <c r="B248" s="3" t="s">
        <v>7</v>
      </c>
      <c r="C248" s="3">
        <v>0</v>
      </c>
      <c r="D248" s="3">
        <v>10</v>
      </c>
      <c r="E248" s="3">
        <v>311.50499999057502</v>
      </c>
      <c r="F248" s="3"/>
      <c r="H248" s="5">
        <f>Table2[[#This Row],[Time took]]-Table1[[#This Row],[Time took]]</f>
        <v>-18.495000009424984</v>
      </c>
      <c r="I248" s="5">
        <f>Table2[[#This Row],[Time took]]-Table3[[#This Row],[Time took]]</f>
        <v>14.504999990575016</v>
      </c>
    </row>
    <row r="249" spans="1:9" ht="19">
      <c r="A249" s="3" t="s">
        <v>9</v>
      </c>
      <c r="B249" s="3" t="s">
        <v>7</v>
      </c>
      <c r="C249" s="3">
        <v>1</v>
      </c>
      <c r="D249" s="3">
        <v>10</v>
      </c>
      <c r="E249" s="3">
        <v>305.01500004902402</v>
      </c>
      <c r="F249" s="3"/>
      <c r="H249" s="5">
        <f>Table2[[#This Row],[Time took]]-Table1[[#This Row],[Time took]]</f>
        <v>-37.984999950975975</v>
      </c>
      <c r="I249" s="5">
        <f>Table2[[#This Row],[Time took]]-Table3[[#This Row],[Time took]]</f>
        <v>8.0150000487920465</v>
      </c>
    </row>
    <row r="250" spans="1:9" ht="19">
      <c r="A250" s="3" t="s">
        <v>9</v>
      </c>
      <c r="B250" s="3" t="s">
        <v>7</v>
      </c>
      <c r="C250" s="3">
        <v>2</v>
      </c>
      <c r="D250" s="3">
        <v>10</v>
      </c>
      <c r="E250" s="3">
        <v>307.19999998109398</v>
      </c>
      <c r="F250" s="3"/>
      <c r="H250" s="5">
        <f>Table2[[#This Row],[Time took]]-Table1[[#This Row],[Time took]]</f>
        <v>-34.800000018906019</v>
      </c>
      <c r="I250" s="5">
        <f>Table2[[#This Row],[Time took]]-Table3[[#This Row],[Time took]]</f>
        <v>3.1999999813269824</v>
      </c>
    </row>
    <row r="251" spans="1:9" ht="19">
      <c r="A251" s="3" t="s">
        <v>9</v>
      </c>
      <c r="B251" s="3" t="s">
        <v>7</v>
      </c>
      <c r="C251" s="3">
        <v>3</v>
      </c>
      <c r="D251" s="3">
        <v>10</v>
      </c>
      <c r="E251" s="3">
        <v>304.17499999748497</v>
      </c>
      <c r="F251" s="3"/>
      <c r="H251" s="5">
        <f>Table2[[#This Row],[Time took]]-Table1[[#This Row],[Time took]]</f>
        <v>-36.825000002515026</v>
      </c>
      <c r="I251" s="5">
        <f>Table2[[#This Row],[Time took]]-Table3[[#This Row],[Time took]]</f>
        <v>10.174999997484974</v>
      </c>
    </row>
    <row r="252" spans="1:9" ht="19">
      <c r="A252" s="3" t="s">
        <v>9</v>
      </c>
      <c r="B252" s="3" t="s">
        <v>7</v>
      </c>
      <c r="C252" s="3">
        <v>4</v>
      </c>
      <c r="D252" s="3">
        <v>10</v>
      </c>
      <c r="E252" s="3">
        <v>303.83499996969402</v>
      </c>
      <c r="F252" s="3"/>
      <c r="H252" s="5">
        <f>Table2[[#This Row],[Time took]]-Table1[[#This Row],[Time took]]</f>
        <v>-52.165000030305976</v>
      </c>
      <c r="I252" s="5">
        <f>Table2[[#This Row],[Time took]]-Table3[[#This Row],[Time took]]</f>
        <v>4.8349999696940245</v>
      </c>
    </row>
    <row r="253" spans="1:9" ht="19">
      <c r="A253" s="3" t="s">
        <v>9</v>
      </c>
      <c r="B253" s="3" t="s">
        <v>7</v>
      </c>
      <c r="C253" s="3">
        <v>0</v>
      </c>
      <c r="D253" s="3">
        <v>11</v>
      </c>
      <c r="E253" s="3">
        <v>685.03499997313997</v>
      </c>
      <c r="F253" s="3"/>
      <c r="H253" s="5">
        <f>Table2[[#This Row],[Time took]]-Table1[[#This Row],[Time took]]</f>
        <v>-106.96500002686003</v>
      </c>
      <c r="I253" s="5">
        <f>Table2[[#This Row],[Time took]]-Table3[[#This Row],[Time took]]</f>
        <v>33.034999973139975</v>
      </c>
    </row>
    <row r="254" spans="1:9" ht="19">
      <c r="A254" s="3" t="s">
        <v>9</v>
      </c>
      <c r="B254" s="3" t="s">
        <v>7</v>
      </c>
      <c r="C254" s="3">
        <v>1</v>
      </c>
      <c r="D254" s="3">
        <v>11</v>
      </c>
      <c r="E254" s="3">
        <v>697.479999973438</v>
      </c>
      <c r="F254" s="3"/>
      <c r="H254" s="5">
        <f>Table2[[#This Row],[Time took]]-Table1[[#This Row],[Time took]]</f>
        <v>-95.520000026562002</v>
      </c>
      <c r="I254" s="5">
        <f>Table2[[#This Row],[Time took]]-Table3[[#This Row],[Time took]]</f>
        <v>36.479999973205963</v>
      </c>
    </row>
    <row r="255" spans="1:9" ht="19">
      <c r="A255" s="3" t="s">
        <v>9</v>
      </c>
      <c r="B255" s="3" t="s">
        <v>7</v>
      </c>
      <c r="C255" s="3">
        <v>2</v>
      </c>
      <c r="D255" s="3">
        <v>11</v>
      </c>
      <c r="E255" s="3">
        <v>671.34000000078197</v>
      </c>
      <c r="F255" s="3"/>
      <c r="H255" s="5">
        <f>Table2[[#This Row],[Time took]]-Table1[[#This Row],[Time took]]</f>
        <v>-88.65999999921803</v>
      </c>
      <c r="I255" s="5">
        <f>Table2[[#This Row],[Time took]]-Table3[[#This Row],[Time took]]</f>
        <v>3.3400000010149142</v>
      </c>
    </row>
    <row r="256" spans="1:9" ht="19">
      <c r="A256" s="3" t="s">
        <v>9</v>
      </c>
      <c r="B256" s="3" t="s">
        <v>7</v>
      </c>
      <c r="C256" s="3">
        <v>3</v>
      </c>
      <c r="D256" s="3">
        <v>11</v>
      </c>
      <c r="E256" s="3">
        <v>693.52999998954999</v>
      </c>
      <c r="F256" s="3"/>
      <c r="H256" s="5">
        <f>Table2[[#This Row],[Time took]]-Table1[[#This Row],[Time took]]</f>
        <v>-94.470000010450008</v>
      </c>
      <c r="I256" s="5">
        <f>Table2[[#This Row],[Time took]]-Table3[[#This Row],[Time took]]</f>
        <v>31.529999989549992</v>
      </c>
    </row>
    <row r="257" spans="1:9" ht="19">
      <c r="A257" s="3" t="s">
        <v>9</v>
      </c>
      <c r="B257" s="3" t="s">
        <v>7</v>
      </c>
      <c r="C257" s="3">
        <v>4</v>
      </c>
      <c r="D257" s="3">
        <v>11</v>
      </c>
      <c r="E257" s="3">
        <v>700.79500001156703</v>
      </c>
      <c r="F257" s="3"/>
      <c r="H257" s="5">
        <f>Table2[[#This Row],[Time took]]-Table1[[#This Row],[Time took]]</f>
        <v>-46.204999988432974</v>
      </c>
      <c r="I257" s="5">
        <f>Table2[[#This Row],[Time took]]-Table3[[#This Row],[Time took]]</f>
        <v>39.795000011334992</v>
      </c>
    </row>
    <row r="258" spans="1:9" ht="19">
      <c r="A258" s="3" t="s">
        <v>9</v>
      </c>
      <c r="B258" s="3" t="s">
        <v>7</v>
      </c>
      <c r="C258" s="3">
        <v>0</v>
      </c>
      <c r="D258" s="3">
        <v>12</v>
      </c>
      <c r="E258" s="3">
        <v>1524.15499999187</v>
      </c>
      <c r="F258" s="3"/>
      <c r="H258" s="5">
        <f>Table2[[#This Row],[Time took]]-Table1[[#This Row],[Time took]]</f>
        <v>-180.84500000813</v>
      </c>
      <c r="I258" s="5">
        <f>Table2[[#This Row],[Time took]]-Table3[[#This Row],[Time took]]</f>
        <v>9.1549999918699996</v>
      </c>
    </row>
    <row r="259" spans="1:9" ht="19">
      <c r="A259" s="3" t="s">
        <v>9</v>
      </c>
      <c r="B259" s="3" t="s">
        <v>7</v>
      </c>
      <c r="C259" s="3">
        <v>1</v>
      </c>
      <c r="D259" s="3">
        <v>12</v>
      </c>
      <c r="E259" s="3">
        <v>1543.01500000292</v>
      </c>
      <c r="F259" s="3"/>
      <c r="H259" s="5">
        <f>Table2[[#This Row],[Time took]]-Table1[[#This Row],[Time took]]</f>
        <v>-210.98499999707997</v>
      </c>
      <c r="I259" s="5">
        <f>Table2[[#This Row],[Time took]]-Table3[[#This Row],[Time took]]</f>
        <v>36.015000002920033</v>
      </c>
    </row>
    <row r="260" spans="1:9" ht="19">
      <c r="A260" s="3" t="s">
        <v>9</v>
      </c>
      <c r="B260" s="3" t="s">
        <v>7</v>
      </c>
      <c r="C260" s="3">
        <v>2</v>
      </c>
      <c r="D260" s="3">
        <v>12</v>
      </c>
      <c r="E260" s="3">
        <v>1568.4199999668599</v>
      </c>
      <c r="F260" s="3"/>
      <c r="H260" s="5">
        <f>Table2[[#This Row],[Time took]]-Table1[[#This Row],[Time took]]</f>
        <v>-141.5800000331401</v>
      </c>
      <c r="I260" s="5">
        <f>Table2[[#This Row],[Time took]]-Table3[[#This Row],[Time took]]</f>
        <v>4.4199999668599048</v>
      </c>
    </row>
    <row r="261" spans="1:9" ht="19">
      <c r="A261" s="3" t="s">
        <v>9</v>
      </c>
      <c r="B261" s="3" t="s">
        <v>7</v>
      </c>
      <c r="C261" s="3">
        <v>3</v>
      </c>
      <c r="D261" s="3">
        <v>12</v>
      </c>
      <c r="E261" s="3">
        <v>1594.66000000247</v>
      </c>
      <c r="F261" s="3"/>
      <c r="H261" s="5">
        <f>Table2[[#This Row],[Time took]]-Table1[[#This Row],[Time took]]</f>
        <v>-110.33999999752996</v>
      </c>
      <c r="I261" s="5">
        <f>Table2[[#This Row],[Time took]]-Table3[[#This Row],[Time took]]</f>
        <v>58.660000002470042</v>
      </c>
    </row>
    <row r="262" spans="1:9" ht="19">
      <c r="A262" s="3" t="s">
        <v>9</v>
      </c>
      <c r="B262" s="3" t="s">
        <v>7</v>
      </c>
      <c r="C262" s="3">
        <v>4</v>
      </c>
      <c r="D262" s="3">
        <v>12</v>
      </c>
      <c r="E262" s="3">
        <v>1594.8050000006299</v>
      </c>
      <c r="F262" s="3"/>
      <c r="H262" s="5">
        <f>Table2[[#This Row],[Time took]]-Table1[[#This Row],[Time took]]</f>
        <v>-92.194999999370111</v>
      </c>
      <c r="I262" s="5">
        <f>Table2[[#This Row],[Time took]]-Table3[[#This Row],[Time took]]</f>
        <v>34.805000000399787</v>
      </c>
    </row>
    <row r="264" spans="1:9" ht="19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4</v>
      </c>
      <c r="F264" s="2"/>
      <c r="G264" s="1" t="s">
        <v>13</v>
      </c>
      <c r="H264" s="1" t="s">
        <v>11</v>
      </c>
      <c r="I264" s="1" t="s">
        <v>10</v>
      </c>
    </row>
    <row r="265" spans="1:9" ht="19">
      <c r="A265" s="3" t="s">
        <v>5</v>
      </c>
      <c r="B265" s="3" t="s">
        <v>6</v>
      </c>
      <c r="C265" s="3">
        <v>0</v>
      </c>
      <c r="D265" s="3">
        <v>2</v>
      </c>
      <c r="E265" s="3">
        <v>51.805</v>
      </c>
      <c r="F265" s="3"/>
      <c r="G265" s="5">
        <f>Table7[[#This Row],[Time took]]-E2</f>
        <v>-6.664999989028999</v>
      </c>
    </row>
    <row r="266" spans="1:9" ht="19">
      <c r="A266" s="3" t="s">
        <v>5</v>
      </c>
      <c r="B266" s="3" t="s">
        <v>6</v>
      </c>
      <c r="C266" s="3">
        <v>1</v>
      </c>
      <c r="D266" s="3">
        <v>2</v>
      </c>
      <c r="E266" s="3">
        <v>8.7449999989999991</v>
      </c>
      <c r="F266" s="3"/>
      <c r="G266" s="5">
        <f>Table7[[#This Row],[Time took]]-E3</f>
        <v>-1.7649999937915002</v>
      </c>
    </row>
    <row r="267" spans="1:9" ht="19">
      <c r="A267" s="3" t="s">
        <v>5</v>
      </c>
      <c r="B267" s="3" t="s">
        <v>6</v>
      </c>
      <c r="C267" s="3">
        <v>2</v>
      </c>
      <c r="D267" s="3">
        <v>2</v>
      </c>
      <c r="E267" s="3">
        <v>3.2650000069999998</v>
      </c>
      <c r="F267" s="3"/>
      <c r="G267" s="5">
        <f>Table7[[#This Row],[Time took]]-E4</f>
        <v>-3.7549999539030705</v>
      </c>
    </row>
    <row r="268" spans="1:9" ht="19">
      <c r="A268" s="3" t="s">
        <v>5</v>
      </c>
      <c r="B268" s="3" t="s">
        <v>6</v>
      </c>
      <c r="C268" s="3">
        <v>3</v>
      </c>
      <c r="D268" s="3">
        <v>2</v>
      </c>
      <c r="E268" s="3">
        <v>2.335000027</v>
      </c>
      <c r="F268" s="3"/>
      <c r="G268" s="5">
        <f>Table7[[#This Row],[Time took]]-E5</f>
        <v>-4.2599999573724006</v>
      </c>
    </row>
    <row r="269" spans="1:9" ht="19">
      <c r="A269" s="3" t="s">
        <v>5</v>
      </c>
      <c r="B269" s="3" t="s">
        <v>6</v>
      </c>
      <c r="C269" s="3">
        <v>4</v>
      </c>
      <c r="D269" s="3">
        <v>2</v>
      </c>
      <c r="E269" s="3">
        <v>3.0300000219999998</v>
      </c>
      <c r="F269" s="3"/>
      <c r="G269" s="5">
        <f>Table7[[#This Row],[Time took]]-E6</f>
        <v>-2.6649999778323603</v>
      </c>
    </row>
    <row r="270" spans="1:9" ht="19">
      <c r="A270" s="3" t="s">
        <v>5</v>
      </c>
      <c r="B270" s="3" t="s">
        <v>6</v>
      </c>
      <c r="C270" s="3">
        <v>5</v>
      </c>
      <c r="D270" s="3">
        <v>2</v>
      </c>
      <c r="E270" s="3">
        <v>4.1099999800000004</v>
      </c>
      <c r="F270" s="3"/>
      <c r="G270" s="5">
        <f>Table7[[#This Row],[Time took]]-E7</f>
        <v>-1.7349999978531399</v>
      </c>
    </row>
    <row r="271" spans="1:9" ht="19">
      <c r="A271" s="3" t="s">
        <v>5</v>
      </c>
      <c r="B271" s="3" t="s">
        <v>6</v>
      </c>
      <c r="C271" s="3">
        <v>6</v>
      </c>
      <c r="D271" s="3">
        <v>2</v>
      </c>
      <c r="E271" s="3">
        <v>2.9149999609999999</v>
      </c>
      <c r="F271" s="3"/>
      <c r="G271" s="5">
        <f>Table7[[#This Row],[Time took]]-E8</f>
        <v>-3.2800000625810797</v>
      </c>
    </row>
    <row r="272" spans="1:9" ht="19">
      <c r="A272" s="3" t="s">
        <v>5</v>
      </c>
      <c r="B272" s="3" t="s">
        <v>6</v>
      </c>
      <c r="C272" s="3">
        <v>7</v>
      </c>
      <c r="D272" s="3">
        <v>2</v>
      </c>
      <c r="E272" s="3">
        <v>2.6400000210000001</v>
      </c>
      <c r="F272" s="3"/>
      <c r="G272" s="5">
        <f>Table7[[#This Row],[Time took]]-E9</f>
        <v>-1.3799999720337</v>
      </c>
    </row>
    <row r="273" spans="1:7" ht="19">
      <c r="A273" s="3" t="s">
        <v>5</v>
      </c>
      <c r="B273" s="3" t="s">
        <v>6</v>
      </c>
      <c r="C273" s="3">
        <v>0</v>
      </c>
      <c r="D273" s="3">
        <v>3</v>
      </c>
      <c r="E273" s="3">
        <v>7.3549999509999999</v>
      </c>
      <c r="F273" s="3"/>
      <c r="G273" s="5">
        <f>Table7[[#This Row],[Time took]]-E10</f>
        <v>-13.260000035719301</v>
      </c>
    </row>
    <row r="274" spans="1:7" ht="19">
      <c r="A274" s="3" t="s">
        <v>5</v>
      </c>
      <c r="B274" s="3" t="s">
        <v>6</v>
      </c>
      <c r="C274" s="3">
        <v>1</v>
      </c>
      <c r="D274" s="3">
        <v>3</v>
      </c>
      <c r="E274" s="3">
        <v>9.2849999780000001</v>
      </c>
      <c r="F274" s="3"/>
      <c r="G274" s="5">
        <f>Table7[[#This Row],[Time took]]-E11</f>
        <v>-8.4200000276623985</v>
      </c>
    </row>
    <row r="275" spans="1:7" ht="19">
      <c r="A275" s="3" t="s">
        <v>5</v>
      </c>
      <c r="B275" s="3" t="s">
        <v>6</v>
      </c>
      <c r="C275" s="3">
        <v>2</v>
      </c>
      <c r="D275" s="3">
        <v>3</v>
      </c>
      <c r="E275" s="3">
        <v>6.4399999680000004</v>
      </c>
      <c r="F275" s="3"/>
      <c r="G275" s="5">
        <f>Table7[[#This Row],[Time took]]-E12</f>
        <v>-8.1300000313667002</v>
      </c>
    </row>
    <row r="276" spans="1:7" ht="19">
      <c r="A276" s="3" t="s">
        <v>5</v>
      </c>
      <c r="B276" s="3" t="s">
        <v>6</v>
      </c>
      <c r="C276" s="3">
        <v>3</v>
      </c>
      <c r="D276" s="3">
        <v>3</v>
      </c>
      <c r="E276" s="3">
        <v>8.6949999679999994</v>
      </c>
      <c r="F276" s="3"/>
      <c r="G276" s="5">
        <f>Table7[[#This Row],[Time took]]-E13</f>
        <v>-6.9100000543330999</v>
      </c>
    </row>
    <row r="277" spans="1:7" ht="19">
      <c r="A277" s="3" t="s">
        <v>5</v>
      </c>
      <c r="B277" s="3" t="s">
        <v>6</v>
      </c>
      <c r="C277" s="3">
        <v>4</v>
      </c>
      <c r="D277" s="3">
        <v>3</v>
      </c>
      <c r="E277" s="3">
        <v>5.8100000019999998</v>
      </c>
      <c r="F277" s="3"/>
      <c r="G277" s="5">
        <f>Table7[[#This Row],[Time took]]-E14</f>
        <v>-8.7599999973667018</v>
      </c>
    </row>
    <row r="278" spans="1:7" ht="19">
      <c r="A278" s="3" t="s">
        <v>5</v>
      </c>
      <c r="B278" s="3" t="s">
        <v>6</v>
      </c>
      <c r="C278" s="3">
        <v>5</v>
      </c>
      <c r="D278" s="3">
        <v>3</v>
      </c>
      <c r="E278" s="3">
        <v>6.3550000200000003</v>
      </c>
      <c r="F278" s="3"/>
      <c r="G278" s="5">
        <f>Table7[[#This Row],[Time took]]-E15</f>
        <v>-7.5049999863887997</v>
      </c>
    </row>
    <row r="279" spans="1:7" ht="19">
      <c r="A279" s="3" t="s">
        <v>5</v>
      </c>
      <c r="B279" s="3" t="s">
        <v>6</v>
      </c>
      <c r="C279" s="3">
        <v>6</v>
      </c>
      <c r="D279" s="3">
        <v>3</v>
      </c>
      <c r="E279" s="3">
        <v>5.1600000010000002</v>
      </c>
      <c r="F279" s="3"/>
      <c r="G279" s="5">
        <f>Table7[[#This Row],[Time took]]-E16</f>
        <v>-7.6899999981618006</v>
      </c>
    </row>
    <row r="280" spans="1:7" ht="19">
      <c r="A280" s="3" t="s">
        <v>5</v>
      </c>
      <c r="B280" s="3" t="s">
        <v>6</v>
      </c>
      <c r="C280" s="3">
        <v>7</v>
      </c>
      <c r="D280" s="3">
        <v>3</v>
      </c>
      <c r="E280" s="3">
        <v>5.8649999560000001</v>
      </c>
      <c r="F280" s="3"/>
      <c r="G280" s="5">
        <f>Table7[[#This Row],[Time took]]-E17</f>
        <v>-6.7700000358601997</v>
      </c>
    </row>
    <row r="281" spans="1:7" ht="19">
      <c r="A281" s="3" t="s">
        <v>5</v>
      </c>
      <c r="B281" s="3" t="s">
        <v>6</v>
      </c>
      <c r="C281" s="3">
        <v>0</v>
      </c>
      <c r="D281" s="3">
        <v>4</v>
      </c>
      <c r="E281" s="3">
        <v>23.445</v>
      </c>
      <c r="F281" s="3"/>
      <c r="G281" s="5">
        <f>Table7[[#This Row],[Time took]]-E18</f>
        <v>-35.274999971799502</v>
      </c>
    </row>
    <row r="282" spans="1:7" ht="19">
      <c r="A282" s="3" t="s">
        <v>5</v>
      </c>
      <c r="B282" s="3" t="s">
        <v>6</v>
      </c>
      <c r="C282" s="3">
        <v>1</v>
      </c>
      <c r="D282" s="3">
        <v>4</v>
      </c>
      <c r="E282" s="3">
        <v>20.414999980000001</v>
      </c>
      <c r="F282" s="3"/>
      <c r="G282" s="5">
        <f>Table7[[#This Row],[Time took]]-E19</f>
        <v>-35.970000023501697</v>
      </c>
    </row>
    <row r="283" spans="1:7" ht="19">
      <c r="A283" s="3" t="s">
        <v>5</v>
      </c>
      <c r="B283" s="3" t="s">
        <v>6</v>
      </c>
      <c r="C283" s="3">
        <v>2</v>
      </c>
      <c r="D283" s="3">
        <v>4</v>
      </c>
      <c r="E283" s="3">
        <v>19.879999980000001</v>
      </c>
      <c r="F283" s="3"/>
      <c r="G283" s="5">
        <f>Table7[[#This Row],[Time took]]-E20</f>
        <v>-41.410000003273396</v>
      </c>
    </row>
    <row r="284" spans="1:7" ht="19">
      <c r="A284" s="3" t="s">
        <v>5</v>
      </c>
      <c r="B284" s="3" t="s">
        <v>6</v>
      </c>
      <c r="C284" s="3">
        <v>3</v>
      </c>
      <c r="D284" s="3">
        <v>4</v>
      </c>
      <c r="E284" s="3">
        <v>19.585000000000001</v>
      </c>
      <c r="F284" s="3"/>
      <c r="G284" s="5">
        <f>Table7[[#This Row],[Time took]]-E21</f>
        <v>-35.020000012088502</v>
      </c>
    </row>
    <row r="285" spans="1:7" ht="19">
      <c r="A285" s="3" t="s">
        <v>5</v>
      </c>
      <c r="B285" s="3" t="s">
        <v>6</v>
      </c>
      <c r="C285" s="3">
        <v>4</v>
      </c>
      <c r="D285" s="3">
        <v>4</v>
      </c>
      <c r="E285" s="3">
        <v>19.124999989999999</v>
      </c>
      <c r="F285" s="3"/>
      <c r="G285" s="5">
        <f>Table7[[#This Row],[Time took]]-E22</f>
        <v>-31.359999966097398</v>
      </c>
    </row>
    <row r="286" spans="1:7" ht="19">
      <c r="A286" s="3" t="s">
        <v>5</v>
      </c>
      <c r="B286" s="3" t="s">
        <v>6</v>
      </c>
      <c r="C286" s="3">
        <v>5</v>
      </c>
      <c r="D286" s="3">
        <v>4</v>
      </c>
      <c r="E286" s="3">
        <v>20.25</v>
      </c>
      <c r="F286" s="3"/>
      <c r="G286" s="5">
        <f>Table7[[#This Row],[Time took]]-E23</f>
        <v>-30.725000020116497</v>
      </c>
    </row>
    <row r="287" spans="1:7" ht="19">
      <c r="A287" s="3" t="s">
        <v>5</v>
      </c>
      <c r="B287" s="3" t="s">
        <v>6</v>
      </c>
      <c r="C287" s="3">
        <v>6</v>
      </c>
      <c r="D287" s="3">
        <v>4</v>
      </c>
      <c r="E287" s="3">
        <v>19.57</v>
      </c>
      <c r="F287" s="3"/>
      <c r="G287" s="5">
        <f>Table7[[#This Row],[Time took]]-E24</f>
        <v>-29.964999998286302</v>
      </c>
    </row>
    <row r="288" spans="1:7" ht="19">
      <c r="A288" s="3" t="s">
        <v>5</v>
      </c>
      <c r="B288" s="3" t="s">
        <v>6</v>
      </c>
      <c r="C288" s="3">
        <v>7</v>
      </c>
      <c r="D288" s="3">
        <v>4</v>
      </c>
      <c r="E288" s="3">
        <v>19.170000040000001</v>
      </c>
      <c r="F288" s="3"/>
      <c r="G288" s="5">
        <f>Table7[[#This Row],[Time took]]-E25</f>
        <v>-34.809999927850697</v>
      </c>
    </row>
    <row r="289" spans="1:7" ht="19">
      <c r="A289" s="3" t="s">
        <v>5</v>
      </c>
      <c r="B289" s="3" t="s">
        <v>6</v>
      </c>
      <c r="C289" s="3">
        <v>0</v>
      </c>
      <c r="D289" s="3">
        <v>5</v>
      </c>
      <c r="E289" s="3">
        <v>88.824999980000001</v>
      </c>
      <c r="F289" s="3"/>
      <c r="G289" s="5">
        <f>Table7[[#This Row],[Time took]]-E26</f>
        <v>-153.98500004520099</v>
      </c>
    </row>
    <row r="290" spans="1:7" ht="19">
      <c r="A290" s="3" t="s">
        <v>5</v>
      </c>
      <c r="B290" s="3" t="s">
        <v>6</v>
      </c>
      <c r="C290" s="3">
        <v>1</v>
      </c>
      <c r="D290" s="3">
        <v>5</v>
      </c>
      <c r="E290" s="3">
        <v>87.68</v>
      </c>
      <c r="F290" s="3"/>
      <c r="G290" s="5">
        <f>Table7[[#This Row],[Time took]]-E27</f>
        <v>-155.32999997649299</v>
      </c>
    </row>
    <row r="291" spans="1:7" ht="19">
      <c r="A291" s="3" t="s">
        <v>5</v>
      </c>
      <c r="B291" s="3" t="s">
        <v>6</v>
      </c>
      <c r="C291" s="3">
        <v>2</v>
      </c>
      <c r="D291" s="3">
        <v>5</v>
      </c>
      <c r="E291" s="3">
        <v>87.375</v>
      </c>
      <c r="F291" s="3"/>
      <c r="G291" s="5">
        <f>Table7[[#This Row],[Time took]]-E28</f>
        <v>-158.439999972935</v>
      </c>
    </row>
    <row r="292" spans="1:7" ht="19">
      <c r="A292" s="3" t="s">
        <v>5</v>
      </c>
      <c r="B292" s="3" t="s">
        <v>6</v>
      </c>
      <c r="C292" s="3">
        <v>3</v>
      </c>
      <c r="D292" s="3">
        <v>5</v>
      </c>
      <c r="E292" s="3">
        <v>86.940000010000006</v>
      </c>
      <c r="F292" s="3"/>
      <c r="G292" s="5">
        <f>Table7[[#This Row],[Time took]]-E29</f>
        <v>-151.620000017064</v>
      </c>
    </row>
    <row r="293" spans="1:7" ht="19">
      <c r="A293" s="3" t="s">
        <v>5</v>
      </c>
      <c r="B293" s="3" t="s">
        <v>6</v>
      </c>
      <c r="C293" s="3">
        <v>4</v>
      </c>
      <c r="D293" s="3">
        <v>5</v>
      </c>
      <c r="E293" s="3">
        <v>90.719999979999997</v>
      </c>
      <c r="F293" s="3"/>
      <c r="G293" s="5">
        <f>Table7[[#This Row],[Time took]]-E30</f>
        <v>-154.26999999740599</v>
      </c>
    </row>
    <row r="294" spans="1:7" ht="19">
      <c r="A294" s="3" t="s">
        <v>5</v>
      </c>
      <c r="B294" s="3" t="s">
        <v>6</v>
      </c>
      <c r="C294" s="3">
        <v>5</v>
      </c>
      <c r="D294" s="3">
        <v>5</v>
      </c>
      <c r="E294" s="3">
        <v>86.940000010000006</v>
      </c>
      <c r="F294" s="3"/>
      <c r="G294" s="5">
        <f>Table7[[#This Row],[Time took]]-E31</f>
        <v>-157.10000000959499</v>
      </c>
    </row>
    <row r="295" spans="1:7" ht="19">
      <c r="A295" s="3" t="s">
        <v>5</v>
      </c>
      <c r="B295" s="3" t="s">
        <v>6</v>
      </c>
      <c r="C295" s="3">
        <v>6</v>
      </c>
      <c r="D295" s="3">
        <v>5</v>
      </c>
      <c r="E295" s="3">
        <v>86.459999960000005</v>
      </c>
      <c r="F295" s="3"/>
      <c r="G295" s="5">
        <f>Table7[[#This Row],[Time took]]-E32</f>
        <v>-156.76000004393001</v>
      </c>
    </row>
    <row r="296" spans="1:7" ht="19">
      <c r="A296" s="3" t="s">
        <v>5</v>
      </c>
      <c r="B296" s="3" t="s">
        <v>6</v>
      </c>
      <c r="C296" s="3">
        <v>7</v>
      </c>
      <c r="D296" s="3">
        <v>5</v>
      </c>
      <c r="E296" s="3">
        <v>88.935000009999996</v>
      </c>
      <c r="F296" s="3"/>
      <c r="G296" s="5">
        <f>Table7[[#This Row],[Time took]]-E33</f>
        <v>-145.18499996915699</v>
      </c>
    </row>
    <row r="297" spans="1:7" ht="19">
      <c r="A297" s="3" t="s">
        <v>5</v>
      </c>
      <c r="B297" s="3" t="s">
        <v>6</v>
      </c>
      <c r="C297" s="3">
        <v>0</v>
      </c>
      <c r="D297" s="3">
        <v>6</v>
      </c>
      <c r="E297" s="3">
        <v>392.61</v>
      </c>
      <c r="F297" s="3"/>
      <c r="G297" s="5">
        <f>Table7[[#This Row],[Time took]]-E34</f>
        <v>-752.09000000436993</v>
      </c>
    </row>
    <row r="298" spans="1:7" ht="19">
      <c r="A298" s="3" t="s">
        <v>5</v>
      </c>
      <c r="B298" s="3" t="s">
        <v>6</v>
      </c>
      <c r="C298" s="3">
        <v>1</v>
      </c>
      <c r="D298" s="3">
        <v>6</v>
      </c>
      <c r="E298" s="3">
        <v>395.11</v>
      </c>
      <c r="F298" s="3"/>
      <c r="G298" s="5">
        <f>Table7[[#This Row],[Time took]]-E35</f>
        <v>-711.35999999879994</v>
      </c>
    </row>
    <row r="299" spans="1:7" ht="19">
      <c r="A299" s="3" t="s">
        <v>5</v>
      </c>
      <c r="B299" s="3" t="s">
        <v>6</v>
      </c>
      <c r="C299" s="3">
        <v>2</v>
      </c>
      <c r="D299" s="3">
        <v>6</v>
      </c>
      <c r="E299" s="3">
        <v>403.62</v>
      </c>
      <c r="F299" s="3"/>
      <c r="G299" s="5">
        <f>Table7[[#This Row],[Time took]]-E36</f>
        <v>-721.64000000070007</v>
      </c>
    </row>
    <row r="300" spans="1:7" ht="19">
      <c r="A300" s="3" t="s">
        <v>5</v>
      </c>
      <c r="B300" s="3" t="s">
        <v>6</v>
      </c>
      <c r="C300" s="3">
        <v>3</v>
      </c>
      <c r="D300" s="3">
        <v>6</v>
      </c>
      <c r="E300" s="3">
        <v>411.45</v>
      </c>
      <c r="F300" s="3"/>
      <c r="G300" s="5">
        <f>Table7[[#This Row],[Time took]]-E37</f>
        <v>-703.56499998847994</v>
      </c>
    </row>
    <row r="301" spans="1:7" ht="19">
      <c r="A301" s="3" t="s">
        <v>5</v>
      </c>
      <c r="B301" s="3" t="s">
        <v>6</v>
      </c>
      <c r="C301" s="3">
        <v>4</v>
      </c>
      <c r="D301" s="3">
        <v>6</v>
      </c>
      <c r="E301" s="3">
        <v>406.53500000000003</v>
      </c>
      <c r="F301" s="3"/>
      <c r="G301" s="5">
        <f>Table7[[#This Row],[Time took]]-E38</f>
        <v>-711.03000002228987</v>
      </c>
    </row>
    <row r="302" spans="1:7" ht="19">
      <c r="A302" s="3" t="s">
        <v>5</v>
      </c>
      <c r="B302" s="3" t="s">
        <v>6</v>
      </c>
      <c r="C302" s="3">
        <v>5</v>
      </c>
      <c r="D302" s="3">
        <v>6</v>
      </c>
      <c r="E302" s="3">
        <v>409.40499999999997</v>
      </c>
      <c r="F302" s="3"/>
      <c r="G302" s="5">
        <f>Table7[[#This Row],[Time took]]-E39</f>
        <v>-700.20000000510004</v>
      </c>
    </row>
    <row r="303" spans="1:7" ht="19">
      <c r="A303" s="3" t="s">
        <v>5</v>
      </c>
      <c r="B303" s="3" t="s">
        <v>6</v>
      </c>
      <c r="C303" s="3">
        <v>6</v>
      </c>
      <c r="D303" s="3">
        <v>6</v>
      </c>
      <c r="E303" s="3">
        <v>407.99</v>
      </c>
      <c r="F303" s="3"/>
      <c r="G303" s="5">
        <f>Table7[[#This Row],[Time took]]-E40</f>
        <v>-705.5550000292601</v>
      </c>
    </row>
    <row r="304" spans="1:7" ht="19">
      <c r="A304" s="3" t="s">
        <v>5</v>
      </c>
      <c r="B304" s="3" t="s">
        <v>6</v>
      </c>
      <c r="C304" s="3">
        <v>7</v>
      </c>
      <c r="D304" s="3">
        <v>6</v>
      </c>
      <c r="E304" s="3">
        <v>408.8499999</v>
      </c>
      <c r="F304" s="3"/>
      <c r="G304" s="5">
        <f>Table7[[#This Row],[Time took]]-E41</f>
        <v>-661.18500008244996</v>
      </c>
    </row>
    <row r="305" spans="1:7" ht="19">
      <c r="A305" s="3" t="s">
        <v>5</v>
      </c>
      <c r="B305" s="3" t="s">
        <v>6</v>
      </c>
      <c r="C305" s="3">
        <v>0</v>
      </c>
      <c r="D305" s="3">
        <v>7</v>
      </c>
      <c r="E305" s="3">
        <v>2048.8150000000001</v>
      </c>
      <c r="F305" s="3"/>
      <c r="G305" s="5">
        <f>Table7[[#This Row],[Time took]]-E42</f>
        <v>-3342.95000000758</v>
      </c>
    </row>
    <row r="306" spans="1:7" ht="19">
      <c r="A306" s="3" t="s">
        <v>5</v>
      </c>
      <c r="B306" s="3" t="s">
        <v>6</v>
      </c>
      <c r="C306" s="3">
        <v>1</v>
      </c>
      <c r="D306" s="3">
        <v>7</v>
      </c>
      <c r="E306" s="3">
        <v>2056.73</v>
      </c>
      <c r="F306" s="3"/>
      <c r="G306" s="5">
        <f>Table7[[#This Row],[Time took]]-E43</f>
        <v>-3345.6299999491098</v>
      </c>
    </row>
    <row r="307" spans="1:7" ht="19">
      <c r="A307" s="3" t="s">
        <v>5</v>
      </c>
      <c r="B307" s="3" t="s">
        <v>6</v>
      </c>
      <c r="C307" s="3">
        <v>2</v>
      </c>
      <c r="D307" s="3">
        <v>7</v>
      </c>
      <c r="E307" s="3">
        <v>1982.8150000000001</v>
      </c>
      <c r="F307" s="3"/>
      <c r="G307" s="5">
        <f>Table7[[#This Row],[Time took]]-E44</f>
        <v>-3518.6049998595604</v>
      </c>
    </row>
    <row r="308" spans="1:7" ht="19">
      <c r="A308" s="3" t="s">
        <v>5</v>
      </c>
      <c r="B308" s="3" t="s">
        <v>6</v>
      </c>
      <c r="C308" s="3">
        <v>3</v>
      </c>
      <c r="D308" s="3">
        <v>7</v>
      </c>
      <c r="E308" s="3">
        <v>1957.78</v>
      </c>
      <c r="F308" s="3"/>
      <c r="G308" s="5">
        <f>Table7[[#This Row],[Time took]]-E45</f>
        <v>-3494.6749999623498</v>
      </c>
    </row>
    <row r="309" spans="1:7" ht="19">
      <c r="A309" s="3" t="s">
        <v>5</v>
      </c>
      <c r="B309" s="3" t="s">
        <v>6</v>
      </c>
      <c r="C309" s="3">
        <v>4</v>
      </c>
      <c r="D309" s="3">
        <v>7</v>
      </c>
      <c r="E309" s="3">
        <v>1962.5350000000001</v>
      </c>
      <c r="F309" s="3"/>
      <c r="G309" s="5">
        <f>Table7[[#This Row],[Time took]]-E46</f>
        <v>-3624.2999999655003</v>
      </c>
    </row>
    <row r="310" spans="1:7" ht="19">
      <c r="A310" s="3" t="s">
        <v>5</v>
      </c>
      <c r="B310" s="3" t="s">
        <v>6</v>
      </c>
      <c r="C310" s="3">
        <v>5</v>
      </c>
      <c r="D310" s="3">
        <v>7</v>
      </c>
      <c r="E310" s="3">
        <v>1965.1849999999999</v>
      </c>
      <c r="F310" s="3"/>
      <c r="G310" s="5">
        <f>Table7[[#This Row],[Time took]]-E47</f>
        <v>-3549.7150000092201</v>
      </c>
    </row>
    <row r="311" spans="1:7" ht="19">
      <c r="A311" s="3" t="s">
        <v>5</v>
      </c>
      <c r="B311" s="3" t="s">
        <v>6</v>
      </c>
      <c r="C311" s="3">
        <v>6</v>
      </c>
      <c r="D311" s="3">
        <v>7</v>
      </c>
      <c r="E311" s="3">
        <v>1952.9649999999999</v>
      </c>
      <c r="F311" s="3"/>
      <c r="G311" s="5">
        <f>Table7[[#This Row],[Time took]]-E48</f>
        <v>-3493.6749999800995</v>
      </c>
    </row>
    <row r="312" spans="1:7" ht="19">
      <c r="A312" s="3" t="s">
        <v>5</v>
      </c>
      <c r="B312" s="3" t="s">
        <v>6</v>
      </c>
      <c r="C312" s="3">
        <v>7</v>
      </c>
      <c r="D312" s="3">
        <v>7</v>
      </c>
      <c r="E312" s="3">
        <v>1963.9449999999999</v>
      </c>
      <c r="F312" s="3"/>
      <c r="G312" s="5">
        <f>Table7[[#This Row],[Time took]]-E49</f>
        <v>-3430.1349999982103</v>
      </c>
    </row>
    <row r="313" spans="1:7" ht="19">
      <c r="A313" s="3" t="s">
        <v>5</v>
      </c>
      <c r="B313" s="3" t="s">
        <v>7</v>
      </c>
      <c r="C313" s="3">
        <v>0</v>
      </c>
      <c r="D313" s="3">
        <v>2</v>
      </c>
      <c r="E313" s="3">
        <v>3.8199999839999998</v>
      </c>
      <c r="F313" s="3"/>
      <c r="G313" s="5">
        <f>Table7[[#This Row],[Time took]]-E50</f>
        <v>0.30999997444464</v>
      </c>
    </row>
    <row r="314" spans="1:7" ht="19">
      <c r="A314" s="3" t="s">
        <v>5</v>
      </c>
      <c r="B314" s="3" t="s">
        <v>7</v>
      </c>
      <c r="C314" s="3">
        <v>1</v>
      </c>
      <c r="D314" s="3">
        <v>2</v>
      </c>
      <c r="E314" s="3">
        <v>0.91000000199999997</v>
      </c>
      <c r="F314" s="3"/>
      <c r="G314" s="5">
        <f>Table7[[#This Row],[Time took]]-E51</f>
        <v>-0.17499999423744994</v>
      </c>
    </row>
    <row r="315" spans="1:7" ht="19">
      <c r="A315" s="3" t="s">
        <v>5</v>
      </c>
      <c r="B315" s="3" t="s">
        <v>7</v>
      </c>
      <c r="C315" s="3">
        <v>2</v>
      </c>
      <c r="D315" s="3">
        <v>2</v>
      </c>
      <c r="E315" s="3">
        <v>0.71999995299999997</v>
      </c>
      <c r="F315" s="3"/>
      <c r="G315" s="5">
        <f>Table7[[#This Row],[Time took]]-E52</f>
        <v>-0.23000006301874798</v>
      </c>
    </row>
    <row r="316" spans="1:7" ht="19">
      <c r="A316" s="3" t="s">
        <v>5</v>
      </c>
      <c r="B316" s="3" t="s">
        <v>7</v>
      </c>
      <c r="C316" s="3">
        <v>3</v>
      </c>
      <c r="D316" s="3">
        <v>2</v>
      </c>
      <c r="E316" s="3">
        <v>0.66500000000000004</v>
      </c>
      <c r="F316" s="3"/>
      <c r="G316" s="5">
        <f>Table7[[#This Row],[Time took]]-E53</f>
        <v>-0.34000002736224988</v>
      </c>
    </row>
    <row r="317" spans="1:7" ht="19">
      <c r="A317" s="3" t="s">
        <v>5</v>
      </c>
      <c r="B317" s="3" t="s">
        <v>7</v>
      </c>
      <c r="C317" s="3">
        <v>4</v>
      </c>
      <c r="D317" s="3">
        <v>2</v>
      </c>
      <c r="E317" s="3">
        <v>0.82000001600000005</v>
      </c>
      <c r="F317" s="3"/>
      <c r="G317" s="5">
        <f>Table7[[#This Row],[Time took]]-E54</f>
        <v>-0.22499996669601985</v>
      </c>
    </row>
    <row r="318" spans="1:7" ht="19">
      <c r="A318" s="3" t="s">
        <v>5</v>
      </c>
      <c r="B318" s="3" t="s">
        <v>7</v>
      </c>
      <c r="C318" s="3">
        <v>5</v>
      </c>
      <c r="D318" s="3">
        <v>2</v>
      </c>
      <c r="E318" s="3">
        <v>0.69000001499999997</v>
      </c>
      <c r="F318" s="3"/>
      <c r="G318" s="5">
        <f>Table7[[#This Row],[Time took]]-E55</f>
        <v>-0.26499998088355403</v>
      </c>
    </row>
    <row r="319" spans="1:7" ht="19">
      <c r="A319" s="3" t="s">
        <v>5</v>
      </c>
      <c r="B319" s="3" t="s">
        <v>7</v>
      </c>
      <c r="C319" s="3">
        <v>6</v>
      </c>
      <c r="D319" s="3">
        <v>2</v>
      </c>
      <c r="E319" s="3">
        <v>0.90000004300000003</v>
      </c>
      <c r="F319" s="3"/>
      <c r="G319" s="5">
        <f>Table7[[#This Row],[Time took]]-E56</f>
        <v>-8.9999986560177936E-2</v>
      </c>
    </row>
    <row r="320" spans="1:7" ht="19">
      <c r="A320" s="3" t="s">
        <v>5</v>
      </c>
      <c r="B320" s="3" t="s">
        <v>7</v>
      </c>
      <c r="C320" s="3">
        <v>7</v>
      </c>
      <c r="D320" s="3">
        <v>2</v>
      </c>
      <c r="E320" s="3">
        <v>0.77500002199999996</v>
      </c>
      <c r="F320" s="3"/>
      <c r="G320" s="5">
        <f>Table7[[#This Row],[Time took]]-E57</f>
        <v>-0.14499999841458999</v>
      </c>
    </row>
    <row r="321" spans="1:7" ht="19">
      <c r="A321" s="3" t="s">
        <v>5</v>
      </c>
      <c r="B321" s="3" t="s">
        <v>7</v>
      </c>
      <c r="C321" s="3">
        <v>0</v>
      </c>
      <c r="D321" s="3">
        <v>3</v>
      </c>
      <c r="E321" s="3">
        <v>1.9450000249999999</v>
      </c>
      <c r="F321" s="3"/>
      <c r="G321" s="5">
        <f>Table7[[#This Row],[Time took]]-E58</f>
        <v>-3.3100000004996106</v>
      </c>
    </row>
    <row r="322" spans="1:7" ht="19">
      <c r="A322" s="3" t="s">
        <v>5</v>
      </c>
      <c r="B322" s="3" t="s">
        <v>7</v>
      </c>
      <c r="C322" s="3">
        <v>1</v>
      </c>
      <c r="D322" s="3">
        <v>3</v>
      </c>
      <c r="E322" s="3">
        <v>1.959999965</v>
      </c>
      <c r="F322" s="3"/>
      <c r="G322" s="5">
        <f>Table7[[#This Row],[Time took]]-E59</f>
        <v>-1.5950000379616001</v>
      </c>
    </row>
    <row r="323" spans="1:7" ht="19">
      <c r="A323" s="3" t="s">
        <v>5</v>
      </c>
      <c r="B323" s="3" t="s">
        <v>7</v>
      </c>
      <c r="C323" s="3">
        <v>2</v>
      </c>
      <c r="D323" s="3">
        <v>3</v>
      </c>
      <c r="E323" s="3">
        <v>1.7499999959999999</v>
      </c>
      <c r="F323" s="3"/>
      <c r="G323" s="5">
        <f>Table7[[#This Row],[Time took]]-E60</f>
        <v>-1.5600000040558701</v>
      </c>
    </row>
    <row r="324" spans="1:7" ht="19">
      <c r="A324" s="3" t="s">
        <v>5</v>
      </c>
      <c r="B324" s="3" t="s">
        <v>7</v>
      </c>
      <c r="C324" s="3">
        <v>3</v>
      </c>
      <c r="D324" s="3">
        <v>3</v>
      </c>
      <c r="E324" s="3">
        <v>1.595000038</v>
      </c>
      <c r="F324" s="3"/>
      <c r="G324" s="5">
        <f>Table7[[#This Row],[Time took]]-E61</f>
        <v>-1.3449999386610501</v>
      </c>
    </row>
    <row r="325" spans="1:7" ht="19">
      <c r="A325" s="3" t="s">
        <v>5</v>
      </c>
      <c r="B325" s="3" t="s">
        <v>7</v>
      </c>
      <c r="C325" s="3">
        <v>4</v>
      </c>
      <c r="D325" s="3">
        <v>3</v>
      </c>
      <c r="E325" s="3">
        <v>1.6199999949999999</v>
      </c>
      <c r="F325" s="3"/>
      <c r="G325" s="5">
        <f>Table7[[#This Row],[Time took]]-E62</f>
        <v>-1.2550000105879302</v>
      </c>
    </row>
    <row r="326" spans="1:7" ht="19">
      <c r="A326" s="3" t="s">
        <v>5</v>
      </c>
      <c r="B326" s="3" t="s">
        <v>7</v>
      </c>
      <c r="C326" s="3">
        <v>5</v>
      </c>
      <c r="D326" s="3">
        <v>3</v>
      </c>
      <c r="E326" s="3">
        <v>7.3649999690000003</v>
      </c>
      <c r="F326" s="3"/>
      <c r="G326" s="5">
        <f>Table7[[#This Row],[Time took]]-E63</f>
        <v>2.8099999767486104</v>
      </c>
    </row>
    <row r="327" spans="1:7" ht="19">
      <c r="A327" s="3" t="s">
        <v>5</v>
      </c>
      <c r="B327" s="3" t="s">
        <v>7</v>
      </c>
      <c r="C327" s="3">
        <v>6</v>
      </c>
      <c r="D327" s="3">
        <v>3</v>
      </c>
      <c r="E327" s="3">
        <v>1.6499999910000001</v>
      </c>
      <c r="F327" s="3"/>
      <c r="G327" s="5">
        <f>Table7[[#This Row],[Time took]]-E64</f>
        <v>-1.7900000094097801</v>
      </c>
    </row>
    <row r="328" spans="1:7" ht="19">
      <c r="A328" s="3" t="s">
        <v>5</v>
      </c>
      <c r="B328" s="3" t="s">
        <v>7</v>
      </c>
      <c r="C328" s="3">
        <v>7</v>
      </c>
      <c r="D328" s="3">
        <v>3</v>
      </c>
      <c r="E328" s="3">
        <v>1.5600000039999999</v>
      </c>
      <c r="F328" s="3"/>
      <c r="G328" s="5">
        <f>Table7[[#This Row],[Time took]]-E65</f>
        <v>-1.4699999594735202</v>
      </c>
    </row>
    <row r="329" spans="1:7" ht="19">
      <c r="A329" s="3" t="s">
        <v>5</v>
      </c>
      <c r="B329" s="3" t="s">
        <v>7</v>
      </c>
      <c r="C329" s="3">
        <v>0</v>
      </c>
      <c r="D329" s="3">
        <v>4</v>
      </c>
      <c r="E329" s="3">
        <v>3.2450000289999998</v>
      </c>
      <c r="F329" s="3"/>
      <c r="G329" s="5">
        <f>Table7[[#This Row],[Time took]]-E66</f>
        <v>-2.4299999931654703</v>
      </c>
    </row>
    <row r="330" spans="1:7" ht="19">
      <c r="A330" s="3" t="s">
        <v>5</v>
      </c>
      <c r="B330" s="3" t="s">
        <v>7</v>
      </c>
      <c r="C330" s="3">
        <v>1</v>
      </c>
      <c r="D330" s="3">
        <v>4</v>
      </c>
      <c r="E330" s="3">
        <v>3.63500003</v>
      </c>
      <c r="F330" s="3"/>
      <c r="G330" s="5">
        <f>Table7[[#This Row],[Time took]]-E67</f>
        <v>-2.6849999558625197</v>
      </c>
    </row>
    <row r="331" spans="1:7" ht="19">
      <c r="A331" s="3" t="s">
        <v>5</v>
      </c>
      <c r="B331" s="3" t="s">
        <v>7</v>
      </c>
      <c r="C331" s="3">
        <v>2</v>
      </c>
      <c r="D331" s="3">
        <v>4</v>
      </c>
      <c r="E331" s="3">
        <v>2.6899999939999999</v>
      </c>
      <c r="F331" s="3"/>
      <c r="G331" s="5">
        <f>Table7[[#This Row],[Time took]]-E68</f>
        <v>-2.5199999798857098</v>
      </c>
    </row>
    <row r="332" spans="1:7" ht="19">
      <c r="A332" s="3" t="s">
        <v>5</v>
      </c>
      <c r="B332" s="3" t="s">
        <v>7</v>
      </c>
      <c r="C332" s="3">
        <v>3</v>
      </c>
      <c r="D332" s="3">
        <v>4</v>
      </c>
      <c r="E332" s="3">
        <v>2.5949999689999999</v>
      </c>
      <c r="F332" s="3"/>
      <c r="G332" s="5">
        <f>Table7[[#This Row],[Time took]]-E69</f>
        <v>-4.3300000252258002</v>
      </c>
    </row>
    <row r="333" spans="1:7" ht="19">
      <c r="A333" s="3" t="s">
        <v>5</v>
      </c>
      <c r="B333" s="3" t="s">
        <v>7</v>
      </c>
      <c r="C333" s="3">
        <v>4</v>
      </c>
      <c r="D333" s="3">
        <v>4</v>
      </c>
      <c r="E333" s="3">
        <v>3.5900000369999998</v>
      </c>
      <c r="F333" s="3"/>
      <c r="G333" s="5">
        <f>Table7[[#This Row],[Time took]]-E70</f>
        <v>-4.2799999351720803</v>
      </c>
    </row>
    <row r="334" spans="1:7" ht="19">
      <c r="A334" s="3" t="s">
        <v>5</v>
      </c>
      <c r="B334" s="3" t="s">
        <v>7</v>
      </c>
      <c r="C334" s="3">
        <v>5</v>
      </c>
      <c r="D334" s="3">
        <v>4</v>
      </c>
      <c r="E334" s="3">
        <v>2.2650000170000002</v>
      </c>
      <c r="F334" s="3"/>
      <c r="G334" s="5">
        <f>Table7[[#This Row],[Time took]]-E71</f>
        <v>-3.03499994369818</v>
      </c>
    </row>
    <row r="335" spans="1:7" ht="19">
      <c r="A335" s="3" t="s">
        <v>5</v>
      </c>
      <c r="B335" s="3" t="s">
        <v>7</v>
      </c>
      <c r="C335" s="3">
        <v>6</v>
      </c>
      <c r="D335" s="3">
        <v>4</v>
      </c>
      <c r="E335" s="3">
        <v>2.214999986</v>
      </c>
      <c r="F335" s="3"/>
      <c r="G335" s="5">
        <f>Table7[[#This Row],[Time took]]-E72</f>
        <v>-2.4200000333342504</v>
      </c>
    </row>
    <row r="336" spans="1:7" ht="19">
      <c r="A336" s="3" t="s">
        <v>5</v>
      </c>
      <c r="B336" s="3" t="s">
        <v>7</v>
      </c>
      <c r="C336" s="3">
        <v>7</v>
      </c>
      <c r="D336" s="3">
        <v>4</v>
      </c>
      <c r="E336" s="3">
        <v>3.320000018</v>
      </c>
      <c r="F336" s="3"/>
      <c r="G336" s="5">
        <f>Table7[[#This Row],[Time took]]-E73</f>
        <v>-3.6099999560905998</v>
      </c>
    </row>
    <row r="337" spans="1:7" ht="19">
      <c r="A337" s="3" t="s">
        <v>5</v>
      </c>
      <c r="B337" s="3" t="s">
        <v>7</v>
      </c>
      <c r="C337" s="3">
        <v>0</v>
      </c>
      <c r="D337" s="3">
        <v>5</v>
      </c>
      <c r="E337" s="3">
        <v>4.9500000310000001</v>
      </c>
      <c r="F337" s="3"/>
      <c r="G337" s="5">
        <f>Table7[[#This Row],[Time took]]-E74</f>
        <v>-10.364999936813399</v>
      </c>
    </row>
    <row r="338" spans="1:7" ht="19">
      <c r="A338" s="3" t="s">
        <v>5</v>
      </c>
      <c r="B338" s="3" t="s">
        <v>7</v>
      </c>
      <c r="C338" s="3">
        <v>1</v>
      </c>
      <c r="D338" s="3">
        <v>5</v>
      </c>
      <c r="E338" s="3">
        <v>5.0400000179999997</v>
      </c>
      <c r="F338" s="3"/>
      <c r="G338" s="5">
        <f>Table7[[#This Row],[Time took]]-E75</f>
        <v>-6.6849999713828998</v>
      </c>
    </row>
    <row r="339" spans="1:7" ht="19">
      <c r="A339" s="3" t="s">
        <v>5</v>
      </c>
      <c r="B339" s="3" t="s">
        <v>7</v>
      </c>
      <c r="C339" s="3">
        <v>2</v>
      </c>
      <c r="D339" s="3">
        <v>5</v>
      </c>
      <c r="E339" s="3">
        <v>4.3650000010000003</v>
      </c>
      <c r="F339" s="3"/>
      <c r="G339" s="5">
        <f>Table7[[#This Row],[Time took]]-E76</f>
        <v>-10.2700000276474</v>
      </c>
    </row>
    <row r="340" spans="1:7" ht="19">
      <c r="A340" s="3" t="s">
        <v>5</v>
      </c>
      <c r="B340" s="3" t="s">
        <v>7</v>
      </c>
      <c r="C340" s="3">
        <v>3</v>
      </c>
      <c r="D340" s="3">
        <v>5</v>
      </c>
      <c r="E340" s="3">
        <v>4.1499999929999998</v>
      </c>
      <c r="F340" s="3"/>
      <c r="G340" s="5">
        <f>Table7[[#This Row],[Time took]]-E77</f>
        <v>-8.8400000244529</v>
      </c>
    </row>
    <row r="341" spans="1:7" ht="19">
      <c r="A341" s="3" t="s">
        <v>5</v>
      </c>
      <c r="B341" s="3" t="s">
        <v>7</v>
      </c>
      <c r="C341" s="3">
        <v>4</v>
      </c>
      <c r="D341" s="3">
        <v>5</v>
      </c>
      <c r="E341" s="3">
        <v>5.6099999929999997</v>
      </c>
      <c r="F341" s="3"/>
      <c r="G341" s="5">
        <f>Table7[[#This Row],[Time took]]-E78</f>
        <v>-8.7300000012630008</v>
      </c>
    </row>
    <row r="342" spans="1:7" ht="19">
      <c r="A342" s="3" t="s">
        <v>5</v>
      </c>
      <c r="B342" s="3" t="s">
        <v>7</v>
      </c>
      <c r="C342" s="3">
        <v>5</v>
      </c>
      <c r="D342" s="3">
        <v>5</v>
      </c>
      <c r="E342" s="3">
        <v>4.424999992</v>
      </c>
      <c r="F342" s="3"/>
      <c r="G342" s="5">
        <f>Table7[[#This Row],[Time took]]-E79</f>
        <v>-8.9300000107753004</v>
      </c>
    </row>
    <row r="343" spans="1:7" ht="19">
      <c r="A343" s="3" t="s">
        <v>5</v>
      </c>
      <c r="B343" s="3" t="s">
        <v>7</v>
      </c>
      <c r="C343" s="3">
        <v>6</v>
      </c>
      <c r="D343" s="3">
        <v>5</v>
      </c>
      <c r="E343" s="3">
        <v>4.5999999860000003</v>
      </c>
      <c r="F343" s="3"/>
      <c r="G343" s="5">
        <f>Table7[[#This Row],[Time took]]-E80</f>
        <v>-7.2700000015389001</v>
      </c>
    </row>
    <row r="344" spans="1:7" ht="19">
      <c r="A344" s="3" t="s">
        <v>5</v>
      </c>
      <c r="B344" s="3" t="s">
        <v>7</v>
      </c>
      <c r="C344" s="3">
        <v>7</v>
      </c>
      <c r="D344" s="3">
        <v>5</v>
      </c>
      <c r="E344" s="3">
        <v>4.5849999879999999</v>
      </c>
      <c r="F344" s="3"/>
      <c r="G344" s="5">
        <f>Table7[[#This Row],[Time took]]-E81</f>
        <v>-7.9750000148497993</v>
      </c>
    </row>
    <row r="345" spans="1:7" ht="19">
      <c r="A345" s="3" t="s">
        <v>5</v>
      </c>
      <c r="B345" s="3" t="s">
        <v>7</v>
      </c>
      <c r="C345" s="3">
        <v>0</v>
      </c>
      <c r="D345" s="3">
        <v>6</v>
      </c>
      <c r="E345" s="3">
        <v>15.804999970000001</v>
      </c>
      <c r="F345" s="3"/>
      <c r="G345" s="5">
        <f>Table7[[#This Row],[Time took]]-E82</f>
        <v>-17.365000039704302</v>
      </c>
    </row>
    <row r="346" spans="1:7" ht="19">
      <c r="A346" s="3" t="s">
        <v>5</v>
      </c>
      <c r="B346" s="3" t="s">
        <v>7</v>
      </c>
      <c r="C346" s="3">
        <v>1</v>
      </c>
      <c r="D346" s="3">
        <v>6</v>
      </c>
      <c r="E346" s="3">
        <v>11.849999950000001</v>
      </c>
      <c r="F346" s="3"/>
      <c r="G346" s="5">
        <f>Table7[[#This Row],[Time took]]-E83</f>
        <v>-15.3300000254875</v>
      </c>
    </row>
    <row r="347" spans="1:7" ht="19">
      <c r="A347" s="3" t="s">
        <v>5</v>
      </c>
      <c r="B347" s="3" t="s">
        <v>7</v>
      </c>
      <c r="C347" s="3">
        <v>2</v>
      </c>
      <c r="D347" s="3">
        <v>6</v>
      </c>
      <c r="E347" s="3">
        <v>12.03500002</v>
      </c>
      <c r="F347" s="3"/>
      <c r="G347" s="5">
        <f>Table7[[#This Row],[Time took]]-E84</f>
        <v>-15.049999930602601</v>
      </c>
    </row>
    <row r="348" spans="1:7" ht="19">
      <c r="A348" s="3" t="s">
        <v>5</v>
      </c>
      <c r="B348" s="3" t="s">
        <v>7</v>
      </c>
      <c r="C348" s="3">
        <v>3</v>
      </c>
      <c r="D348" s="3">
        <v>6</v>
      </c>
      <c r="E348" s="3">
        <v>12.27999997</v>
      </c>
      <c r="F348" s="3"/>
      <c r="G348" s="5">
        <f>Table7[[#This Row],[Time took]]-E85</f>
        <v>-15.285000026684399</v>
      </c>
    </row>
    <row r="349" spans="1:7" ht="19">
      <c r="A349" s="3" t="s">
        <v>5</v>
      </c>
      <c r="B349" s="3" t="s">
        <v>7</v>
      </c>
      <c r="C349" s="3">
        <v>4</v>
      </c>
      <c r="D349" s="3">
        <v>6</v>
      </c>
      <c r="E349" s="3">
        <v>11.91</v>
      </c>
      <c r="F349" s="3"/>
      <c r="G349" s="5">
        <f>Table7[[#This Row],[Time took]]-E86</f>
        <v>-15.580000007673998</v>
      </c>
    </row>
    <row r="350" spans="1:7" ht="19">
      <c r="A350" s="3" t="s">
        <v>5</v>
      </c>
      <c r="B350" s="3" t="s">
        <v>7</v>
      </c>
      <c r="C350" s="3">
        <v>5</v>
      </c>
      <c r="D350" s="3">
        <v>6</v>
      </c>
      <c r="E350" s="3">
        <v>12.18999998</v>
      </c>
      <c r="F350" s="3"/>
      <c r="G350" s="5">
        <f>Table7[[#This Row],[Time took]]-E87</f>
        <v>-18.2450000424076</v>
      </c>
    </row>
    <row r="351" spans="1:7" ht="19">
      <c r="A351" s="3" t="s">
        <v>5</v>
      </c>
      <c r="B351" s="3" t="s">
        <v>7</v>
      </c>
      <c r="C351" s="3">
        <v>6</v>
      </c>
      <c r="D351" s="3">
        <v>6</v>
      </c>
      <c r="E351" s="3">
        <v>12.010000010000001</v>
      </c>
      <c r="F351" s="3"/>
      <c r="G351" s="5">
        <f>Table7[[#This Row],[Time took]]-E88</f>
        <v>-15.315000021851199</v>
      </c>
    </row>
    <row r="352" spans="1:7" ht="19">
      <c r="A352" s="3" t="s">
        <v>5</v>
      </c>
      <c r="B352" s="3" t="s">
        <v>7</v>
      </c>
      <c r="C352" s="3">
        <v>7</v>
      </c>
      <c r="D352" s="3">
        <v>6</v>
      </c>
      <c r="E352" s="3">
        <v>14.124999989999999</v>
      </c>
      <c r="F352" s="3"/>
      <c r="G352" s="5">
        <f>Table7[[#This Row],[Time took]]-E89</f>
        <v>-12.9350000612786</v>
      </c>
    </row>
    <row r="353" spans="1:7" ht="19">
      <c r="A353" s="3" t="s">
        <v>5</v>
      </c>
      <c r="B353" s="3" t="s">
        <v>7</v>
      </c>
      <c r="C353" s="3">
        <v>0</v>
      </c>
      <c r="D353" s="3">
        <v>7</v>
      </c>
      <c r="E353" s="3">
        <v>44.810000049999999</v>
      </c>
      <c r="F353" s="3"/>
      <c r="G353" s="5">
        <f>Table7[[#This Row],[Time took]]-E90</f>
        <v>-59.774999914572007</v>
      </c>
    </row>
    <row r="354" spans="1:7" ht="19">
      <c r="A354" s="3" t="s">
        <v>5</v>
      </c>
      <c r="B354" s="3" t="s">
        <v>7</v>
      </c>
      <c r="C354" s="3">
        <v>1</v>
      </c>
      <c r="D354" s="3">
        <v>7</v>
      </c>
      <c r="E354" s="3">
        <v>42.67500003</v>
      </c>
      <c r="F354" s="3"/>
      <c r="G354" s="5">
        <f>Table7[[#This Row],[Time took]]-E91</f>
        <v>-57.889999941538001</v>
      </c>
    </row>
    <row r="355" spans="1:7" ht="19">
      <c r="A355" s="3" t="s">
        <v>5</v>
      </c>
      <c r="B355" s="3" t="s">
        <v>7</v>
      </c>
      <c r="C355" s="3">
        <v>2</v>
      </c>
      <c r="D355" s="3">
        <v>7</v>
      </c>
      <c r="E355" s="3">
        <v>45.745000009999998</v>
      </c>
      <c r="F355" s="3"/>
      <c r="G355" s="5">
        <f>Table7[[#This Row],[Time took]]-E92</f>
        <v>-53.569999989478404</v>
      </c>
    </row>
    <row r="356" spans="1:7" ht="19">
      <c r="A356" s="3" t="s">
        <v>5</v>
      </c>
      <c r="B356" s="3" t="s">
        <v>7</v>
      </c>
      <c r="C356" s="3">
        <v>3</v>
      </c>
      <c r="D356" s="3">
        <v>7</v>
      </c>
      <c r="E356" s="3">
        <v>44.449999990000002</v>
      </c>
      <c r="F356" s="3"/>
      <c r="G356" s="5">
        <f>Table7[[#This Row],[Time took]]-E93</f>
        <v>-63.895000025105993</v>
      </c>
    </row>
    <row r="357" spans="1:7" ht="19">
      <c r="A357" s="3" t="s">
        <v>5</v>
      </c>
      <c r="B357" s="3" t="s">
        <v>7</v>
      </c>
      <c r="C357" s="3">
        <v>4</v>
      </c>
      <c r="D357" s="3">
        <v>7</v>
      </c>
      <c r="E357" s="3">
        <v>43.725000000000001</v>
      </c>
      <c r="F357" s="3"/>
      <c r="G357" s="5">
        <f>Table7[[#This Row],[Time took]]-E94</f>
        <v>-60.705000006685999</v>
      </c>
    </row>
    <row r="358" spans="1:7" ht="19">
      <c r="A358" s="3" t="s">
        <v>5</v>
      </c>
      <c r="B358" s="3" t="s">
        <v>7</v>
      </c>
      <c r="C358" s="3">
        <v>5</v>
      </c>
      <c r="D358" s="3">
        <v>7</v>
      </c>
      <c r="E358" s="3">
        <v>42.655000000000001</v>
      </c>
      <c r="F358" s="3"/>
      <c r="G358" s="5">
        <f>Table7[[#This Row],[Time took]]-E95</f>
        <v>-65.294999975970995</v>
      </c>
    </row>
    <row r="359" spans="1:7" ht="19">
      <c r="A359" s="3" t="s">
        <v>5</v>
      </c>
      <c r="B359" s="3" t="s">
        <v>7</v>
      </c>
      <c r="C359" s="3">
        <v>6</v>
      </c>
      <c r="D359" s="3">
        <v>7</v>
      </c>
      <c r="E359" s="3">
        <v>44.015000049999998</v>
      </c>
      <c r="F359" s="3"/>
      <c r="G359" s="5">
        <f>Table7[[#This Row],[Time took]]-E96</f>
        <v>-60.784999921874004</v>
      </c>
    </row>
    <row r="360" spans="1:7" ht="19">
      <c r="A360" s="3" t="s">
        <v>5</v>
      </c>
      <c r="B360" s="3" t="s">
        <v>7</v>
      </c>
      <c r="C360" s="3">
        <v>7</v>
      </c>
      <c r="D360" s="3">
        <v>7</v>
      </c>
      <c r="E360" s="3">
        <v>44.475000000000001</v>
      </c>
      <c r="F360" s="3"/>
      <c r="G360" s="5">
        <f>Table7[[#This Row],[Time took]]-E97</f>
        <v>-59.559999967551995</v>
      </c>
    </row>
    <row r="361" spans="1:7" ht="19">
      <c r="A361" s="3" t="s">
        <v>5</v>
      </c>
      <c r="B361" s="3" t="s">
        <v>7</v>
      </c>
      <c r="C361" s="3">
        <v>0</v>
      </c>
      <c r="D361" s="3">
        <v>8</v>
      </c>
      <c r="E361" s="3">
        <v>89.510000020000007</v>
      </c>
      <c r="F361" s="3"/>
      <c r="G361" s="5">
        <f>Table7[[#This Row],[Time took]]-E98</f>
        <v>-103.790000022654</v>
      </c>
    </row>
    <row r="362" spans="1:7" ht="19">
      <c r="A362" s="3" t="s">
        <v>5</v>
      </c>
      <c r="B362" s="3" t="s">
        <v>7</v>
      </c>
      <c r="C362" s="3">
        <v>1</v>
      </c>
      <c r="D362" s="3">
        <v>8</v>
      </c>
      <c r="E362" s="3">
        <v>82.094999959999996</v>
      </c>
      <c r="F362" s="3"/>
      <c r="G362" s="5">
        <f>Table7[[#This Row],[Time took]]-E99</f>
        <v>-108.855000058347</v>
      </c>
    </row>
    <row r="363" spans="1:7" ht="19">
      <c r="A363" s="3" t="s">
        <v>5</v>
      </c>
      <c r="B363" s="3" t="s">
        <v>7</v>
      </c>
      <c r="C363" s="3">
        <v>2</v>
      </c>
      <c r="D363" s="3">
        <v>8</v>
      </c>
      <c r="E363" s="3">
        <v>88.450000040000006</v>
      </c>
      <c r="F363" s="3"/>
      <c r="G363" s="5">
        <f>Table7[[#This Row],[Time took]]-E100</f>
        <v>-107.81999997491899</v>
      </c>
    </row>
    <row r="364" spans="1:7" ht="19">
      <c r="A364" s="3" t="s">
        <v>5</v>
      </c>
      <c r="B364" s="3" t="s">
        <v>7</v>
      </c>
      <c r="C364" s="3">
        <v>3</v>
      </c>
      <c r="D364" s="3">
        <v>8</v>
      </c>
      <c r="E364" s="3">
        <v>82.485000020000001</v>
      </c>
      <c r="F364" s="3"/>
      <c r="G364" s="5">
        <f>Table7[[#This Row],[Time took]]-E101</f>
        <v>-116.58999999136199</v>
      </c>
    </row>
    <row r="365" spans="1:7" ht="19">
      <c r="A365" s="3" t="s">
        <v>5</v>
      </c>
      <c r="B365" s="3" t="s">
        <v>7</v>
      </c>
      <c r="C365" s="3">
        <v>4</v>
      </c>
      <c r="D365" s="3">
        <v>8</v>
      </c>
      <c r="E365" s="3">
        <v>84.410000010000005</v>
      </c>
      <c r="F365" s="3"/>
      <c r="G365" s="5">
        <f>Table7[[#This Row],[Time took]]-E102</f>
        <v>-106.009999988994</v>
      </c>
    </row>
    <row r="366" spans="1:7" ht="19">
      <c r="A366" s="3" t="s">
        <v>5</v>
      </c>
      <c r="B366" s="3" t="s">
        <v>7</v>
      </c>
      <c r="C366" s="3">
        <v>5</v>
      </c>
      <c r="D366" s="3">
        <v>8</v>
      </c>
      <c r="E366" s="3">
        <v>89.169999989999994</v>
      </c>
      <c r="F366" s="3"/>
      <c r="G366" s="5">
        <f>Table7[[#This Row],[Time took]]-E103</f>
        <v>-100.18500004863101</v>
      </c>
    </row>
    <row r="367" spans="1:7" ht="19">
      <c r="A367" s="3" t="s">
        <v>5</v>
      </c>
      <c r="B367" s="3" t="s">
        <v>7</v>
      </c>
      <c r="C367" s="3">
        <v>6</v>
      </c>
      <c r="D367" s="3">
        <v>8</v>
      </c>
      <c r="E367" s="3">
        <v>88.909999990000003</v>
      </c>
      <c r="F367" s="3"/>
      <c r="G367" s="5">
        <f>Table7[[#This Row],[Time took]]-E104</f>
        <v>-103.82999997948899</v>
      </c>
    </row>
    <row r="368" spans="1:7" ht="19">
      <c r="A368" s="3" t="s">
        <v>5</v>
      </c>
      <c r="B368" s="3" t="s">
        <v>7</v>
      </c>
      <c r="C368" s="3">
        <v>7</v>
      </c>
      <c r="D368" s="3">
        <v>8</v>
      </c>
      <c r="E368" s="3">
        <v>85.689999979999996</v>
      </c>
      <c r="F368" s="3"/>
      <c r="G368" s="5">
        <f>Table7[[#This Row],[Time took]]-E105</f>
        <v>-101.039999977606</v>
      </c>
    </row>
    <row r="369" spans="1:7" ht="19">
      <c r="A369" s="3" t="s">
        <v>5</v>
      </c>
      <c r="B369" s="3" t="s">
        <v>7</v>
      </c>
      <c r="C369" s="3">
        <v>0</v>
      </c>
      <c r="D369" s="3">
        <v>9</v>
      </c>
      <c r="E369" s="3">
        <v>267.7</v>
      </c>
      <c r="F369" s="3"/>
      <c r="G369" s="5">
        <f>Table7[[#This Row],[Time took]]-E106</f>
        <v>-381.28500003619098</v>
      </c>
    </row>
    <row r="370" spans="1:7" ht="19">
      <c r="A370" s="3" t="s">
        <v>5</v>
      </c>
      <c r="B370" s="3" t="s">
        <v>7</v>
      </c>
      <c r="C370" s="3">
        <v>1</v>
      </c>
      <c r="D370" s="3">
        <v>9</v>
      </c>
      <c r="E370" s="3">
        <v>264.255</v>
      </c>
      <c r="F370" s="3"/>
      <c r="G370" s="5">
        <f>Table7[[#This Row],[Time took]]-E107</f>
        <v>-383.70499997295406</v>
      </c>
    </row>
    <row r="371" spans="1:7" ht="19">
      <c r="A371" s="3" t="s">
        <v>5</v>
      </c>
      <c r="B371" s="3" t="s">
        <v>7</v>
      </c>
      <c r="C371" s="3">
        <v>2</v>
      </c>
      <c r="D371" s="3">
        <v>9</v>
      </c>
      <c r="E371" s="3">
        <v>268.27499999999998</v>
      </c>
      <c r="F371" s="3"/>
      <c r="G371" s="5">
        <f>Table7[[#This Row],[Time took]]-E108</f>
        <v>-384.98999997172507</v>
      </c>
    </row>
    <row r="372" spans="1:7" ht="19">
      <c r="A372" s="3" t="s">
        <v>5</v>
      </c>
      <c r="B372" s="3" t="s">
        <v>7</v>
      </c>
      <c r="C372" s="3">
        <v>3</v>
      </c>
      <c r="D372" s="3">
        <v>9</v>
      </c>
      <c r="E372" s="3">
        <v>266.33499999999998</v>
      </c>
      <c r="F372" s="3"/>
      <c r="G372" s="5">
        <f>Table7[[#This Row],[Time took]]-E109</f>
        <v>-389.71499999050008</v>
      </c>
    </row>
    <row r="373" spans="1:7" ht="19">
      <c r="A373" s="3" t="s">
        <v>5</v>
      </c>
      <c r="B373" s="3" t="s">
        <v>7</v>
      </c>
      <c r="C373" s="3">
        <v>4</v>
      </c>
      <c r="D373" s="3">
        <v>9</v>
      </c>
      <c r="E373" s="3">
        <v>270.09500000000003</v>
      </c>
      <c r="F373" s="3"/>
      <c r="G373" s="5">
        <f>Table7[[#This Row],[Time took]]-E110</f>
        <v>-383.14999999405802</v>
      </c>
    </row>
    <row r="374" spans="1:7" ht="19">
      <c r="A374" s="3" t="s">
        <v>5</v>
      </c>
      <c r="B374" s="3" t="s">
        <v>7</v>
      </c>
      <c r="C374" s="3">
        <v>5</v>
      </c>
      <c r="D374" s="3">
        <v>9</v>
      </c>
      <c r="E374" s="3">
        <v>282.03500000000003</v>
      </c>
      <c r="F374" s="3"/>
      <c r="G374" s="5">
        <f>Table7[[#This Row],[Time took]]-E111</f>
        <v>-364.93999998146597</v>
      </c>
    </row>
    <row r="375" spans="1:7" ht="19">
      <c r="A375" s="3" t="s">
        <v>5</v>
      </c>
      <c r="B375" s="3" t="s">
        <v>7</v>
      </c>
      <c r="C375" s="3">
        <v>6</v>
      </c>
      <c r="D375" s="3">
        <v>9</v>
      </c>
      <c r="E375" s="3">
        <v>271.69499999999999</v>
      </c>
      <c r="F375" s="3"/>
      <c r="G375" s="5">
        <f>Table7[[#This Row],[Time took]]-E112</f>
        <v>-390.69999999210205</v>
      </c>
    </row>
    <row r="376" spans="1:7" ht="19">
      <c r="A376" s="3" t="s">
        <v>5</v>
      </c>
      <c r="B376" s="3" t="s">
        <v>7</v>
      </c>
      <c r="C376" s="3">
        <v>7</v>
      </c>
      <c r="D376" s="3">
        <v>9</v>
      </c>
      <c r="E376" s="3">
        <v>268.55500000000001</v>
      </c>
      <c r="F376" s="3"/>
      <c r="G376" s="5">
        <f>Table7[[#This Row],[Time took]]-E113</f>
        <v>-383.92499998973602</v>
      </c>
    </row>
    <row r="377" spans="1:7" ht="19">
      <c r="A377" s="3" t="s">
        <v>5</v>
      </c>
      <c r="B377" s="3" t="s">
        <v>7</v>
      </c>
      <c r="C377" s="3">
        <v>0</v>
      </c>
      <c r="D377" s="3">
        <v>10</v>
      </c>
      <c r="E377" s="3">
        <v>371.995</v>
      </c>
      <c r="F377" s="3"/>
      <c r="G377" s="5">
        <f>Table7[[#This Row],[Time took]]-E114</f>
        <v>-464.13500001059799</v>
      </c>
    </row>
    <row r="378" spans="1:7" ht="19">
      <c r="A378" s="3" t="s">
        <v>5</v>
      </c>
      <c r="B378" s="3" t="s">
        <v>7</v>
      </c>
      <c r="C378" s="3">
        <v>1</v>
      </c>
      <c r="D378" s="3">
        <v>10</v>
      </c>
      <c r="E378" s="3">
        <v>370.26499999999999</v>
      </c>
      <c r="F378" s="3"/>
      <c r="G378" s="5">
        <f>Table7[[#This Row],[Time took]]-E115</f>
        <v>-461.35000003188804</v>
      </c>
    </row>
    <row r="379" spans="1:7" ht="19">
      <c r="A379" s="3" t="s">
        <v>5</v>
      </c>
      <c r="B379" s="3" t="s">
        <v>7</v>
      </c>
      <c r="C379" s="3">
        <v>2</v>
      </c>
      <c r="D379" s="3">
        <v>10</v>
      </c>
      <c r="E379" s="3">
        <v>369.78</v>
      </c>
      <c r="F379" s="3"/>
      <c r="G379" s="5">
        <f>Table7[[#This Row],[Time took]]-E116</f>
        <v>-484.50500000853003</v>
      </c>
    </row>
    <row r="380" spans="1:7" ht="19">
      <c r="A380" s="3" t="s">
        <v>5</v>
      </c>
      <c r="B380" s="3" t="s">
        <v>7</v>
      </c>
      <c r="C380" s="3">
        <v>3</v>
      </c>
      <c r="D380" s="3">
        <v>10</v>
      </c>
      <c r="E380" s="3">
        <v>367.55500000000001</v>
      </c>
      <c r="F380" s="3"/>
      <c r="G380" s="5">
        <f>Table7[[#This Row],[Time took]]-E117</f>
        <v>-465.33999999955296</v>
      </c>
    </row>
    <row r="381" spans="1:7" ht="19">
      <c r="A381" s="3" t="s">
        <v>5</v>
      </c>
      <c r="B381" s="3" t="s">
        <v>7</v>
      </c>
      <c r="C381" s="3">
        <v>4</v>
      </c>
      <c r="D381" s="3">
        <v>10</v>
      </c>
      <c r="E381" s="3">
        <v>371.94</v>
      </c>
      <c r="F381" s="3"/>
      <c r="G381" s="5">
        <f>Table7[[#This Row],[Time took]]-E118</f>
        <v>-462.810000038184</v>
      </c>
    </row>
    <row r="382" spans="1:7" ht="19">
      <c r="A382" s="3" t="s">
        <v>5</v>
      </c>
      <c r="B382" s="3" t="s">
        <v>7</v>
      </c>
      <c r="C382" s="3">
        <v>5</v>
      </c>
      <c r="D382" s="3">
        <v>10</v>
      </c>
      <c r="E382" s="3">
        <v>370.76</v>
      </c>
      <c r="F382" s="3"/>
      <c r="G382" s="5">
        <f>Table7[[#This Row],[Time took]]-E119</f>
        <v>-456.08499997412696</v>
      </c>
    </row>
    <row r="383" spans="1:7" ht="19">
      <c r="A383" s="3" t="s">
        <v>5</v>
      </c>
      <c r="B383" s="3" t="s">
        <v>7</v>
      </c>
      <c r="C383" s="3">
        <v>6</v>
      </c>
      <c r="D383" s="3">
        <v>10</v>
      </c>
      <c r="E383" s="3">
        <v>379.71499999999997</v>
      </c>
      <c r="F383" s="3"/>
      <c r="G383" s="5">
        <f>Table7[[#This Row],[Time took]]-E120</f>
        <v>-464.61000001275903</v>
      </c>
    </row>
    <row r="384" spans="1:7" ht="19">
      <c r="A384" s="3" t="s">
        <v>5</v>
      </c>
      <c r="B384" s="3" t="s">
        <v>7</v>
      </c>
      <c r="C384" s="3">
        <v>7</v>
      </c>
      <c r="D384" s="3">
        <v>10</v>
      </c>
      <c r="E384" s="3">
        <v>375.95</v>
      </c>
      <c r="F384" s="3"/>
      <c r="G384" s="5">
        <f>Table7[[#This Row],[Time took]]-E121</f>
        <v>-452.96999999992505</v>
      </c>
    </row>
    <row r="385" spans="1:7" ht="19">
      <c r="A385" s="3" t="s">
        <v>5</v>
      </c>
      <c r="B385" s="3" t="s">
        <v>7</v>
      </c>
      <c r="C385" s="3">
        <v>0</v>
      </c>
      <c r="D385" s="3">
        <v>11</v>
      </c>
      <c r="E385" s="3">
        <v>1124.3050000000001</v>
      </c>
      <c r="F385" s="3"/>
      <c r="G385" s="5">
        <f>Table7[[#This Row],[Time took]]-E122</f>
        <v>-1776.1349999976098</v>
      </c>
    </row>
    <row r="386" spans="1:7" ht="19">
      <c r="A386" s="3" t="s">
        <v>5</v>
      </c>
      <c r="B386" s="3" t="s">
        <v>7</v>
      </c>
      <c r="C386" s="3">
        <v>1</v>
      </c>
      <c r="D386" s="3">
        <v>11</v>
      </c>
      <c r="E386" s="3">
        <v>1097.6300000000001</v>
      </c>
      <c r="F386" s="3"/>
      <c r="G386" s="5">
        <f>Table7[[#This Row],[Time took]]-E123</f>
        <v>-1809.9450000192701</v>
      </c>
    </row>
    <row r="387" spans="1:7" ht="19">
      <c r="A387" s="3" t="s">
        <v>5</v>
      </c>
      <c r="B387" s="3" t="s">
        <v>7</v>
      </c>
      <c r="C387" s="3">
        <v>2</v>
      </c>
      <c r="D387" s="3">
        <v>11</v>
      </c>
      <c r="E387" s="3">
        <v>1115.9549999999999</v>
      </c>
      <c r="F387" s="3"/>
      <c r="G387" s="5">
        <f>Table7[[#This Row],[Time took]]-E124</f>
        <v>-1780.8449999877002</v>
      </c>
    </row>
    <row r="388" spans="1:7" ht="19">
      <c r="A388" s="3" t="s">
        <v>5</v>
      </c>
      <c r="B388" s="3" t="s">
        <v>7</v>
      </c>
      <c r="C388" s="3">
        <v>3</v>
      </c>
      <c r="D388" s="3">
        <v>11</v>
      </c>
      <c r="E388" s="3">
        <v>1120.8399999999999</v>
      </c>
      <c r="F388" s="3"/>
      <c r="G388" s="5">
        <f>Table7[[#This Row],[Time took]]-E125</f>
        <v>-1845.5750000317</v>
      </c>
    </row>
    <row r="389" spans="1:7" ht="19">
      <c r="A389" s="3" t="s">
        <v>5</v>
      </c>
      <c r="B389" s="3" t="s">
        <v>7</v>
      </c>
      <c r="C389" s="3">
        <v>4</v>
      </c>
      <c r="D389" s="3">
        <v>11</v>
      </c>
      <c r="E389" s="3">
        <v>1098.06</v>
      </c>
      <c r="F389" s="3"/>
      <c r="G389" s="5">
        <f>Table7[[#This Row],[Time took]]-E126</f>
        <v>-1839.2750000241699</v>
      </c>
    </row>
    <row r="390" spans="1:7" ht="19">
      <c r="A390" s="3" t="s">
        <v>5</v>
      </c>
      <c r="B390" s="3" t="s">
        <v>7</v>
      </c>
      <c r="C390" s="3">
        <v>5</v>
      </c>
      <c r="D390" s="3">
        <v>11</v>
      </c>
      <c r="E390" s="3">
        <v>1084.73</v>
      </c>
      <c r="F390" s="3"/>
      <c r="G390" s="5">
        <f>Table7[[#This Row],[Time took]]-E127</f>
        <v>-1837.8750000288501</v>
      </c>
    </row>
    <row r="391" spans="1:7" ht="19">
      <c r="A391" s="3" t="s">
        <v>5</v>
      </c>
      <c r="B391" s="3" t="s">
        <v>7</v>
      </c>
      <c r="C391" s="3">
        <v>6</v>
      </c>
      <c r="D391" s="3">
        <v>11</v>
      </c>
      <c r="E391" s="3">
        <v>1118.2249999999999</v>
      </c>
      <c r="F391" s="3"/>
      <c r="G391" s="5">
        <f>Table7[[#This Row],[Time took]]-E128</f>
        <v>-1778.7450000016001</v>
      </c>
    </row>
    <row r="392" spans="1:7" ht="19">
      <c r="A392" s="3" t="s">
        <v>5</v>
      </c>
      <c r="B392" s="3" t="s">
        <v>7</v>
      </c>
      <c r="C392" s="3">
        <v>7</v>
      </c>
      <c r="D392" s="3">
        <v>11</v>
      </c>
      <c r="E392" s="3">
        <v>1104.08</v>
      </c>
      <c r="F392" s="3"/>
      <c r="G392" s="5">
        <f>Table7[[#This Row],[Time took]]-E129</f>
        <v>-1823.8650000030902</v>
      </c>
    </row>
    <row r="393" spans="1:7" ht="19">
      <c r="A393" s="3" t="s">
        <v>5</v>
      </c>
      <c r="B393" s="3" t="s">
        <v>7</v>
      </c>
      <c r="C393" s="3">
        <v>0</v>
      </c>
      <c r="D393" s="3">
        <v>12</v>
      </c>
      <c r="E393" s="3">
        <v>2221.98</v>
      </c>
      <c r="F393" s="3"/>
      <c r="G393" s="5">
        <f>Table7[[#This Row],[Time took]]-E130</f>
        <v>-2774.3000000212101</v>
      </c>
    </row>
    <row r="394" spans="1:7" ht="19">
      <c r="A394" s="3" t="s">
        <v>5</v>
      </c>
      <c r="B394" s="3" t="s">
        <v>7</v>
      </c>
      <c r="C394" s="3">
        <v>1</v>
      </c>
      <c r="D394" s="3">
        <v>12</v>
      </c>
      <c r="E394" s="3">
        <v>2225.4650000000001</v>
      </c>
      <c r="F394" s="3"/>
      <c r="G394" s="5">
        <f>Table7[[#This Row],[Time took]]-E131</f>
        <v>-2826.8250000214503</v>
      </c>
    </row>
    <row r="395" spans="1:7" ht="19">
      <c r="A395" s="3" t="s">
        <v>5</v>
      </c>
      <c r="B395" s="3" t="s">
        <v>7</v>
      </c>
      <c r="C395" s="3">
        <v>2</v>
      </c>
      <c r="D395" s="3">
        <v>12</v>
      </c>
      <c r="E395" s="3">
        <v>2218.35</v>
      </c>
      <c r="F395" s="3"/>
      <c r="G395" s="5">
        <f>Table7[[#This Row],[Time took]]-E132</f>
        <v>-2815.7100000345104</v>
      </c>
    </row>
    <row r="396" spans="1:7" ht="19">
      <c r="A396" s="3" t="s">
        <v>5</v>
      </c>
      <c r="B396" s="3" t="s">
        <v>7</v>
      </c>
      <c r="C396" s="3">
        <v>3</v>
      </c>
      <c r="D396" s="3">
        <v>12</v>
      </c>
      <c r="E396" s="3">
        <v>2225.0749999999998</v>
      </c>
      <c r="F396" s="3"/>
      <c r="G396" s="5">
        <f>Table7[[#This Row],[Time took]]-E133</f>
        <v>-2820.49500001659</v>
      </c>
    </row>
    <row r="397" spans="1:7" ht="19">
      <c r="A397" s="3" t="s">
        <v>5</v>
      </c>
      <c r="B397" s="3" t="s">
        <v>7</v>
      </c>
      <c r="C397" s="3">
        <v>4</v>
      </c>
      <c r="D397" s="3">
        <v>12</v>
      </c>
      <c r="E397" s="3">
        <v>2211.66</v>
      </c>
      <c r="F397" s="3"/>
      <c r="G397" s="5">
        <f>Table7[[#This Row],[Time took]]-E134</f>
        <v>-2835.0349999681603</v>
      </c>
    </row>
    <row r="398" spans="1:7" ht="19">
      <c r="A398" s="3" t="s">
        <v>5</v>
      </c>
      <c r="B398" s="3" t="s">
        <v>7</v>
      </c>
      <c r="C398" s="3">
        <v>5</v>
      </c>
      <c r="D398" s="3">
        <v>12</v>
      </c>
      <c r="E398" s="3">
        <v>2213.48</v>
      </c>
      <c r="F398" s="3"/>
      <c r="G398" s="5">
        <f>Table7[[#This Row],[Time took]]-E135</f>
        <v>-2811.1000000266099</v>
      </c>
    </row>
    <row r="399" spans="1:7" ht="19">
      <c r="A399" s="3" t="s">
        <v>5</v>
      </c>
      <c r="B399" s="3" t="s">
        <v>7</v>
      </c>
      <c r="C399" s="3">
        <v>6</v>
      </c>
      <c r="D399" s="3">
        <v>12</v>
      </c>
      <c r="E399" s="3">
        <v>2216.1849999999999</v>
      </c>
      <c r="F399" s="3"/>
      <c r="G399" s="5">
        <f>Table7[[#This Row],[Time took]]-E136</f>
        <v>-2773.6549999947197</v>
      </c>
    </row>
    <row r="400" spans="1:7" ht="19">
      <c r="A400" s="3" t="s">
        <v>5</v>
      </c>
      <c r="B400" s="3" t="s">
        <v>7</v>
      </c>
      <c r="C400" s="3">
        <v>7</v>
      </c>
      <c r="D400" s="3">
        <v>12</v>
      </c>
      <c r="E400" s="3">
        <v>2221.2550000000001</v>
      </c>
      <c r="F400" s="3"/>
      <c r="G400" s="5">
        <f>Table7[[#This Row],[Time took]]-E137</f>
        <v>-2826.2100000105602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8C1-0D08-CC48-A6C0-90954E765622}">
  <dimension ref="A1:R400"/>
  <sheetViews>
    <sheetView topLeftCell="F26" workbookViewId="0">
      <selection activeCell="S54" sqref="S54"/>
    </sheetView>
  </sheetViews>
  <sheetFormatPr baseColWidth="10" defaultRowHeight="16"/>
  <cols>
    <col min="2" max="2" width="12.83203125" customWidth="1"/>
    <col min="3" max="3" width="11.33203125" customWidth="1"/>
    <col min="4" max="4" width="16.5" customWidth="1"/>
    <col min="5" max="6" width="21.5" customWidth="1"/>
    <col min="8" max="8" width="14.5" customWidth="1"/>
    <col min="12" max="12" width="11.6640625" customWidth="1"/>
    <col min="13" max="13" width="15.1640625" customWidth="1"/>
    <col min="14" max="14" width="11.832031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H1" s="1" t="s">
        <v>11</v>
      </c>
      <c r="I1" s="1" t="s">
        <v>12</v>
      </c>
      <c r="K1" s="1" t="s">
        <v>0</v>
      </c>
      <c r="L1" s="1" t="s">
        <v>1</v>
      </c>
      <c r="M1" s="1" t="s">
        <v>3</v>
      </c>
      <c r="N1" s="1" t="s">
        <v>4</v>
      </c>
      <c r="Q1" s="1" t="s">
        <v>11</v>
      </c>
      <c r="R1" s="1" t="s">
        <v>12</v>
      </c>
    </row>
    <row r="2" spans="1:18">
      <c r="A2" s="7" t="s">
        <v>5</v>
      </c>
      <c r="B2" s="7" t="s">
        <v>6</v>
      </c>
      <c r="C2" s="7">
        <v>0</v>
      </c>
      <c r="D2" s="7">
        <v>2</v>
      </c>
      <c r="E2" s="7">
        <v>37</v>
      </c>
      <c r="F2" s="7"/>
      <c r="H2">
        <f>Table3[[#This Row],[Time took]]-Table1[[#This Row],[Time took]]</f>
        <v>4</v>
      </c>
      <c r="I2" s="5">
        <f>Table3[[#This Row],[Time took]]-Table2[[#This Row],[Time took]]</f>
        <v>-21.469999989028999</v>
      </c>
      <c r="K2" t="s">
        <v>5</v>
      </c>
      <c r="L2" t="s">
        <v>6</v>
      </c>
      <c r="M2">
        <v>2</v>
      </c>
      <c r="N2" cm="1">
        <f t="array" ref="N2">MIN(INDEX(_xlfn._xlws.FILTER(Table3[],(Table3[Engine]=K2)*(Table3[Algorithm]=L2)*(Table3[Search Depth]=M2)),,5))</f>
        <v>7</v>
      </c>
      <c r="Q2">
        <f>Table4[[#This Row],[Time took]]-Table467[[#This Row],[Time took]]</f>
        <v>2</v>
      </c>
      <c r="R2">
        <f>Table4[[#This Row],[Time took]]-Table46[[#This Row],[Time took]]</f>
        <v>2.9800000069663</v>
      </c>
    </row>
    <row r="3" spans="1:18">
      <c r="A3" s="7" t="s">
        <v>5</v>
      </c>
      <c r="B3" s="7" t="s">
        <v>6</v>
      </c>
      <c r="C3" s="7">
        <v>1</v>
      </c>
      <c r="D3" s="7">
        <v>2</v>
      </c>
      <c r="E3" s="7">
        <v>11</v>
      </c>
      <c r="F3" s="7"/>
      <c r="H3">
        <f>Table3[[#This Row],[Time took]]-Table1[[#This Row],[Time took]]</f>
        <v>1</v>
      </c>
      <c r="I3" s="5">
        <f>Table3[[#This Row],[Time took]]-Table2[[#This Row],[Time took]]</f>
        <v>0.49000000720850068</v>
      </c>
      <c r="K3" t="s">
        <v>5</v>
      </c>
      <c r="L3" t="s">
        <v>6</v>
      </c>
      <c r="M3">
        <v>3</v>
      </c>
      <c r="N3" cm="1">
        <f t="array" ref="N3">MIN(INDEX(_xlfn._xlws.FILTER(Table3[],(Table3[Engine]=K3)*(Table3[Algorithm]=L3)*(Table3[Search Depth]=M3)),,5))</f>
        <v>19</v>
      </c>
      <c r="Q3">
        <f>Table4[[#This Row],[Time took]]-Table467[[#This Row],[Time took]]</f>
        <v>-14</v>
      </c>
      <c r="R3">
        <f>Table4[[#This Row],[Time took]]-Table46[[#This Row],[Time took]]</f>
        <v>6.3650000081398002</v>
      </c>
    </row>
    <row r="4" spans="1:18">
      <c r="A4" s="7" t="s">
        <v>5</v>
      </c>
      <c r="B4" s="7" t="s">
        <v>6</v>
      </c>
      <c r="C4" s="7">
        <v>2</v>
      </c>
      <c r="D4" s="7">
        <v>2</v>
      </c>
      <c r="E4" s="7">
        <v>14</v>
      </c>
      <c r="F4" s="7"/>
      <c r="H4">
        <f>Table3[[#This Row],[Time took]]-Table1[[#This Row],[Time took]]</f>
        <v>5</v>
      </c>
      <c r="I4" s="5">
        <f>Table3[[#This Row],[Time took]]-Table2[[#This Row],[Time took]]</f>
        <v>6.9800000390969297</v>
      </c>
      <c r="K4" t="s">
        <v>5</v>
      </c>
      <c r="L4" t="s">
        <v>6</v>
      </c>
      <c r="M4">
        <v>4</v>
      </c>
      <c r="N4" cm="1">
        <f t="array" ref="N4">MIN(INDEX(_xlfn._xlws.FILTER(Table3[],(Table3[Engine]=K4)*(Table3[Algorithm]=L4)*(Table3[Search Depth]=M4)),,5))</f>
        <v>71</v>
      </c>
      <c r="Q4">
        <f>Table4[[#This Row],[Time took]]-Table467[[#This Row],[Time took]]</f>
        <v>-78</v>
      </c>
      <c r="R4">
        <f>Table4[[#This Row],[Time took]]-Table46[[#This Row],[Time took]]</f>
        <v>21.465000001713697</v>
      </c>
    </row>
    <row r="5" spans="1:18">
      <c r="A5" s="7" t="s">
        <v>5</v>
      </c>
      <c r="B5" s="7" t="s">
        <v>6</v>
      </c>
      <c r="C5" s="7">
        <v>3</v>
      </c>
      <c r="D5" s="7">
        <v>2</v>
      </c>
      <c r="E5" s="7">
        <v>13</v>
      </c>
      <c r="F5" s="7"/>
      <c r="H5">
        <f>Table3[[#This Row],[Time took]]-Table1[[#This Row],[Time took]]</f>
        <v>5</v>
      </c>
      <c r="I5" s="5">
        <f>Table3[[#This Row],[Time took]]-Table2[[#This Row],[Time took]]</f>
        <v>6.4050000156275999</v>
      </c>
      <c r="K5" t="s">
        <v>5</v>
      </c>
      <c r="L5" t="s">
        <v>6</v>
      </c>
      <c r="M5">
        <v>5</v>
      </c>
      <c r="N5" cm="1">
        <f t="array" ref="N5">MIN(INDEX(_xlfn._xlws.FILTER(Table3[],(Table3[Engine]=K5)*(Table3[Algorithm]=L5)*(Table3[Search Depth]=M5)),,5))</f>
        <v>331</v>
      </c>
      <c r="Q5">
        <f>Table4[[#This Row],[Time took]]-Table467[[#This Row],[Time took]]</f>
        <v>-402</v>
      </c>
      <c r="R5">
        <f>Table4[[#This Row],[Time took]]-Table46[[#This Row],[Time took]]</f>
        <v>96.880000020842999</v>
      </c>
    </row>
    <row r="6" spans="1:18">
      <c r="A6" s="7" t="s">
        <v>5</v>
      </c>
      <c r="B6" s="7" t="s">
        <v>6</v>
      </c>
      <c r="C6" s="7">
        <v>4</v>
      </c>
      <c r="D6" s="7">
        <v>2</v>
      </c>
      <c r="E6" s="7">
        <v>8</v>
      </c>
      <c r="F6" s="7"/>
      <c r="H6">
        <f>Table3[[#This Row],[Time took]]-Table1[[#This Row],[Time took]]</f>
        <v>1</v>
      </c>
      <c r="I6" s="5">
        <f>Table3[[#This Row],[Time took]]-Table2[[#This Row],[Time took]]</f>
        <v>2.3050000001676398</v>
      </c>
      <c r="K6" t="s">
        <v>5</v>
      </c>
      <c r="L6" t="s">
        <v>6</v>
      </c>
      <c r="M6">
        <v>6</v>
      </c>
      <c r="N6" cm="1">
        <f t="array" ref="N6">MIN(INDEX(_xlfn._xlws.FILTER(Table3[],(Table3[Engine]=K6)*(Table3[Algorithm]=L6)*(Table3[Search Depth]=M6)),,5))</f>
        <v>1601</v>
      </c>
      <c r="Q6">
        <f>Table4[[#This Row],[Time took]]-Table467[[#This Row],[Time took]]</f>
        <v>-1702</v>
      </c>
      <c r="R6">
        <f>Table4[[#This Row],[Time took]]-Table46[[#This Row],[Time took]]</f>
        <v>530.96500001754998</v>
      </c>
    </row>
    <row r="7" spans="1:18">
      <c r="A7" s="7" t="s">
        <v>5</v>
      </c>
      <c r="B7" s="7" t="s">
        <v>6</v>
      </c>
      <c r="C7" s="7">
        <v>5</v>
      </c>
      <c r="D7" s="7">
        <v>2</v>
      </c>
      <c r="E7" s="7">
        <v>8</v>
      </c>
      <c r="F7" s="7"/>
      <c r="H7">
        <f>Table3[[#This Row],[Time took]]-Table1[[#This Row],[Time took]]</f>
        <v>1</v>
      </c>
      <c r="I7" s="5">
        <f>Table3[[#This Row],[Time took]]-Table2[[#This Row],[Time took]]</f>
        <v>2.1550000221468597</v>
      </c>
      <c r="K7" t="s">
        <v>5</v>
      </c>
      <c r="L7" t="s">
        <v>6</v>
      </c>
      <c r="M7">
        <v>7</v>
      </c>
      <c r="N7" cm="1">
        <f t="array" ref="N7">MIN(INDEX(_xlfn._xlws.FILTER(Table3[],(Table3[Engine]=K7)*(Table3[Algorithm]=L7)*(Table3[Search Depth]=M7)),,5))</f>
        <v>8351.99999999998</v>
      </c>
      <c r="Q7">
        <f>Table4[[#This Row],[Time took]]-Table467[[#This Row],[Time took]]</f>
        <v>-8342.00000000002</v>
      </c>
      <c r="R7">
        <f>Table4[[#This Row],[Time took]]-Table46[[#This Row],[Time took]]</f>
        <v>2960.2349999923999</v>
      </c>
    </row>
    <row r="8" spans="1:18">
      <c r="A8" s="7" t="s">
        <v>5</v>
      </c>
      <c r="B8" s="7" t="s">
        <v>6</v>
      </c>
      <c r="C8" s="7">
        <v>6</v>
      </c>
      <c r="D8" s="7">
        <v>2</v>
      </c>
      <c r="E8" s="7">
        <v>7</v>
      </c>
      <c r="F8" s="7"/>
      <c r="H8">
        <f>Table3[[#This Row],[Time took]]-Table1[[#This Row],[Time took]]</f>
        <v>2</v>
      </c>
      <c r="I8" s="5">
        <f>Table3[[#This Row],[Time took]]-Table2[[#This Row],[Time took]]</f>
        <v>0.8049999764189204</v>
      </c>
      <c r="K8" t="s">
        <v>5</v>
      </c>
      <c r="L8" t="s">
        <v>7</v>
      </c>
      <c r="M8">
        <v>2</v>
      </c>
      <c r="N8" cm="1">
        <f t="array" ref="N8">MIN(INDEX(_xlfn._xlws.FILTER(Table3[],(Table3[Engine]=K8)*(Table3[Algorithm]=L8)*(Table3[Search Depth]=M8)),,5))</f>
        <v>1</v>
      </c>
      <c r="Q8">
        <f>Table4[[#This Row],[Time took]]-Table467[[#This Row],[Time took]]</f>
        <v>-1</v>
      </c>
      <c r="R8">
        <f>Table4[[#This Row],[Time took]]-Table46[[#This Row],[Time took]]</f>
        <v>7.9999979585410053E-2</v>
      </c>
    </row>
    <row r="9" spans="1:18">
      <c r="A9" s="7" t="s">
        <v>5</v>
      </c>
      <c r="B9" s="7" t="s">
        <v>6</v>
      </c>
      <c r="C9" s="7">
        <v>7</v>
      </c>
      <c r="D9" s="7">
        <v>2</v>
      </c>
      <c r="E9" s="7">
        <v>8</v>
      </c>
      <c r="F9" s="7"/>
      <c r="H9">
        <f>Table3[[#This Row],[Time took]]-Table1[[#This Row],[Time took]]</f>
        <v>2</v>
      </c>
      <c r="I9" s="5">
        <f>Table3[[#This Row],[Time took]]-Table2[[#This Row],[Time took]]</f>
        <v>3.9800000069663</v>
      </c>
      <c r="K9" t="s">
        <v>5</v>
      </c>
      <c r="L9" t="s">
        <v>7</v>
      </c>
      <c r="M9">
        <v>3</v>
      </c>
      <c r="N9" cm="1">
        <f t="array" ref="N9">MIN(INDEX(_xlfn._xlws.FILTER(Table3[],(Table3[Engine]=K9)*(Table3[Algorithm]=L9)*(Table3[Search Depth]=M9)),,5))</f>
        <v>3.9999999999854401</v>
      </c>
      <c r="Q9">
        <f>Table4[[#This Row],[Time took]]-Table467[[#This Row],[Time took]]</f>
        <v>-2.0000000000145599</v>
      </c>
      <c r="R9">
        <f>Table4[[#This Row],[Time took]]-Table46[[#This Row],[Time took]]</f>
        <v>1.12499999439751</v>
      </c>
    </row>
    <row r="10" spans="1:18">
      <c r="A10" s="7" t="s">
        <v>5</v>
      </c>
      <c r="B10" s="7" t="s">
        <v>6</v>
      </c>
      <c r="C10" s="7">
        <v>0</v>
      </c>
      <c r="D10" s="7">
        <v>3</v>
      </c>
      <c r="E10" s="7">
        <v>37</v>
      </c>
      <c r="F10" s="7"/>
      <c r="H10">
        <f>Table3[[#This Row],[Time took]]-Table1[[#This Row],[Time took]]</f>
        <v>0</v>
      </c>
      <c r="I10" s="5">
        <f>Table3[[#This Row],[Time took]]-Table2[[#This Row],[Time took]]</f>
        <v>16.385000013280699</v>
      </c>
      <c r="K10" t="s">
        <v>5</v>
      </c>
      <c r="L10" t="s">
        <v>7</v>
      </c>
      <c r="M10">
        <v>4</v>
      </c>
      <c r="N10" cm="1">
        <f t="array" ref="N10">MIN(INDEX(_xlfn._xlws.FILTER(Table3[],(Table3[Engine]=K10)*(Table3[Algorithm]=L10)*(Table3[Search Depth]=M10)),,5))</f>
        <v>7</v>
      </c>
      <c r="Q10">
        <f>Table4[[#This Row],[Time took]]-Table467[[#This Row],[Time took]]</f>
        <v>-7</v>
      </c>
      <c r="R10">
        <f>Table4[[#This Row],[Time took]]-Table46[[#This Row],[Time took]]</f>
        <v>2.3649999806657496</v>
      </c>
    </row>
    <row r="11" spans="1:18">
      <c r="A11" s="7" t="s">
        <v>5</v>
      </c>
      <c r="B11" s="7" t="s">
        <v>6</v>
      </c>
      <c r="C11" s="7">
        <v>1</v>
      </c>
      <c r="D11" s="7">
        <v>3</v>
      </c>
      <c r="E11" s="7">
        <v>32</v>
      </c>
      <c r="F11" s="7"/>
      <c r="H11">
        <f>Table3[[#This Row],[Time took]]-Table1[[#This Row],[Time took]]</f>
        <v>-4</v>
      </c>
      <c r="I11" s="5">
        <f>Table3[[#This Row],[Time took]]-Table2[[#This Row],[Time took]]</f>
        <v>14.294999994337601</v>
      </c>
      <c r="K11" t="s">
        <v>5</v>
      </c>
      <c r="L11" t="s">
        <v>7</v>
      </c>
      <c r="M11">
        <v>5</v>
      </c>
      <c r="N11" cm="1">
        <f t="array" ref="N11">MIN(INDEX(_xlfn._xlws.FILTER(Table3[],(Table3[Engine]=K11)*(Table3[Algorithm]=L11)*(Table3[Search Depth]=M11)),,5))</f>
        <v>19.000000000014499</v>
      </c>
      <c r="Q11">
        <f>Table4[[#This Row],[Time took]]-Table467[[#This Row],[Time took]]</f>
        <v>-16.999999999985501</v>
      </c>
      <c r="R11">
        <f>Table4[[#This Row],[Time took]]-Table46[[#This Row],[Time took]]</f>
        <v>7.2750000106315991</v>
      </c>
    </row>
    <row r="12" spans="1:18">
      <c r="A12" s="7" t="s">
        <v>5</v>
      </c>
      <c r="B12" s="7" t="s">
        <v>6</v>
      </c>
      <c r="C12" s="7">
        <v>2</v>
      </c>
      <c r="D12" s="7">
        <v>3</v>
      </c>
      <c r="E12" s="7">
        <v>34</v>
      </c>
      <c r="F12" s="7"/>
      <c r="H12">
        <f>Table3[[#This Row],[Time took]]-Table1[[#This Row],[Time took]]</f>
        <v>0</v>
      </c>
      <c r="I12" s="5">
        <f>Table3[[#This Row],[Time took]]-Table2[[#This Row],[Time took]]</f>
        <v>19.430000000633299</v>
      </c>
      <c r="K12" t="s">
        <v>5</v>
      </c>
      <c r="L12" t="s">
        <v>7</v>
      </c>
      <c r="M12">
        <v>6</v>
      </c>
      <c r="N12" cm="1">
        <f t="array" ref="N12">MIN(INDEX(_xlfn._xlws.FILTER(Table3[],(Table3[Engine]=K12)*(Table3[Algorithm]=L12)*(Table3[Search Depth]=M12)),,5))</f>
        <v>44.000000000014502</v>
      </c>
      <c r="Q12">
        <f>Table4[[#This Row],[Time took]]-Table467[[#This Row],[Time took]]</f>
        <v>-47.999999999985498</v>
      </c>
      <c r="R12">
        <f>Table4[[#This Row],[Time took]]-Table46[[#This Row],[Time took]]</f>
        <v>16.939999948735903</v>
      </c>
    </row>
    <row r="13" spans="1:18">
      <c r="A13" s="7" t="s">
        <v>5</v>
      </c>
      <c r="B13" s="7" t="s">
        <v>6</v>
      </c>
      <c r="C13" s="7">
        <v>3</v>
      </c>
      <c r="D13" s="7">
        <v>3</v>
      </c>
      <c r="E13" s="7">
        <v>24</v>
      </c>
      <c r="F13" s="7"/>
      <c r="H13">
        <f>Table3[[#This Row],[Time took]]-Table1[[#This Row],[Time took]]</f>
        <v>-9</v>
      </c>
      <c r="I13" s="5">
        <f>Table3[[#This Row],[Time took]]-Table2[[#This Row],[Time took]]</f>
        <v>8.3949999776669006</v>
      </c>
      <c r="K13" t="s">
        <v>5</v>
      </c>
      <c r="L13" t="s">
        <v>7</v>
      </c>
      <c r="M13">
        <v>7</v>
      </c>
      <c r="N13" cm="1">
        <f t="array" ref="N13">MIN(INDEX(_xlfn._xlws.FILTER(Table3[],(Table3[Engine]=K13)*(Table3[Algorithm]=L13)*(Table3[Search Depth]=M13)),,5))</f>
        <v>159</v>
      </c>
      <c r="Q13">
        <f>Table4[[#This Row],[Time took]]-Table467[[#This Row],[Time took]]</f>
        <v>-159</v>
      </c>
      <c r="R13">
        <f>Table4[[#This Row],[Time took]]-Table46[[#This Row],[Time took]]</f>
        <v>59.685000000521597</v>
      </c>
    </row>
    <row r="14" spans="1:18">
      <c r="A14" s="7" t="s">
        <v>5</v>
      </c>
      <c r="B14" s="7" t="s">
        <v>6</v>
      </c>
      <c r="C14" s="7">
        <v>4</v>
      </c>
      <c r="D14" s="7">
        <v>3</v>
      </c>
      <c r="E14" s="7">
        <v>22</v>
      </c>
      <c r="F14" s="7"/>
      <c r="H14">
        <f>Table3[[#This Row],[Time took]]-Table1[[#This Row],[Time took]]</f>
        <v>-11</v>
      </c>
      <c r="I14" s="5">
        <f>Table3[[#This Row],[Time took]]-Table2[[#This Row],[Time took]]</f>
        <v>7.4300000006332994</v>
      </c>
      <c r="K14" t="s">
        <v>5</v>
      </c>
      <c r="L14" t="s">
        <v>7</v>
      </c>
      <c r="M14">
        <v>8</v>
      </c>
      <c r="N14" cm="1">
        <f t="array" ref="N14">MIN(INDEX(_xlfn._xlws.FILTER(Table3[],(Table3[Engine]=K14)*(Table3[Algorithm]=L14)*(Table3[Search Depth]=M14)),,5))</f>
        <v>314</v>
      </c>
      <c r="Q14">
        <f>Table4[[#This Row],[Time took]]-Table467[[#This Row],[Time took]]</f>
        <v>-376</v>
      </c>
      <c r="R14">
        <f>Table4[[#This Row],[Time took]]-Table46[[#This Row],[Time took]]</f>
        <v>127.270000042394</v>
      </c>
    </row>
    <row r="15" spans="1:18">
      <c r="A15" s="7" t="s">
        <v>5</v>
      </c>
      <c r="B15" s="7" t="s">
        <v>6</v>
      </c>
      <c r="C15" s="7">
        <v>5</v>
      </c>
      <c r="D15" s="7">
        <v>3</v>
      </c>
      <c r="E15" s="7">
        <v>21</v>
      </c>
      <c r="F15" s="7"/>
      <c r="H15">
        <f>Table3[[#This Row],[Time took]]-Table1[[#This Row],[Time took]]</f>
        <v>-12</v>
      </c>
      <c r="I15" s="5">
        <f>Table3[[#This Row],[Time took]]-Table2[[#This Row],[Time took]]</f>
        <v>7.1399999936112</v>
      </c>
      <c r="K15" t="s">
        <v>5</v>
      </c>
      <c r="L15" t="s">
        <v>7</v>
      </c>
      <c r="M15">
        <v>9</v>
      </c>
      <c r="N15" cm="1">
        <f t="array" ref="N15">MIN(INDEX(_xlfn._xlws.FILTER(Table3[],(Table3[Engine]=K15)*(Table3[Algorithm]=L15)*(Table3[Search Depth]=M15)),,5))</f>
        <v>1034</v>
      </c>
      <c r="Q15">
        <f>Table4[[#This Row],[Time took]]-Table467[[#This Row],[Time took]]</f>
        <v>-1105</v>
      </c>
      <c r="R15">
        <f>Table4[[#This Row],[Time took]]-Table46[[#This Row],[Time took]]</f>
        <v>387.025000018534</v>
      </c>
    </row>
    <row r="16" spans="1:18">
      <c r="A16" s="7" t="s">
        <v>5</v>
      </c>
      <c r="B16" s="7" t="s">
        <v>6</v>
      </c>
      <c r="C16" s="7">
        <v>6</v>
      </c>
      <c r="D16" s="7">
        <v>3</v>
      </c>
      <c r="E16" s="7">
        <v>19</v>
      </c>
      <c r="F16" s="7"/>
      <c r="H16">
        <f>Table3[[#This Row],[Time took]]-Table1[[#This Row],[Time took]]</f>
        <v>-14</v>
      </c>
      <c r="I16" s="5">
        <f>Table3[[#This Row],[Time took]]-Table2[[#This Row],[Time took]]</f>
        <v>6.1500000008381992</v>
      </c>
      <c r="K16" t="s">
        <v>5</v>
      </c>
      <c r="L16" t="s">
        <v>7</v>
      </c>
      <c r="M16">
        <v>10</v>
      </c>
      <c r="N16" cm="1">
        <f t="array" ref="N16">MIN(INDEX(_xlfn._xlws.FILTER(Table3[],(Table3[Engine]=K16)*(Table3[Algorithm]=L16)*(Table3[Search Depth]=M16)),,5))</f>
        <v>1406</v>
      </c>
      <c r="Q16">
        <f>Table4[[#This Row],[Time took]]-Table467[[#This Row],[Time took]]</f>
        <v>-1705</v>
      </c>
      <c r="R16">
        <f>Table4[[#This Row],[Time took]]-Table46[[#This Row],[Time took]]</f>
        <v>579.15500002587305</v>
      </c>
    </row>
    <row r="17" spans="1:18">
      <c r="A17" s="7" t="s">
        <v>5</v>
      </c>
      <c r="B17" s="7" t="s">
        <v>6</v>
      </c>
      <c r="C17" s="7">
        <v>7</v>
      </c>
      <c r="D17" s="7">
        <v>3</v>
      </c>
      <c r="E17" s="7">
        <v>21.999999999999499</v>
      </c>
      <c r="F17" s="7"/>
      <c r="H17">
        <f>Table3[[#This Row],[Time took]]-Table1[[#This Row],[Time took]]</f>
        <v>-11.000000000000501</v>
      </c>
      <c r="I17" s="5">
        <f>Table3[[#This Row],[Time took]]-Table2[[#This Row],[Time took]]</f>
        <v>9.3650000081392992</v>
      </c>
      <c r="K17" t="s">
        <v>5</v>
      </c>
      <c r="L17" t="s">
        <v>7</v>
      </c>
      <c r="M17">
        <v>11</v>
      </c>
      <c r="N17" cm="1">
        <f t="array" ref="N17">MIN(INDEX(_xlfn._xlws.FILTER(Table3[],(Table3[Engine]=K17)*(Table3[Algorithm]=L17)*(Table3[Search Depth]=M17)),,5))</f>
        <v>4691.99999999998</v>
      </c>
      <c r="Q17">
        <f>Table4[[#This Row],[Time took]]-Table467[[#This Row],[Time took]]</f>
        <v>-4759.00000000002</v>
      </c>
      <c r="R17">
        <f>Table4[[#This Row],[Time took]]-Table46[[#This Row],[Time took]]</f>
        <v>1795.2000000122798</v>
      </c>
    </row>
    <row r="18" spans="1:18">
      <c r="A18" s="7" t="s">
        <v>5</v>
      </c>
      <c r="B18" s="7" t="s">
        <v>6</v>
      </c>
      <c r="C18" s="7">
        <v>0</v>
      </c>
      <c r="D18" s="7">
        <v>4</v>
      </c>
      <c r="E18" s="7">
        <v>82.999999999999503</v>
      </c>
      <c r="F18" s="7"/>
      <c r="H18">
        <f>Table3[[#This Row],[Time took]]-Table1[[#This Row],[Time took]]</f>
        <v>-69.000000000000497</v>
      </c>
      <c r="I18" s="5">
        <f>Table3[[#This Row],[Time took]]-Table2[[#This Row],[Time took]]</f>
        <v>24.2800000282</v>
      </c>
      <c r="K18" t="s">
        <v>5</v>
      </c>
      <c r="L18" t="s">
        <v>7</v>
      </c>
      <c r="M18">
        <v>12</v>
      </c>
      <c r="N18" cm="1">
        <f t="array" ref="N18">MIN(INDEX(_xlfn._xlws.FILTER(Table3[],(Table3[Engine]=K18)*(Table3[Algorithm]=L18)*(Table3[Search Depth]=M18)),,5))</f>
        <v>8880</v>
      </c>
      <c r="Q18">
        <f>Table4[[#This Row],[Time took]]-Table467[[#This Row],[Time took]]</f>
        <v>-10707</v>
      </c>
      <c r="R18">
        <f>Table4[[#This Row],[Time took]]-Table46[[#This Row],[Time took]]</f>
        <v>3890.1600000052804</v>
      </c>
    </row>
    <row r="19" spans="1:18">
      <c r="A19" s="7" t="s">
        <v>5</v>
      </c>
      <c r="B19" s="7" t="s">
        <v>6</v>
      </c>
      <c r="C19" s="7">
        <v>1</v>
      </c>
      <c r="D19" s="7">
        <v>4</v>
      </c>
      <c r="E19" s="7">
        <v>84.000000000000398</v>
      </c>
      <c r="F19" s="7"/>
      <c r="H19">
        <f>Table3[[#This Row],[Time took]]-Table1[[#This Row],[Time took]]</f>
        <v>-71.999999999999602</v>
      </c>
      <c r="I19" s="5">
        <f>Table3[[#This Row],[Time took]]-Table2[[#This Row],[Time took]]</f>
        <v>27.614999996498696</v>
      </c>
      <c r="K19" t="s">
        <v>8</v>
      </c>
      <c r="L19" t="s">
        <v>6</v>
      </c>
      <c r="M19">
        <v>2</v>
      </c>
      <c r="N19" cm="1">
        <f t="array" ref="N19">MIN(INDEX(_xlfn._xlws.FILTER(Table3[],(Table3[Engine]=K19)*(Table3[Algorithm]=L19)*(Table3[Search Depth]=M19)),,5))</f>
        <v>5731.00000000002</v>
      </c>
      <c r="Q19">
        <f>Table4[[#This Row],[Time took]]-Table467[[#This Row],[Time took]]</f>
        <v>4570.00000000002</v>
      </c>
      <c r="R19">
        <f>Table4[[#This Row],[Time took]]-Table46[[#This Row],[Time took]]</f>
        <v>4726.1100000180595</v>
      </c>
    </row>
    <row r="20" spans="1:18">
      <c r="A20" s="7" t="s">
        <v>5</v>
      </c>
      <c r="B20" s="7" t="s">
        <v>6</v>
      </c>
      <c r="C20" s="7">
        <v>2</v>
      </c>
      <c r="D20" s="7">
        <v>4</v>
      </c>
      <c r="E20" s="7">
        <v>71</v>
      </c>
      <c r="F20" s="7"/>
      <c r="H20">
        <f>Table3[[#This Row],[Time took]]-Table1[[#This Row],[Time took]]</f>
        <v>-82</v>
      </c>
      <c r="I20" s="5">
        <f>Table3[[#This Row],[Time took]]-Table2[[#This Row],[Time took]]</f>
        <v>9.7100000167266032</v>
      </c>
      <c r="K20" t="s">
        <v>8</v>
      </c>
      <c r="L20" t="s">
        <v>6</v>
      </c>
      <c r="M20">
        <v>3</v>
      </c>
      <c r="N20" cm="1">
        <f t="array" ref="N20">MIN(INDEX(_xlfn._xlws.FILTER(Table3[],(Table3[Engine]=K20)*(Table3[Algorithm]=L20)*(Table3[Search Depth]=M20)),,5))</f>
        <v>35518</v>
      </c>
      <c r="Q20">
        <f>Table4[[#This Row],[Time took]]-Table467[[#This Row],[Time took]]</f>
        <v>28659</v>
      </c>
      <c r="R20">
        <f>Table4[[#This Row],[Time took]]-Table46[[#This Row],[Time took]]</f>
        <v>29351.019999961842</v>
      </c>
    </row>
    <row r="21" spans="1:18">
      <c r="A21" s="7" t="s">
        <v>5</v>
      </c>
      <c r="B21" s="7" t="s">
        <v>6</v>
      </c>
      <c r="C21" s="7">
        <v>3</v>
      </c>
      <c r="D21" s="7">
        <v>4</v>
      </c>
      <c r="E21" s="7">
        <v>72</v>
      </c>
      <c r="F21" s="7"/>
      <c r="H21">
        <f>Table3[[#This Row],[Time took]]-Table1[[#This Row],[Time took]]</f>
        <v>-82</v>
      </c>
      <c r="I21" s="5">
        <f>Table3[[#This Row],[Time took]]-Table2[[#This Row],[Time took]]</f>
        <v>17.394999987911497</v>
      </c>
      <c r="K21" t="s">
        <v>8</v>
      </c>
      <c r="L21" t="s">
        <v>6</v>
      </c>
      <c r="M21">
        <v>4</v>
      </c>
      <c r="N21" cm="1">
        <f t="array" ref="N21">MIN(INDEX(_xlfn._xlws.FILTER(Table3[],(Table3[Engine]=K21)*(Table3[Algorithm]=L21)*(Table3[Search Depth]=M21)),,5))</f>
        <v>54535</v>
      </c>
      <c r="Q21">
        <f>Table4[[#This Row],[Time took]]-Table467[[#This Row],[Time took]]</f>
        <v>21007</v>
      </c>
      <c r="R21">
        <f>Table4[[#This Row],[Time took]]-Table46[[#This Row],[Time took]]</f>
        <v>24511.114999968599</v>
      </c>
    </row>
    <row r="22" spans="1:18">
      <c r="A22" s="7" t="s">
        <v>5</v>
      </c>
      <c r="B22" s="7" t="s">
        <v>6</v>
      </c>
      <c r="C22" s="7">
        <v>4</v>
      </c>
      <c r="D22" s="7">
        <v>4</v>
      </c>
      <c r="E22" s="7">
        <v>79</v>
      </c>
      <c r="F22" s="7"/>
      <c r="H22">
        <f>Table3[[#This Row],[Time took]]-Table1[[#This Row],[Time took]]</f>
        <v>-77</v>
      </c>
      <c r="I22" s="5">
        <f>Table3[[#This Row],[Time took]]-Table2[[#This Row],[Time took]]</f>
        <v>28.515000043902603</v>
      </c>
      <c r="K22" t="s">
        <v>8</v>
      </c>
      <c r="L22" t="s">
        <v>7</v>
      </c>
      <c r="M22">
        <v>2</v>
      </c>
      <c r="N22" cm="1">
        <f t="array" ref="N22">MIN(INDEX(_xlfn._xlws.FILTER(Table3[],(Table3[Engine]=K22)*(Table3[Algorithm]=L22)*(Table3[Search Depth]=M22)),,5))</f>
        <v>1526</v>
      </c>
      <c r="Q22">
        <f>Table4[[#This Row],[Time took]]-Table467[[#This Row],[Time took]]</f>
        <v>1201</v>
      </c>
      <c r="R22">
        <f>Table4[[#This Row],[Time took]]-Table46[[#This Row],[Time took]]</f>
        <v>1224.8250000285921</v>
      </c>
    </row>
    <row r="23" spans="1:18">
      <c r="A23" s="7" t="s">
        <v>5</v>
      </c>
      <c r="B23" s="7" t="s">
        <v>6</v>
      </c>
      <c r="C23" s="7">
        <v>5</v>
      </c>
      <c r="D23" s="7">
        <v>4</v>
      </c>
      <c r="E23" s="7">
        <v>75</v>
      </c>
      <c r="F23" s="7"/>
      <c r="H23">
        <f>Table3[[#This Row],[Time took]]-Table1[[#This Row],[Time took]]</f>
        <v>-76</v>
      </c>
      <c r="I23" s="5">
        <f>Table3[[#This Row],[Time took]]-Table2[[#This Row],[Time took]]</f>
        <v>24.024999979883503</v>
      </c>
      <c r="K23" t="s">
        <v>8</v>
      </c>
      <c r="L23" t="s">
        <v>7</v>
      </c>
      <c r="M23">
        <v>3</v>
      </c>
      <c r="N23" cm="1">
        <f t="array" ref="N23">MIN(INDEX(_xlfn._xlws.FILTER(Table3[],(Table3[Engine]=K23)*(Table3[Algorithm]=L23)*(Table3[Search Depth]=M23)),,5))</f>
        <v>7023.00000000011</v>
      </c>
      <c r="Q23">
        <f>Table4[[#This Row],[Time took]]-Table467[[#This Row],[Time took]]</f>
        <v>5528.00000000011</v>
      </c>
      <c r="R23">
        <f>Table4[[#This Row],[Time took]]-Table46[[#This Row],[Time took]]</f>
        <v>5641.75999998313</v>
      </c>
    </row>
    <row r="24" spans="1:18">
      <c r="A24" s="7" t="s">
        <v>5</v>
      </c>
      <c r="B24" s="7" t="s">
        <v>6</v>
      </c>
      <c r="C24" s="7">
        <v>6</v>
      </c>
      <c r="D24" s="7">
        <v>4</v>
      </c>
      <c r="E24" s="7">
        <v>80</v>
      </c>
      <c r="F24" s="7"/>
      <c r="H24">
        <f>Table3[[#This Row],[Time took]]-Table1[[#This Row],[Time took]]</f>
        <v>-74</v>
      </c>
      <c r="I24" s="5">
        <f>Table3[[#This Row],[Time took]]-Table2[[#This Row],[Time took]]</f>
        <v>30.465000001713697</v>
      </c>
      <c r="K24" t="s">
        <v>8</v>
      </c>
      <c r="L24" t="s">
        <v>7</v>
      </c>
      <c r="M24">
        <v>4</v>
      </c>
      <c r="N24" cm="1">
        <f t="array" ref="N24">MIN(INDEX(_xlfn._xlws.FILTER(Table3[],(Table3[Engine]=K24)*(Table3[Algorithm]=L24)*(Table3[Search Depth]=M24)),,5))</f>
        <v>10742</v>
      </c>
      <c r="Q24">
        <f>Table4[[#This Row],[Time took]]-Table467[[#This Row],[Time took]]</f>
        <v>8236</v>
      </c>
      <c r="R24">
        <f>Table4[[#This Row],[Time took]]-Table46[[#This Row],[Time took]]</f>
        <v>8421.2799999821</v>
      </c>
    </row>
    <row r="25" spans="1:18">
      <c r="A25" s="7" t="s">
        <v>5</v>
      </c>
      <c r="B25" s="7" t="s">
        <v>6</v>
      </c>
      <c r="C25" s="7">
        <v>7</v>
      </c>
      <c r="D25" s="7">
        <v>4</v>
      </c>
      <c r="E25" s="7">
        <v>71</v>
      </c>
      <c r="F25" s="7"/>
      <c r="H25">
        <f>Table3[[#This Row],[Time took]]-Table1[[#This Row],[Time took]]</f>
        <v>-78</v>
      </c>
      <c r="I25" s="5">
        <f>Table3[[#This Row],[Time took]]-Table2[[#This Row],[Time took]]</f>
        <v>17.020000032149298</v>
      </c>
      <c r="K25" t="s">
        <v>8</v>
      </c>
      <c r="L25" t="s">
        <v>7</v>
      </c>
      <c r="M25">
        <v>5</v>
      </c>
      <c r="N25" cm="1">
        <f t="array" ref="N25">MIN(INDEX(_xlfn._xlws.FILTER(Table3[],(Table3[Engine]=K25)*(Table3[Algorithm]=L25)*(Table3[Search Depth]=M25)),,5))</f>
        <v>15318</v>
      </c>
      <c r="Q25">
        <f>Table4[[#This Row],[Time took]]-Table467[[#This Row],[Time took]]</f>
        <v>5898</v>
      </c>
      <c r="R25">
        <f>Table4[[#This Row],[Time took]]-Table46[[#This Row],[Time took]]</f>
        <v>6607.7000000230091</v>
      </c>
    </row>
    <row r="26" spans="1:18">
      <c r="A26" s="7" t="s">
        <v>5</v>
      </c>
      <c r="B26" s="7" t="s">
        <v>6</v>
      </c>
      <c r="C26" s="7">
        <v>0</v>
      </c>
      <c r="D26" s="7">
        <v>5</v>
      </c>
      <c r="E26" s="7">
        <v>368</v>
      </c>
      <c r="F26" s="7"/>
      <c r="H26">
        <f>Table3[[#This Row],[Time took]]-Table1[[#This Row],[Time took]]</f>
        <v>-368</v>
      </c>
      <c r="I26" s="5">
        <f>Table3[[#This Row],[Time took]]-Table2[[#This Row],[Time took]]</f>
        <v>125.18999997479901</v>
      </c>
      <c r="K26" t="s">
        <v>8</v>
      </c>
      <c r="L26" t="s">
        <v>7</v>
      </c>
      <c r="M26">
        <v>6</v>
      </c>
      <c r="N26" cm="1">
        <f t="array" ref="N26">MIN(INDEX(_xlfn._xlws.FILTER(Table3[],(Table3[Engine]=K26)*(Table3[Algorithm]=L26)*(Table3[Search Depth]=M26)),,5))</f>
        <v>27096.999999999702</v>
      </c>
      <c r="Q26">
        <f>Table4[[#This Row],[Time took]]-Table467[[#This Row],[Time took]]</f>
        <v>10795.999999999702</v>
      </c>
      <c r="R26">
        <f>Table4[[#This Row],[Time took]]-Table46[[#This Row],[Time took]]</f>
        <v>11895.855000000702</v>
      </c>
    </row>
    <row r="27" spans="1:18">
      <c r="A27" s="7" t="s">
        <v>5</v>
      </c>
      <c r="B27" s="7" t="s">
        <v>6</v>
      </c>
      <c r="C27" s="7">
        <v>1</v>
      </c>
      <c r="D27" s="7">
        <v>5</v>
      </c>
      <c r="E27" s="7">
        <v>336</v>
      </c>
      <c r="F27" s="7"/>
      <c r="H27">
        <f>Table3[[#This Row],[Time took]]-Table1[[#This Row],[Time took]]</f>
        <v>-401</v>
      </c>
      <c r="I27" s="5">
        <f>Table3[[#This Row],[Time took]]-Table2[[#This Row],[Time took]]</f>
        <v>92.990000023507008</v>
      </c>
      <c r="K27" t="s">
        <v>9</v>
      </c>
      <c r="L27" t="s">
        <v>6</v>
      </c>
      <c r="M27">
        <v>2</v>
      </c>
      <c r="N27" cm="1">
        <f t="array" ref="N27">MIN(INDEX(_xlfn._xlws.FILTER(Table3[],(Table3[Engine]=K27)*(Table3[Algorithm]=L27)*(Table3[Search Depth]=M27)),,5))</f>
        <v>1</v>
      </c>
      <c r="Q27">
        <f>Table4[[#This Row],[Time took]]-Table467[[#This Row],[Time took]]</f>
        <v>0</v>
      </c>
      <c r="R27">
        <f>Table4[[#This Row],[Time took]]-Table46[[#This Row],[Time took]]</f>
        <v>8.0000037793070966E-2</v>
      </c>
    </row>
    <row r="28" spans="1:18">
      <c r="A28" s="7" t="s">
        <v>5</v>
      </c>
      <c r="B28" s="7" t="s">
        <v>6</v>
      </c>
      <c r="C28" s="7">
        <v>2</v>
      </c>
      <c r="D28" s="7">
        <v>5</v>
      </c>
      <c r="E28" s="7">
        <v>340</v>
      </c>
      <c r="F28" s="7"/>
      <c r="H28">
        <f>Table3[[#This Row],[Time took]]-Table1[[#This Row],[Time took]]</f>
        <v>-394</v>
      </c>
      <c r="I28" s="5">
        <f>Table3[[#This Row],[Time took]]-Table2[[#This Row],[Time took]]</f>
        <v>94.185000027065001</v>
      </c>
      <c r="K28" t="s">
        <v>9</v>
      </c>
      <c r="L28" t="s">
        <v>6</v>
      </c>
      <c r="M28">
        <v>3</v>
      </c>
      <c r="N28" cm="1">
        <f t="array" ref="N28">MIN(INDEX(_xlfn._xlws.FILTER(Table3[],(Table3[Engine]=K28)*(Table3[Algorithm]=L28)*(Table3[Search Depth]=M28)),,5))</f>
        <v>2</v>
      </c>
      <c r="Q28">
        <f>Table4[[#This Row],[Time took]]-Table467[[#This Row],[Time took]]</f>
        <v>-1</v>
      </c>
      <c r="R28">
        <f>Table4[[#This Row],[Time took]]-Table46[[#This Row],[Time took]]</f>
        <v>0.25000000419096002</v>
      </c>
    </row>
    <row r="29" spans="1:18">
      <c r="A29" s="7" t="s">
        <v>5</v>
      </c>
      <c r="B29" s="7" t="s">
        <v>6</v>
      </c>
      <c r="C29" s="7">
        <v>3</v>
      </c>
      <c r="D29" s="7">
        <v>5</v>
      </c>
      <c r="E29" s="7">
        <v>386</v>
      </c>
      <c r="F29" s="7"/>
      <c r="H29">
        <f>Table3[[#This Row],[Time took]]-Table1[[#This Row],[Time took]]</f>
        <v>-348</v>
      </c>
      <c r="I29" s="5">
        <f>Table3[[#This Row],[Time took]]-Table2[[#This Row],[Time took]]</f>
        <v>147.43999997293599</v>
      </c>
      <c r="K29" t="s">
        <v>9</v>
      </c>
      <c r="L29" t="s">
        <v>6</v>
      </c>
      <c r="M29">
        <v>4</v>
      </c>
      <c r="N29" cm="1">
        <f t="array" ref="N29">MIN(INDEX(_xlfn._xlws.FILTER(Table3[],(Table3[Engine]=K29)*(Table3[Algorithm]=L29)*(Table3[Search Depth]=M29)),,5))</f>
        <v>7</v>
      </c>
      <c r="Q29">
        <f>Table4[[#This Row],[Time took]]-Table467[[#This Row],[Time took]]</f>
        <v>0</v>
      </c>
      <c r="R29">
        <f>Table4[[#This Row],[Time took]]-Table46[[#This Row],[Time took]]</f>
        <v>0.41500003356487003</v>
      </c>
    </row>
    <row r="30" spans="1:18">
      <c r="A30" s="7" t="s">
        <v>5</v>
      </c>
      <c r="B30" s="7" t="s">
        <v>6</v>
      </c>
      <c r="C30" s="7">
        <v>4</v>
      </c>
      <c r="D30" s="7">
        <v>5</v>
      </c>
      <c r="E30" s="7">
        <v>331</v>
      </c>
      <c r="F30" s="7"/>
      <c r="H30">
        <f>Table3[[#This Row],[Time took]]-Table1[[#This Row],[Time took]]</f>
        <v>-407</v>
      </c>
      <c r="I30" s="5">
        <f>Table3[[#This Row],[Time took]]-Table2[[#This Row],[Time took]]</f>
        <v>86.010000022593999</v>
      </c>
      <c r="K30" t="s">
        <v>9</v>
      </c>
      <c r="L30" t="s">
        <v>6</v>
      </c>
      <c r="M30">
        <v>5</v>
      </c>
      <c r="N30" cm="1">
        <f t="array" ref="N30">MIN(INDEX(_xlfn._xlws.FILTER(Table3[],(Table3[Engine]=K30)*(Table3[Algorithm]=L30)*(Table3[Search Depth]=M30)),,5))</f>
        <v>31</v>
      </c>
      <c r="Q30">
        <f>Table4[[#This Row],[Time took]]-Table467[[#This Row],[Time took]]</f>
        <v>-3</v>
      </c>
      <c r="R30">
        <f>Table4[[#This Row],[Time took]]-Table46[[#This Row],[Time took]]</f>
        <v>-0.22000000439579992</v>
      </c>
    </row>
    <row r="31" spans="1:18">
      <c r="A31" s="7" t="s">
        <v>5</v>
      </c>
      <c r="B31" s="7" t="s">
        <v>6</v>
      </c>
      <c r="C31" s="7">
        <v>5</v>
      </c>
      <c r="D31" s="7">
        <v>5</v>
      </c>
      <c r="E31" s="7">
        <v>334</v>
      </c>
      <c r="F31" s="7"/>
      <c r="H31">
        <f>Table3[[#This Row],[Time took]]-Table1[[#This Row],[Time took]]</f>
        <v>-404</v>
      </c>
      <c r="I31" s="5">
        <f>Table3[[#This Row],[Time took]]-Table2[[#This Row],[Time took]]</f>
        <v>89.959999980405001</v>
      </c>
      <c r="K31" t="s">
        <v>9</v>
      </c>
      <c r="L31" t="s">
        <v>6</v>
      </c>
      <c r="M31">
        <v>6</v>
      </c>
      <c r="N31" cm="1">
        <f t="array" ref="N31">MIN(INDEX(_xlfn._xlws.FILTER(Table3[],(Table3[Engine]=K31)*(Table3[Algorithm]=L31)*(Table3[Search Depth]=M31)),,5))</f>
        <v>141</v>
      </c>
      <c r="Q31">
        <f>Table4[[#This Row],[Time took]]-Table467[[#This Row],[Time took]]</f>
        <v>-14</v>
      </c>
      <c r="R31">
        <f>Table4[[#This Row],[Time took]]-Table46[[#This Row],[Time took]]</f>
        <v>-5.9199999701230013</v>
      </c>
    </row>
    <row r="32" spans="1:18">
      <c r="A32" s="7" t="s">
        <v>5</v>
      </c>
      <c r="B32" s="7" t="s">
        <v>6</v>
      </c>
      <c r="C32" s="7">
        <v>6</v>
      </c>
      <c r="D32" s="7">
        <v>5</v>
      </c>
      <c r="E32" s="7">
        <v>331</v>
      </c>
      <c r="F32" s="7"/>
      <c r="H32">
        <f>Table3[[#This Row],[Time took]]-Table1[[#This Row],[Time took]]</f>
        <v>-408</v>
      </c>
      <c r="I32" s="5">
        <f>Table3[[#This Row],[Time took]]-Table2[[#This Row],[Time took]]</f>
        <v>87.779999996069989</v>
      </c>
      <c r="K32" t="s">
        <v>9</v>
      </c>
      <c r="L32" t="s">
        <v>6</v>
      </c>
      <c r="M32">
        <v>7</v>
      </c>
      <c r="N32" cm="1">
        <f t="array" ref="N32">MIN(INDEX(_xlfn._xlws.FILTER(Table3[],(Table3[Engine]=K32)*(Table3[Algorithm]=L32)*(Table3[Search Depth]=M32)),,5))</f>
        <v>687</v>
      </c>
      <c r="Q32">
        <f>Table4[[#This Row],[Time took]]-Table467[[#This Row],[Time took]]</f>
        <v>-121</v>
      </c>
      <c r="R32">
        <f>Table4[[#This Row],[Time took]]-Table46[[#This Row],[Time took]]</f>
        <v>-43.975000013130966</v>
      </c>
    </row>
    <row r="33" spans="1:18">
      <c r="A33" s="7" t="s">
        <v>5</v>
      </c>
      <c r="B33" s="7" t="s">
        <v>6</v>
      </c>
      <c r="C33" s="7">
        <v>7</v>
      </c>
      <c r="D33" s="7">
        <v>5</v>
      </c>
      <c r="E33" s="7">
        <v>336</v>
      </c>
      <c r="F33" s="7"/>
      <c r="H33">
        <f>Table3[[#This Row],[Time took]]-Table1[[#This Row],[Time took]]</f>
        <v>-397</v>
      </c>
      <c r="I33" s="5">
        <f>Table3[[#This Row],[Time took]]-Table2[[#This Row],[Time took]]</f>
        <v>101.880000020843</v>
      </c>
      <c r="K33" t="s">
        <v>9</v>
      </c>
      <c r="L33" t="s">
        <v>7</v>
      </c>
      <c r="M33">
        <v>2</v>
      </c>
      <c r="N33" cm="1">
        <f t="array" ref="N33">MIN(INDEX(_xlfn._xlws.FILTER(Table3[],(Table3[Engine]=K33)*(Table3[Algorithm]=L33)*(Table3[Search Depth]=M33)),,5))</f>
        <v>1</v>
      </c>
      <c r="Q33">
        <f>Table4[[#This Row],[Time took]]-Table467[[#This Row],[Time took]]</f>
        <v>1</v>
      </c>
      <c r="R33">
        <f>Table4[[#This Row],[Time took]]-Table46[[#This Row],[Time took]]</f>
        <v>0.39999997150152999</v>
      </c>
    </row>
    <row r="34" spans="1:18">
      <c r="A34" s="7" t="s">
        <v>5</v>
      </c>
      <c r="B34" s="7" t="s">
        <v>6</v>
      </c>
      <c r="C34" s="7">
        <v>0</v>
      </c>
      <c r="D34" s="7">
        <v>6</v>
      </c>
      <c r="E34" s="7">
        <v>1718</v>
      </c>
      <c r="F34" s="7"/>
      <c r="H34">
        <f>Table3[[#This Row],[Time took]]-Table1[[#This Row],[Time took]]</f>
        <v>-1882</v>
      </c>
      <c r="I34" s="5">
        <f>Table3[[#This Row],[Time took]]-Table2[[#This Row],[Time took]]</f>
        <v>573.29999999563006</v>
      </c>
      <c r="K34" t="s">
        <v>9</v>
      </c>
      <c r="L34" t="s">
        <v>7</v>
      </c>
      <c r="M34">
        <v>3</v>
      </c>
      <c r="N34" cm="1">
        <f t="array" ref="N34">MIN(INDEX(_xlfn._xlws.FILTER(Table3[],(Table3[Engine]=K34)*(Table3[Algorithm]=L34)*(Table3[Search Depth]=M34)),,5))</f>
        <v>0</v>
      </c>
      <c r="Q34">
        <f>Table4[[#This Row],[Time took]]-Table467[[#This Row],[Time took]]</f>
        <v>0</v>
      </c>
      <c r="R34">
        <f>Table4[[#This Row],[Time took]]-Table46[[#This Row],[Time took]]</f>
        <v>-0.75500004459172398</v>
      </c>
    </row>
    <row r="35" spans="1:18">
      <c r="A35" s="7" t="s">
        <v>5</v>
      </c>
      <c r="B35" s="7" t="s">
        <v>6</v>
      </c>
      <c r="C35" s="7">
        <v>1</v>
      </c>
      <c r="D35" s="7">
        <v>6</v>
      </c>
      <c r="E35" s="7">
        <v>1601</v>
      </c>
      <c r="F35" s="7"/>
      <c r="H35">
        <f>Table3[[#This Row],[Time took]]-Table1[[#This Row],[Time took]]</f>
        <v>-1950</v>
      </c>
      <c r="I35" s="5">
        <f>Table3[[#This Row],[Time took]]-Table2[[#This Row],[Time took]]</f>
        <v>494.53000000120005</v>
      </c>
      <c r="K35" t="s">
        <v>9</v>
      </c>
      <c r="L35" t="s">
        <v>7</v>
      </c>
      <c r="M35">
        <v>4</v>
      </c>
      <c r="N35" cm="1">
        <f t="array" ref="N35">MIN(INDEX(_xlfn._xlws.FILTER(Table3[],(Table3[Engine]=K35)*(Table3[Algorithm]=L35)*(Table3[Search Depth]=M35)),,5))</f>
        <v>1.99999999976716</v>
      </c>
      <c r="Q35">
        <f>Table4[[#This Row],[Time took]]-Table467[[#This Row],[Time took]]</f>
        <v>0.99999999976716003</v>
      </c>
      <c r="R35">
        <f>Table4[[#This Row],[Time took]]-Table46[[#This Row],[Time took]]</f>
        <v>9.9999967729670125E-2</v>
      </c>
    </row>
    <row r="36" spans="1:18">
      <c r="A36" s="7" t="s">
        <v>5</v>
      </c>
      <c r="B36" s="7" t="s">
        <v>6</v>
      </c>
      <c r="C36" s="7">
        <v>2</v>
      </c>
      <c r="D36" s="7">
        <v>6</v>
      </c>
      <c r="E36" s="7">
        <v>1770</v>
      </c>
      <c r="F36" s="7"/>
      <c r="H36">
        <f>Table3[[#This Row],[Time took]]-Table1[[#This Row],[Time took]]</f>
        <v>-1644</v>
      </c>
      <c r="I36" s="5">
        <f>Table3[[#This Row],[Time took]]-Table2[[#This Row],[Time took]]</f>
        <v>644.73999999929993</v>
      </c>
      <c r="K36" t="s">
        <v>9</v>
      </c>
      <c r="L36" t="s">
        <v>7</v>
      </c>
      <c r="M36">
        <v>5</v>
      </c>
      <c r="N36" cm="1">
        <f t="array" ref="N36">MIN(INDEX(_xlfn._xlws.FILTER(Table3[],(Table3[Engine]=K36)*(Table3[Algorithm]=L36)*(Table3[Search Depth]=M36)),,5))</f>
        <v>5</v>
      </c>
      <c r="Q36">
        <f>Table4[[#This Row],[Time took]]-Table467[[#This Row],[Time took]]</f>
        <v>1</v>
      </c>
      <c r="R36">
        <f>Table4[[#This Row],[Time took]]-Table46[[#This Row],[Time took]]</f>
        <v>0.56000001030043034</v>
      </c>
    </row>
    <row r="37" spans="1:18">
      <c r="A37" s="7" t="s">
        <v>5</v>
      </c>
      <c r="B37" s="7" t="s">
        <v>6</v>
      </c>
      <c r="C37" s="7">
        <v>3</v>
      </c>
      <c r="D37" s="7">
        <v>6</v>
      </c>
      <c r="E37" s="7">
        <v>1602</v>
      </c>
      <c r="F37" s="7"/>
      <c r="H37">
        <f>Table3[[#This Row],[Time took]]-Table1[[#This Row],[Time took]]</f>
        <v>-1778</v>
      </c>
      <c r="I37" s="5">
        <f>Table3[[#This Row],[Time took]]-Table2[[#This Row],[Time took]]</f>
        <v>486.98500001152001</v>
      </c>
      <c r="K37" t="s">
        <v>9</v>
      </c>
      <c r="L37" t="s">
        <v>7</v>
      </c>
      <c r="M37">
        <v>6</v>
      </c>
      <c r="N37" cm="1">
        <f t="array" ref="N37">MIN(INDEX(_xlfn._xlws.FILTER(Table3[],(Table3[Engine]=K37)*(Table3[Algorithm]=L37)*(Table3[Search Depth]=M37)),,5))</f>
        <v>7</v>
      </c>
      <c r="Q37">
        <f>Table4[[#This Row],[Time took]]-Table467[[#This Row],[Time took]]</f>
        <v>-1</v>
      </c>
      <c r="R37">
        <f>Table4[[#This Row],[Time took]]-Table46[[#This Row],[Time took]]</f>
        <v>-0.94000003952533007</v>
      </c>
    </row>
    <row r="38" spans="1:18">
      <c r="A38" s="7" t="s">
        <v>5</v>
      </c>
      <c r="B38" s="7" t="s">
        <v>6</v>
      </c>
      <c r="C38" s="7">
        <v>4</v>
      </c>
      <c r="D38" s="7">
        <v>6</v>
      </c>
      <c r="E38" s="7">
        <v>1620</v>
      </c>
      <c r="F38" s="7"/>
      <c r="H38">
        <f>Table3[[#This Row],[Time took]]-Table1[[#This Row],[Time took]]</f>
        <v>-1717</v>
      </c>
      <c r="I38" s="5">
        <f>Table3[[#This Row],[Time took]]-Table2[[#This Row],[Time took]]</f>
        <v>502.43499997771005</v>
      </c>
      <c r="K38" t="s">
        <v>9</v>
      </c>
      <c r="L38" t="s">
        <v>7</v>
      </c>
      <c r="M38">
        <v>7</v>
      </c>
      <c r="N38" cm="1">
        <f t="array" ref="N38">MIN(INDEX(_xlfn._xlws.FILTER(Table3[],(Table3[Engine]=K38)*(Table3[Algorithm]=L38)*(Table3[Search Depth]=M38)),,5))</f>
        <v>18</v>
      </c>
      <c r="Q38">
        <f>Table4[[#This Row],[Time took]]-Table467[[#This Row],[Time took]]</f>
        <v>-2</v>
      </c>
      <c r="R38">
        <f>Table4[[#This Row],[Time took]]-Table46[[#This Row],[Time took]]</f>
        <v>-0.7099999748169985</v>
      </c>
    </row>
    <row r="39" spans="1:18">
      <c r="A39" s="7" t="s">
        <v>5</v>
      </c>
      <c r="B39" s="7" t="s">
        <v>6</v>
      </c>
      <c r="C39" s="7">
        <v>5</v>
      </c>
      <c r="D39" s="7">
        <v>6</v>
      </c>
      <c r="E39" s="7">
        <v>1610</v>
      </c>
      <c r="F39" s="7"/>
      <c r="H39">
        <f>Table3[[#This Row],[Time took]]-Table1[[#This Row],[Time took]]</f>
        <v>-1693</v>
      </c>
      <c r="I39" s="5">
        <f>Table3[[#This Row],[Time took]]-Table2[[#This Row],[Time took]]</f>
        <v>500.39499999489999</v>
      </c>
      <c r="K39" t="s">
        <v>9</v>
      </c>
      <c r="L39" t="s">
        <v>7</v>
      </c>
      <c r="M39">
        <v>8</v>
      </c>
      <c r="N39" cm="1">
        <f t="array" ref="N39">MIN(INDEX(_xlfn._xlws.FILTER(Table3[],(Table3[Engine]=K39)*(Table3[Algorithm]=L39)*(Table3[Search Depth]=M39)),,5))</f>
        <v>52.000000000232802</v>
      </c>
      <c r="Q39">
        <f>Table4[[#This Row],[Time took]]-Table467[[#This Row],[Time took]]</f>
        <v>-5.9999999997671978</v>
      </c>
      <c r="R39">
        <f>Table4[[#This Row],[Time took]]-Table46[[#This Row],[Time took]]</f>
        <v>-3.5799999854061966</v>
      </c>
    </row>
    <row r="40" spans="1:18">
      <c r="A40" s="7" t="s">
        <v>5</v>
      </c>
      <c r="B40" s="7" t="s">
        <v>6</v>
      </c>
      <c r="C40" s="7">
        <v>6</v>
      </c>
      <c r="D40" s="7">
        <v>6</v>
      </c>
      <c r="E40" s="7">
        <v>1809</v>
      </c>
      <c r="F40" s="7"/>
      <c r="H40">
        <f>Table3[[#This Row],[Time took]]-Table1[[#This Row],[Time took]]</f>
        <v>-1519</v>
      </c>
      <c r="I40" s="5">
        <f>Table3[[#This Row],[Time took]]-Table2[[#This Row],[Time took]]</f>
        <v>695.45499997073989</v>
      </c>
      <c r="K40" t="s">
        <v>9</v>
      </c>
      <c r="L40" t="s">
        <v>7</v>
      </c>
      <c r="M40">
        <v>9</v>
      </c>
      <c r="N40" cm="1">
        <f t="array" ref="N40">MIN(INDEX(_xlfn._xlws.FILTER(Table3[],(Table3[Engine]=K40)*(Table3[Algorithm]=L40)*(Table3[Search Depth]=M40)),,5))</f>
        <v>126</v>
      </c>
      <c r="Q40">
        <f>Table4[[#This Row],[Time took]]-Table467[[#This Row],[Time took]]</f>
        <v>-20</v>
      </c>
      <c r="R40">
        <f>Table4[[#This Row],[Time took]]-Table46[[#This Row],[Time took]]</f>
        <v>-4.8950000093309995</v>
      </c>
    </row>
    <row r="41" spans="1:18">
      <c r="A41" s="7" t="s">
        <v>5</v>
      </c>
      <c r="B41" s="7" t="s">
        <v>6</v>
      </c>
      <c r="C41" s="7">
        <v>7</v>
      </c>
      <c r="D41" s="7">
        <v>6</v>
      </c>
      <c r="E41" s="7">
        <v>1812</v>
      </c>
      <c r="F41" s="7"/>
      <c r="H41">
        <f>Table3[[#This Row],[Time took]]-Table1[[#This Row],[Time took]]</f>
        <v>-1558</v>
      </c>
      <c r="I41" s="5">
        <f>Table3[[#This Row],[Time took]]-Table2[[#This Row],[Time took]]</f>
        <v>741.96500001754998</v>
      </c>
      <c r="K41" t="s">
        <v>9</v>
      </c>
      <c r="L41" t="s">
        <v>7</v>
      </c>
      <c r="M41">
        <v>10</v>
      </c>
      <c r="N41" cm="1">
        <f t="array" ref="N41">MIN(INDEX(_xlfn._xlws.FILTER(Table3[],(Table3[Engine]=K41)*(Table3[Algorithm]=L41)*(Table3[Search Depth]=M41)),,5))</f>
        <v>294</v>
      </c>
      <c r="Q41">
        <f>Table4[[#This Row],[Time took]]-Table467[[#This Row],[Time took]]</f>
        <v>-36</v>
      </c>
      <c r="R41">
        <f>Table4[[#This Row],[Time took]]-Table46[[#This Row],[Time took]]</f>
        <v>-9.8349999696940245</v>
      </c>
    </row>
    <row r="42" spans="1:18">
      <c r="A42" s="7" t="s">
        <v>5</v>
      </c>
      <c r="B42" s="7" t="s">
        <v>6</v>
      </c>
      <c r="C42" s="7">
        <v>0</v>
      </c>
      <c r="D42" s="7">
        <v>7</v>
      </c>
      <c r="E42" s="7">
        <v>8504</v>
      </c>
      <c r="F42" s="7"/>
      <c r="H42">
        <f>Table3[[#This Row],[Time took]]-Table1[[#This Row],[Time took]]</f>
        <v>-8540</v>
      </c>
      <c r="I42" s="5">
        <f>Table3[[#This Row],[Time took]]-Table2[[#This Row],[Time took]]</f>
        <v>3112.2349999924199</v>
      </c>
      <c r="K42" t="s">
        <v>9</v>
      </c>
      <c r="L42" t="s">
        <v>7</v>
      </c>
      <c r="M42">
        <v>11</v>
      </c>
      <c r="N42" cm="1">
        <f t="array" ref="N42">MIN(INDEX(_xlfn._xlws.FILTER(Table3[],(Table3[Engine]=K42)*(Table3[Algorithm]=L42)*(Table3[Search Depth]=M42)),,5))</f>
        <v>652</v>
      </c>
      <c r="Q42">
        <f>Table4[[#This Row],[Time took]]-Table467[[#This Row],[Time took]]</f>
        <v>-95</v>
      </c>
      <c r="R42">
        <f>Table4[[#This Row],[Time took]]-Table46[[#This Row],[Time took]]</f>
        <v>-19.34000000078197</v>
      </c>
    </row>
    <row r="43" spans="1:18">
      <c r="A43" s="7" t="s">
        <v>5</v>
      </c>
      <c r="B43" s="7" t="s">
        <v>6</v>
      </c>
      <c r="C43" s="7">
        <v>1</v>
      </c>
      <c r="D43" s="7">
        <v>7</v>
      </c>
      <c r="E43" s="7">
        <v>9115</v>
      </c>
      <c r="F43" s="7"/>
      <c r="H43">
        <f>Table3[[#This Row],[Time took]]-Table1[[#This Row],[Time took]]</f>
        <v>-8749</v>
      </c>
      <c r="I43" s="5">
        <f>Table3[[#This Row],[Time took]]-Table2[[#This Row],[Time took]]</f>
        <v>3712.6400000508902</v>
      </c>
      <c r="K43" t="s">
        <v>9</v>
      </c>
      <c r="L43" t="s">
        <v>7</v>
      </c>
      <c r="M43">
        <v>12</v>
      </c>
      <c r="N43" cm="1">
        <f t="array" ref="N43">MIN(INDEX(_xlfn._xlws.FILTER(Table3[],(Table3[Engine]=K43)*(Table3[Algorithm]=L43)*(Table3[Search Depth]=M43)),,5))</f>
        <v>1507</v>
      </c>
      <c r="Q43">
        <f>Table4[[#This Row],[Time took]]-Table467[[#This Row],[Time took]]</f>
        <v>-180</v>
      </c>
      <c r="R43">
        <f>Table4[[#This Row],[Time took]]-Table46[[#This Row],[Time took]]</f>
        <v>-17.15499999187</v>
      </c>
    </row>
    <row r="44" spans="1:18">
      <c r="A44" s="7" t="s">
        <v>5</v>
      </c>
      <c r="B44" s="7" t="s">
        <v>6</v>
      </c>
      <c r="C44" s="7">
        <v>2</v>
      </c>
      <c r="D44" s="7">
        <v>7</v>
      </c>
      <c r="E44" s="7">
        <v>8465</v>
      </c>
      <c r="F44" s="7"/>
      <c r="H44">
        <f>Table3[[#This Row],[Time took]]-Table1[[#This Row],[Time took]]</f>
        <v>-8257</v>
      </c>
      <c r="I44" s="5">
        <f>Table3[[#This Row],[Time took]]-Table2[[#This Row],[Time took]]</f>
        <v>2963.5800001404396</v>
      </c>
    </row>
    <row r="45" spans="1:18">
      <c r="A45" s="7" t="s">
        <v>5</v>
      </c>
      <c r="B45" s="7" t="s">
        <v>6</v>
      </c>
      <c r="C45" s="7">
        <v>3</v>
      </c>
      <c r="D45" s="7">
        <v>7</v>
      </c>
      <c r="E45" s="7">
        <v>8418</v>
      </c>
      <c r="F45" s="7"/>
      <c r="H45">
        <f>Table3[[#This Row],[Time took]]-Table1[[#This Row],[Time took]]</f>
        <v>-8276</v>
      </c>
      <c r="I45" s="5">
        <f>Table3[[#This Row],[Time took]]-Table2[[#This Row],[Time took]]</f>
        <v>2965.5450000376504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14</v>
      </c>
      <c r="Q45" s="1" t="s">
        <v>11</v>
      </c>
      <c r="R45" s="1" t="s">
        <v>12</v>
      </c>
    </row>
    <row r="46" spans="1:18">
      <c r="A46" s="7" t="s">
        <v>5</v>
      </c>
      <c r="B46" s="7" t="s">
        <v>6</v>
      </c>
      <c r="C46" s="7">
        <v>4</v>
      </c>
      <c r="D46" s="7">
        <v>7</v>
      </c>
      <c r="E46" s="7">
        <v>8854</v>
      </c>
      <c r="F46" s="7"/>
      <c r="H46">
        <f>Table3[[#This Row],[Time took]]-Table1[[#This Row],[Time took]]</f>
        <v>-7972</v>
      </c>
      <c r="I46" s="5">
        <f>Table3[[#This Row],[Time took]]-Table2[[#This Row],[Time took]]</f>
        <v>3267.1650000344998</v>
      </c>
      <c r="K46" s="8" t="s">
        <v>5</v>
      </c>
      <c r="L46" s="8" t="s">
        <v>6</v>
      </c>
      <c r="M46" s="8">
        <v>2</v>
      </c>
      <c r="N46" cm="1">
        <f t="array" ref="N46">MIN(INDEX(_xlfn._xlws.FILTER(Table11[],(Table11[Engine]=K46)*(Table11[Algorithm]=L46)*(Table11[Search Depth]=M46)),,5))</f>
        <v>2</v>
      </c>
      <c r="P46">
        <f>Table813[[#This Row],[Time took]]-N2</f>
        <v>-5</v>
      </c>
      <c r="Q46">
        <f>Table813[[#This Row],[Time took]]-Table811[[#This Row],[Time took]]</f>
        <v>-2</v>
      </c>
      <c r="R46">
        <f>Table813[[#This Row],[Time took]]-Table8[[#This Row],[Time took]]</f>
        <v>-0.33500002699999998</v>
      </c>
    </row>
    <row r="47" spans="1:18">
      <c r="A47" s="7" t="s">
        <v>5</v>
      </c>
      <c r="B47" s="7" t="s">
        <v>6</v>
      </c>
      <c r="C47" s="7">
        <v>5</v>
      </c>
      <c r="D47" s="7">
        <v>7</v>
      </c>
      <c r="E47" s="7">
        <v>9246.0000000000091</v>
      </c>
      <c r="F47" s="7"/>
      <c r="H47">
        <f>Table3[[#This Row],[Time took]]-Table1[[#This Row],[Time took]]</f>
        <v>-7531.9999999999909</v>
      </c>
      <c r="I47" s="5">
        <f>Table3[[#This Row],[Time took]]-Table2[[#This Row],[Time took]]</f>
        <v>3731.099999990789</v>
      </c>
      <c r="K47" s="8" t="s">
        <v>5</v>
      </c>
      <c r="L47" s="8" t="s">
        <v>6</v>
      </c>
      <c r="M47" s="8">
        <v>3</v>
      </c>
      <c r="N47" cm="1">
        <f t="array" ref="N47">MIN(INDEX(_xlfn._xlws.FILTER(Table11[],(Table11[Engine]=K47)*(Table11[Algorithm]=L47)*(Table11[Search Depth]=M47)),,5))</f>
        <v>6</v>
      </c>
      <c r="P47">
        <f>Table813[[#This Row],[Time took]]-N3</f>
        <v>-13</v>
      </c>
      <c r="Q47">
        <f>Table813[[#This Row],[Time took]]-Table811[[#This Row],[Time took]]</f>
        <v>-15</v>
      </c>
      <c r="R47">
        <f>Table813[[#This Row],[Time took]]-Table8[[#This Row],[Time took]]</f>
        <v>0.83999999899999978</v>
      </c>
    </row>
    <row r="48" spans="1:18">
      <c r="A48" s="7" t="s">
        <v>5</v>
      </c>
      <c r="B48" s="7" t="s">
        <v>6</v>
      </c>
      <c r="C48" s="7">
        <v>6</v>
      </c>
      <c r="D48" s="7">
        <v>7</v>
      </c>
      <c r="E48" s="7">
        <v>8351.99999999998</v>
      </c>
      <c r="F48" s="7"/>
      <c r="H48">
        <f>Table3[[#This Row],[Time took]]-Table1[[#This Row],[Time took]]</f>
        <v>-8404.00000000002</v>
      </c>
      <c r="I48" s="5">
        <f>Table3[[#This Row],[Time took]]-Table2[[#This Row],[Time took]]</f>
        <v>2905.3600000198803</v>
      </c>
      <c r="K48" s="8" t="s">
        <v>5</v>
      </c>
      <c r="L48" s="8" t="s">
        <v>6</v>
      </c>
      <c r="M48" s="8">
        <v>4</v>
      </c>
      <c r="N48" cm="1">
        <f t="array" ref="N48">MIN(INDEX(_xlfn._xlws.FILTER(Table11[],(Table11[Engine]=K48)*(Table11[Algorithm]=L48)*(Table11[Search Depth]=M48)),,5))</f>
        <v>23</v>
      </c>
      <c r="P48">
        <f>Table813[[#This Row],[Time took]]-N4</f>
        <v>-48</v>
      </c>
      <c r="Q48">
        <f>Table813[[#This Row],[Time took]]-Table811[[#This Row],[Time took]]</f>
        <v>-70</v>
      </c>
      <c r="R48">
        <f>Table813[[#This Row],[Time took]]-Table8[[#This Row],[Time took]]</f>
        <v>3.8750000100000008</v>
      </c>
    </row>
    <row r="49" spans="1:18">
      <c r="A49" s="7" t="s">
        <v>5</v>
      </c>
      <c r="B49" s="7" t="s">
        <v>6</v>
      </c>
      <c r="C49" s="7">
        <v>7</v>
      </c>
      <c r="D49" s="7">
        <v>7</v>
      </c>
      <c r="E49" s="7">
        <v>8517.0000000000091</v>
      </c>
      <c r="F49" s="7"/>
      <c r="H49">
        <f>Table3[[#This Row],[Time took]]-Table1[[#This Row],[Time took]]</f>
        <v>-8272.9999999999909</v>
      </c>
      <c r="I49" s="5">
        <f>Table3[[#This Row],[Time took]]-Table2[[#This Row],[Time took]]</f>
        <v>3122.9200000017991</v>
      </c>
      <c r="K49" s="8" t="s">
        <v>5</v>
      </c>
      <c r="L49" s="8" t="s">
        <v>6</v>
      </c>
      <c r="M49" s="8">
        <v>5</v>
      </c>
      <c r="N49" cm="1">
        <f t="array" ref="N49">MIN(INDEX(_xlfn._xlws.FILTER(Table11[],(Table11[Engine]=K49)*(Table11[Algorithm]=L49)*(Table11[Search Depth]=M49)),,5))</f>
        <v>119</v>
      </c>
      <c r="P49">
        <f>Table813[[#This Row],[Time took]]-N5</f>
        <v>-212</v>
      </c>
      <c r="Q49">
        <f>Table813[[#This Row],[Time took]]-Table811[[#This Row],[Time took]]</f>
        <v>-342</v>
      </c>
      <c r="R49">
        <f>Table813[[#This Row],[Time took]]-Table8[[#This Row],[Time took]]</f>
        <v>32.540000039999995</v>
      </c>
    </row>
    <row r="50" spans="1:18">
      <c r="A50" s="7" t="s">
        <v>5</v>
      </c>
      <c r="B50" s="7" t="s">
        <v>7</v>
      </c>
      <c r="C50" s="7">
        <v>0</v>
      </c>
      <c r="D50" s="7">
        <v>2</v>
      </c>
      <c r="E50" s="7">
        <v>1.9999999999854401</v>
      </c>
      <c r="F50" s="7"/>
      <c r="H50">
        <f>Table3[[#This Row],[Time took]]-Table1[[#This Row],[Time took]]</f>
        <v>-5.0000000000145599</v>
      </c>
      <c r="I50" s="5">
        <f>Table3[[#This Row],[Time took]]-Table2[[#This Row],[Time took]]</f>
        <v>-1.5100000095699198</v>
      </c>
      <c r="K50" s="8" t="s">
        <v>5</v>
      </c>
      <c r="L50" s="8" t="s">
        <v>6</v>
      </c>
      <c r="M50" s="8">
        <v>6</v>
      </c>
      <c r="N50" cm="1">
        <f t="array" ref="N50">MIN(INDEX(_xlfn._xlws.FILTER(Table11[],(Table11[Engine]=K50)*(Table11[Algorithm]=L50)*(Table11[Search Depth]=M50)),,5))</f>
        <v>639</v>
      </c>
      <c r="P50">
        <f>Table813[[#This Row],[Time took]]-N6</f>
        <v>-962</v>
      </c>
      <c r="Q50">
        <f>Table813[[#This Row],[Time took]]-Table811[[#This Row],[Time took]]</f>
        <v>-1618</v>
      </c>
      <c r="R50">
        <f>Table813[[#This Row],[Time took]]-Table8[[#This Row],[Time took]]</f>
        <v>246.39</v>
      </c>
    </row>
    <row r="51" spans="1:18">
      <c r="A51" s="7" t="s">
        <v>5</v>
      </c>
      <c r="B51" s="7" t="s">
        <v>7</v>
      </c>
      <c r="C51" s="7">
        <v>1</v>
      </c>
      <c r="D51" s="7">
        <v>2</v>
      </c>
      <c r="E51" s="7">
        <v>2</v>
      </c>
      <c r="F51" s="7"/>
      <c r="H51">
        <f>Table3[[#This Row],[Time took]]-Table1[[#This Row],[Time took]]</f>
        <v>-1</v>
      </c>
      <c r="I51" s="5">
        <f>Table3[[#This Row],[Time took]]-Table2[[#This Row],[Time took]]</f>
        <v>0.91500000376255008</v>
      </c>
      <c r="K51" s="8" t="s">
        <v>5</v>
      </c>
      <c r="L51" s="8" t="s">
        <v>6</v>
      </c>
      <c r="M51" s="8">
        <v>7</v>
      </c>
      <c r="N51" cm="1">
        <f t="array" ref="N51">MIN(INDEX(_xlfn._xlws.FILTER(Table11[],(Table11[Engine]=K51)*(Table11[Algorithm]=L51)*(Table11[Search Depth]=M51)),,5))</f>
        <v>3111</v>
      </c>
      <c r="P51">
        <f>Table813[[#This Row],[Time took]]-N7</f>
        <v>-5240.99999999998</v>
      </c>
      <c r="Q51">
        <f>Table813[[#This Row],[Time took]]-Table811[[#This Row],[Time took]]</f>
        <v>-7476</v>
      </c>
      <c r="R51">
        <f>Table813[[#This Row],[Time took]]-Table8[[#This Row],[Time took]]</f>
        <v>1158.0350000000001</v>
      </c>
    </row>
    <row r="52" spans="1:18">
      <c r="A52" s="7" t="s">
        <v>5</v>
      </c>
      <c r="B52" s="7" t="s">
        <v>7</v>
      </c>
      <c r="C52" s="7">
        <v>2</v>
      </c>
      <c r="D52" s="7">
        <v>2</v>
      </c>
      <c r="E52" s="7">
        <v>1</v>
      </c>
      <c r="F52" s="7"/>
      <c r="H52">
        <f>Table3[[#This Row],[Time took]]-Table1[[#This Row],[Time took]]</f>
        <v>-2</v>
      </c>
      <c r="I52" s="5">
        <f>Table3[[#This Row],[Time took]]-Table2[[#This Row],[Time took]]</f>
        <v>4.999998398125205E-2</v>
      </c>
      <c r="K52" s="8" t="s">
        <v>5</v>
      </c>
      <c r="L52" s="8" t="s">
        <v>7</v>
      </c>
      <c r="M52" s="8">
        <v>2</v>
      </c>
      <c r="N52" cm="1">
        <f t="array" ref="N52">MIN(INDEX(_xlfn._xlws.FILTER(Table11[],(Table11[Engine]=K52)*(Table11[Algorithm]=L52)*(Table11[Search Depth]=M52)),,5))</f>
        <v>0</v>
      </c>
      <c r="P52">
        <f>Table813[[#This Row],[Time took]]-N8</f>
        <v>-1</v>
      </c>
      <c r="Q52">
        <f>Table813[[#This Row],[Time took]]-Table811[[#This Row],[Time took]]</f>
        <v>-1</v>
      </c>
      <c r="R52">
        <f>Table813[[#This Row],[Time took]]-Table8[[#This Row],[Time took]]</f>
        <v>-0.66500000000000004</v>
      </c>
    </row>
    <row r="53" spans="1:18">
      <c r="A53" s="7" t="s">
        <v>5</v>
      </c>
      <c r="B53" s="7" t="s">
        <v>7</v>
      </c>
      <c r="C53" s="7">
        <v>3</v>
      </c>
      <c r="D53" s="7">
        <v>2</v>
      </c>
      <c r="E53" s="7">
        <v>2</v>
      </c>
      <c r="F53" s="7"/>
      <c r="H53">
        <f>Table3[[#This Row],[Time took]]-Table1[[#This Row],[Time took]]</f>
        <v>-1</v>
      </c>
      <c r="I53" s="5">
        <f>Table3[[#This Row],[Time took]]-Table2[[#This Row],[Time took]]</f>
        <v>0.99499997263775009</v>
      </c>
      <c r="K53" s="8" t="s">
        <v>5</v>
      </c>
      <c r="L53" s="8" t="s">
        <v>7</v>
      </c>
      <c r="M53" s="8">
        <v>3</v>
      </c>
      <c r="N53" cm="1">
        <f t="array" ref="N53">MIN(INDEX(_xlfn._xlws.FILTER(Table11[],(Table11[Engine]=K53)*(Table11[Algorithm]=L53)*(Table11[Search Depth]=M53)),,5))</f>
        <v>2</v>
      </c>
      <c r="P53">
        <f>Table813[[#This Row],[Time took]]-N9</f>
        <v>-1.9999999999854401</v>
      </c>
      <c r="Q53">
        <f>Table813[[#This Row],[Time took]]-Table811[[#This Row],[Time took]]</f>
        <v>-2</v>
      </c>
      <c r="R53">
        <f>Table813[[#This Row],[Time took]]-Table8[[#This Row],[Time took]]</f>
        <v>0.43999999600000006</v>
      </c>
    </row>
    <row r="54" spans="1:18">
      <c r="A54" s="7" t="s">
        <v>5</v>
      </c>
      <c r="B54" s="7" t="s">
        <v>7</v>
      </c>
      <c r="C54" s="7">
        <v>4</v>
      </c>
      <c r="D54" s="7">
        <v>2</v>
      </c>
      <c r="E54" s="7">
        <v>1</v>
      </c>
      <c r="F54" s="7"/>
      <c r="H54">
        <f>Table3[[#This Row],[Time took]]-Table1[[#This Row],[Time took]]</f>
        <v>-2</v>
      </c>
      <c r="I54" s="5">
        <f>Table3[[#This Row],[Time took]]-Table2[[#This Row],[Time took]]</f>
        <v>-4.4999982696019902E-2</v>
      </c>
      <c r="K54" s="8" t="s">
        <v>5</v>
      </c>
      <c r="L54" s="8" t="s">
        <v>7</v>
      </c>
      <c r="M54" s="8">
        <v>4</v>
      </c>
      <c r="N54" cm="1">
        <f t="array" ref="N54">MIN(INDEX(_xlfn._xlws.FILTER(Table11[],(Table11[Engine]=K54)*(Table11[Algorithm]=L54)*(Table11[Search Depth]=M54)),,5))</f>
        <v>4</v>
      </c>
      <c r="P54">
        <f>Table813[[#This Row],[Time took]]-N10</f>
        <v>-3</v>
      </c>
      <c r="Q54">
        <f>Table813[[#This Row],[Time took]]-Table811[[#This Row],[Time took]]</f>
        <v>-4</v>
      </c>
      <c r="R54">
        <f>Table813[[#This Row],[Time took]]-Table8[[#This Row],[Time took]]</f>
        <v>1.785000014</v>
      </c>
    </row>
    <row r="55" spans="1:18">
      <c r="A55" s="7" t="s">
        <v>5</v>
      </c>
      <c r="B55" s="7" t="s">
        <v>7</v>
      </c>
      <c r="C55" s="7">
        <v>5</v>
      </c>
      <c r="D55" s="7">
        <v>2</v>
      </c>
      <c r="E55" s="7">
        <v>2</v>
      </c>
      <c r="F55" s="7"/>
      <c r="H55">
        <f>Table3[[#This Row],[Time took]]-Table1[[#This Row],[Time took]]</f>
        <v>0</v>
      </c>
      <c r="I55" s="5">
        <f>Table3[[#This Row],[Time took]]-Table2[[#This Row],[Time took]]</f>
        <v>1.045000004116446</v>
      </c>
      <c r="K55" s="8" t="s">
        <v>5</v>
      </c>
      <c r="L55" s="8" t="s">
        <v>7</v>
      </c>
      <c r="M55" s="8">
        <v>5</v>
      </c>
      <c r="N55" cm="1">
        <f t="array" ref="N55">MIN(INDEX(_xlfn._xlws.FILTER(Table11[],(Table11[Engine]=K55)*(Table11[Algorithm]=L55)*(Table11[Search Depth]=M55)),,5))</f>
        <v>8</v>
      </c>
      <c r="P55">
        <f>Table813[[#This Row],[Time took]]-N11</f>
        <v>-11.000000000014499</v>
      </c>
      <c r="Q55">
        <f>Table813[[#This Row],[Time took]]-Table811[[#This Row],[Time took]]</f>
        <v>-14</v>
      </c>
      <c r="R55">
        <f>Table813[[#This Row],[Time took]]-Table8[[#This Row],[Time took]]</f>
        <v>3.8500000070000002</v>
      </c>
    </row>
    <row r="56" spans="1:18">
      <c r="A56" s="7" t="s">
        <v>5</v>
      </c>
      <c r="B56" s="7" t="s">
        <v>7</v>
      </c>
      <c r="C56" s="7">
        <v>6</v>
      </c>
      <c r="D56" s="7">
        <v>2</v>
      </c>
      <c r="E56" s="7">
        <v>6</v>
      </c>
      <c r="F56" s="7"/>
      <c r="H56">
        <f>Table3[[#This Row],[Time took]]-Table1[[#This Row],[Time took]]</f>
        <v>4</v>
      </c>
      <c r="I56" s="5">
        <f>Table3[[#This Row],[Time took]]-Table2[[#This Row],[Time took]]</f>
        <v>5.0099999704398224</v>
      </c>
      <c r="K56" s="8" t="s">
        <v>5</v>
      </c>
      <c r="L56" s="8" t="s">
        <v>7</v>
      </c>
      <c r="M56" s="8">
        <v>6</v>
      </c>
      <c r="N56" cm="1">
        <f t="array" ref="N56">MIN(INDEX(_xlfn._xlws.FILTER(Table11[],(Table11[Engine]=K56)*(Table11[Algorithm]=L56)*(Table11[Search Depth]=M56)),,5))</f>
        <v>21</v>
      </c>
      <c r="P56">
        <f>Table813[[#This Row],[Time took]]-N12</f>
        <v>-23.000000000014502</v>
      </c>
      <c r="Q56">
        <f>Table813[[#This Row],[Time took]]-Table811[[#This Row],[Time took]]</f>
        <v>-39</v>
      </c>
      <c r="R56">
        <f>Table813[[#This Row],[Time took]]-Table8[[#This Row],[Time took]]</f>
        <v>9.1500000499999992</v>
      </c>
    </row>
    <row r="57" spans="1:18">
      <c r="A57" s="7" t="s">
        <v>5</v>
      </c>
      <c r="B57" s="7" t="s">
        <v>7</v>
      </c>
      <c r="C57" s="7">
        <v>7</v>
      </c>
      <c r="D57" s="7">
        <v>2</v>
      </c>
      <c r="E57" s="7">
        <v>2.0000000000145501</v>
      </c>
      <c r="F57" s="7"/>
      <c r="H57">
        <f>Table3[[#This Row],[Time took]]-Table1[[#This Row],[Time took]]</f>
        <v>1.4550138871527452E-11</v>
      </c>
      <c r="I57" s="5">
        <f>Table3[[#This Row],[Time took]]-Table2[[#This Row],[Time took]]</f>
        <v>1.0799999795999602</v>
      </c>
      <c r="K57" s="8" t="s">
        <v>5</v>
      </c>
      <c r="L57" s="8" t="s">
        <v>7</v>
      </c>
      <c r="M57" s="8">
        <v>7</v>
      </c>
      <c r="N57" cm="1">
        <f t="array" ref="N57">MIN(INDEX(_xlfn._xlws.FILTER(Table11[],(Table11[Engine]=K57)*(Table11[Algorithm]=L57)*(Table11[Search Depth]=M57)),,5))</f>
        <v>68</v>
      </c>
      <c r="P57">
        <f>Table813[[#This Row],[Time took]]-N13</f>
        <v>-91</v>
      </c>
      <c r="Q57">
        <f>Table813[[#This Row],[Time took]]-Table811[[#This Row],[Time took]]</f>
        <v>-129</v>
      </c>
      <c r="R57">
        <f>Table813[[#This Row],[Time took]]-Table8[[#This Row],[Time took]]</f>
        <v>25.344999999999999</v>
      </c>
    </row>
    <row r="58" spans="1:18">
      <c r="A58" s="7" t="s">
        <v>5</v>
      </c>
      <c r="B58" s="7" t="s">
        <v>7</v>
      </c>
      <c r="C58" s="7">
        <v>0</v>
      </c>
      <c r="D58" s="7">
        <v>3</v>
      </c>
      <c r="E58" s="7">
        <v>4.9999999999854401</v>
      </c>
      <c r="F58" s="7"/>
      <c r="H58">
        <f>Table3[[#This Row],[Time took]]-Table1[[#This Row],[Time took]]</f>
        <v>-2.0000000000145599</v>
      </c>
      <c r="I58" s="5">
        <f>Table3[[#This Row],[Time took]]-Table2[[#This Row],[Time took]]</f>
        <v>-0.25500002551417023</v>
      </c>
      <c r="K58" s="8" t="s">
        <v>5</v>
      </c>
      <c r="L58" s="8" t="s">
        <v>7</v>
      </c>
      <c r="M58" s="8">
        <v>8</v>
      </c>
      <c r="N58" cm="1">
        <f t="array" ref="N58">MIN(INDEX(_xlfn._xlws.FILTER(Table11[],(Table11[Engine]=K58)*(Table11[Algorithm]=L58)*(Table11[Search Depth]=M58)),,5))</f>
        <v>138.99999999999201</v>
      </c>
      <c r="P58">
        <f>Table813[[#This Row],[Time took]]-N14</f>
        <v>-175.00000000000799</v>
      </c>
      <c r="Q58">
        <f>Table813[[#This Row],[Time took]]-Table811[[#This Row],[Time took]]</f>
        <v>-316.00000000000796</v>
      </c>
      <c r="R58">
        <f>Table813[[#This Row],[Time took]]-Table8[[#This Row],[Time took]]</f>
        <v>56.905000039992018</v>
      </c>
    </row>
    <row r="59" spans="1:18">
      <c r="A59" s="7" t="s">
        <v>5</v>
      </c>
      <c r="B59" s="7" t="s">
        <v>7</v>
      </c>
      <c r="C59" s="7">
        <v>1</v>
      </c>
      <c r="D59" s="7">
        <v>3</v>
      </c>
      <c r="E59" s="7">
        <v>6</v>
      </c>
      <c r="F59" s="7"/>
      <c r="H59">
        <f>Table3[[#This Row],[Time took]]-Table1[[#This Row],[Time took]]</f>
        <v>-1</v>
      </c>
      <c r="I59" s="5">
        <f>Table3[[#This Row],[Time took]]-Table2[[#This Row],[Time took]]</f>
        <v>2.4449999970384</v>
      </c>
      <c r="K59" s="8" t="s">
        <v>5</v>
      </c>
      <c r="L59" s="8" t="s">
        <v>7</v>
      </c>
      <c r="M59" s="8">
        <v>9</v>
      </c>
      <c r="N59" cm="1">
        <f t="array" ref="N59">MIN(INDEX(_xlfn._xlws.FILTER(Table11[],(Table11[Engine]=K59)*(Table11[Algorithm]=L59)*(Table11[Search Depth]=M59)),,5))</f>
        <v>423</v>
      </c>
      <c r="P59">
        <f>Table813[[#This Row],[Time took]]-N15</f>
        <v>-611</v>
      </c>
      <c r="Q59">
        <f>Table813[[#This Row],[Time took]]-Table811[[#This Row],[Time took]]</f>
        <v>-878</v>
      </c>
      <c r="R59">
        <f>Table813[[#This Row],[Time took]]-Table8[[#This Row],[Time took]]</f>
        <v>158.745</v>
      </c>
    </row>
    <row r="60" spans="1:18">
      <c r="A60" s="7" t="s">
        <v>5</v>
      </c>
      <c r="B60" s="7" t="s">
        <v>7</v>
      </c>
      <c r="C60" s="7">
        <v>2</v>
      </c>
      <c r="D60" s="7">
        <v>3</v>
      </c>
      <c r="E60" s="7">
        <v>4.0000000000145501</v>
      </c>
      <c r="F60" s="7"/>
      <c r="H60">
        <f>Table3[[#This Row],[Time took]]-Table1[[#This Row],[Time took]]</f>
        <v>-3.9999999999854499</v>
      </c>
      <c r="I60" s="5">
        <f>Table3[[#This Row],[Time took]]-Table2[[#This Row],[Time took]]</f>
        <v>0.68999999995868011</v>
      </c>
      <c r="K60" s="8" t="s">
        <v>5</v>
      </c>
      <c r="L60" s="8" t="s">
        <v>7</v>
      </c>
      <c r="M60" s="8">
        <v>10</v>
      </c>
      <c r="N60" cm="1">
        <f t="array" ref="N60">MIN(INDEX(_xlfn._xlws.FILTER(Table11[],(Table11[Engine]=K60)*(Table11[Algorithm]=L60)*(Table11[Search Depth]=M60)),,5))</f>
        <v>610.00000000000705</v>
      </c>
      <c r="P60">
        <f>Table813[[#This Row],[Time took]]-N16</f>
        <v>-795.99999999999295</v>
      </c>
      <c r="Q60">
        <f>Table813[[#This Row],[Time took]]-Table811[[#This Row],[Time took]]</f>
        <v>-1483.999999999993</v>
      </c>
      <c r="R60">
        <f>Table813[[#This Row],[Time took]]-Table8[[#This Row],[Time took]]</f>
        <v>242.44500000000704</v>
      </c>
    </row>
    <row r="61" spans="1:18">
      <c r="A61" s="7" t="s">
        <v>5</v>
      </c>
      <c r="B61" s="7" t="s">
        <v>7</v>
      </c>
      <c r="C61" s="7">
        <v>3</v>
      </c>
      <c r="D61" s="7">
        <v>3</v>
      </c>
      <c r="E61" s="7">
        <v>3.9999999999854401</v>
      </c>
      <c r="F61" s="7"/>
      <c r="H61">
        <f>Table3[[#This Row],[Time took]]-Table1[[#This Row],[Time took]]</f>
        <v>-3.0000000000145599</v>
      </c>
      <c r="I61" s="5">
        <f>Table3[[#This Row],[Time took]]-Table2[[#This Row],[Time took]]</f>
        <v>1.06000002332439</v>
      </c>
      <c r="K61" s="8" t="s">
        <v>5</v>
      </c>
      <c r="L61" s="8" t="s">
        <v>7</v>
      </c>
      <c r="M61" s="8">
        <v>11</v>
      </c>
      <c r="N61" cm="1">
        <f t="array" ref="N61">MIN(INDEX(_xlfn._xlws.FILTER(Table11[],(Table11[Engine]=K61)*(Table11[Algorithm]=L61)*(Table11[Search Depth]=M61)),,5))</f>
        <v>1814.99999999999</v>
      </c>
      <c r="P61">
        <f>Table813[[#This Row],[Time took]]-N17</f>
        <v>-2876.99999999999</v>
      </c>
      <c r="Q61">
        <f>Table813[[#This Row],[Time took]]-Table811[[#This Row],[Time took]]</f>
        <v>-4135.00000000001</v>
      </c>
      <c r="R61">
        <f>Table813[[#This Row],[Time took]]-Table8[[#This Row],[Time took]]</f>
        <v>730.26999999998998</v>
      </c>
    </row>
    <row r="62" spans="1:18">
      <c r="A62" s="7" t="s">
        <v>5</v>
      </c>
      <c r="B62" s="7" t="s">
        <v>7</v>
      </c>
      <c r="C62" s="7">
        <v>4</v>
      </c>
      <c r="D62" s="7">
        <v>3</v>
      </c>
      <c r="E62" s="7">
        <v>5.0000000000145501</v>
      </c>
      <c r="F62" s="7"/>
      <c r="H62">
        <f>Table3[[#This Row],[Time took]]-Table1[[#This Row],[Time took]]</f>
        <v>-1.9999999999854499</v>
      </c>
      <c r="I62" s="5">
        <f>Table3[[#This Row],[Time took]]-Table2[[#This Row],[Time took]]</f>
        <v>2.12499999442662</v>
      </c>
      <c r="K62" s="8" t="s">
        <v>5</v>
      </c>
      <c r="L62" s="8" t="s">
        <v>7</v>
      </c>
      <c r="M62" s="8">
        <v>12</v>
      </c>
      <c r="N62" cm="1">
        <f t="array" ref="N62">MIN(INDEX(_xlfn._xlws.FILTER(Table11[],(Table11[Engine]=K62)*(Table11[Algorithm]=L62)*(Table11[Search Depth]=M62)),,5))</f>
        <v>3634</v>
      </c>
      <c r="P62">
        <f>Table813[[#This Row],[Time took]]-N18</f>
        <v>-5246</v>
      </c>
      <c r="Q62">
        <f>Table813[[#This Row],[Time took]]-Table811[[#This Row],[Time took]]</f>
        <v>-9757</v>
      </c>
      <c r="R62">
        <f>Table813[[#This Row],[Time took]]-Table8[[#This Row],[Time took]]</f>
        <v>1422.3400000000001</v>
      </c>
    </row>
    <row r="63" spans="1:18">
      <c r="A63" s="7" t="s">
        <v>5</v>
      </c>
      <c r="B63" s="7" t="s">
        <v>7</v>
      </c>
      <c r="C63" s="7">
        <v>5</v>
      </c>
      <c r="D63" s="7">
        <v>3</v>
      </c>
      <c r="E63" s="7">
        <v>4.9999999999854401</v>
      </c>
      <c r="F63" s="7"/>
      <c r="H63">
        <f>Table3[[#This Row],[Time took]]-Table1[[#This Row],[Time took]]</f>
        <v>-2.0000000000145599</v>
      </c>
      <c r="I63" s="5">
        <f>Table3[[#This Row],[Time took]]-Table2[[#This Row],[Time took]]</f>
        <v>0.44500000773405013</v>
      </c>
    </row>
    <row r="64" spans="1:18">
      <c r="A64" s="7" t="s">
        <v>5</v>
      </c>
      <c r="B64" s="7" t="s">
        <v>7</v>
      </c>
      <c r="C64" s="7">
        <v>6</v>
      </c>
      <c r="D64" s="7">
        <v>3</v>
      </c>
      <c r="E64" s="7">
        <v>4</v>
      </c>
      <c r="F64" s="7"/>
      <c r="H64">
        <f>Table3[[#This Row],[Time took]]-Table1[[#This Row],[Time took]]</f>
        <v>-4</v>
      </c>
      <c r="I64" s="5">
        <f>Table3[[#This Row],[Time took]]-Table2[[#This Row],[Time took]]</f>
        <v>0.55999999959021984</v>
      </c>
    </row>
    <row r="65" spans="1:9">
      <c r="A65" s="7" t="s">
        <v>5</v>
      </c>
      <c r="B65" s="7" t="s">
        <v>7</v>
      </c>
      <c r="C65" s="7">
        <v>7</v>
      </c>
      <c r="D65" s="7">
        <v>3</v>
      </c>
      <c r="E65" s="7">
        <v>5</v>
      </c>
      <c r="F65" s="7"/>
      <c r="H65">
        <f>Table3[[#This Row],[Time took]]-Table1[[#This Row],[Time took]]</f>
        <v>-1</v>
      </c>
      <c r="I65" s="5">
        <f>Table3[[#This Row],[Time took]]-Table2[[#This Row],[Time took]]</f>
        <v>1.9700000365264798</v>
      </c>
    </row>
    <row r="66" spans="1:9">
      <c r="A66" s="7" t="s">
        <v>5</v>
      </c>
      <c r="B66" s="7" t="s">
        <v>7</v>
      </c>
      <c r="C66" s="7">
        <v>0</v>
      </c>
      <c r="D66" s="7">
        <v>4</v>
      </c>
      <c r="E66" s="7">
        <v>7</v>
      </c>
      <c r="F66" s="7"/>
      <c r="H66">
        <f>Table3[[#This Row],[Time took]]-Table1[[#This Row],[Time took]]</f>
        <v>-7</v>
      </c>
      <c r="I66" s="5">
        <f>Table3[[#This Row],[Time took]]-Table2[[#This Row],[Time took]]</f>
        <v>1.3249999778345298</v>
      </c>
    </row>
    <row r="67" spans="1:9">
      <c r="A67" s="7" t="s">
        <v>5</v>
      </c>
      <c r="B67" s="7" t="s">
        <v>7</v>
      </c>
      <c r="C67" s="7">
        <v>1</v>
      </c>
      <c r="D67" s="7">
        <v>4</v>
      </c>
      <c r="E67" s="7">
        <v>8</v>
      </c>
      <c r="F67" s="7"/>
      <c r="H67">
        <f>Table3[[#This Row],[Time took]]-Table1[[#This Row],[Time took]]</f>
        <v>-10</v>
      </c>
      <c r="I67" s="5">
        <f>Table3[[#This Row],[Time took]]-Table2[[#This Row],[Time took]]</f>
        <v>1.6800000141374802</v>
      </c>
    </row>
    <row r="68" spans="1:9">
      <c r="A68" s="7" t="s">
        <v>5</v>
      </c>
      <c r="B68" s="7" t="s">
        <v>7</v>
      </c>
      <c r="C68" s="7">
        <v>2</v>
      </c>
      <c r="D68" s="7">
        <v>4</v>
      </c>
      <c r="E68" s="7">
        <v>9</v>
      </c>
      <c r="F68" s="7"/>
      <c r="H68">
        <f>Table3[[#This Row],[Time took]]-Table1[[#This Row],[Time took]]</f>
        <v>-6</v>
      </c>
      <c r="I68" s="5">
        <f>Table3[[#This Row],[Time took]]-Table2[[#This Row],[Time took]]</f>
        <v>3.7900000261142903</v>
      </c>
    </row>
    <row r="69" spans="1:9">
      <c r="A69" s="7" t="s">
        <v>5</v>
      </c>
      <c r="B69" s="7" t="s">
        <v>7</v>
      </c>
      <c r="C69" s="7">
        <v>3</v>
      </c>
      <c r="D69" s="7">
        <v>4</v>
      </c>
      <c r="E69" s="7">
        <v>8</v>
      </c>
      <c r="F69" s="7"/>
      <c r="H69">
        <f>Table3[[#This Row],[Time took]]-Table1[[#This Row],[Time took]]</f>
        <v>-6</v>
      </c>
      <c r="I69" s="5">
        <f>Table3[[#This Row],[Time took]]-Table2[[#This Row],[Time took]]</f>
        <v>1.0750000057742</v>
      </c>
    </row>
    <row r="70" spans="1:9">
      <c r="A70" s="7" t="s">
        <v>5</v>
      </c>
      <c r="B70" s="7" t="s">
        <v>7</v>
      </c>
      <c r="C70" s="7">
        <v>4</v>
      </c>
      <c r="D70" s="7">
        <v>4</v>
      </c>
      <c r="E70" s="7">
        <v>9</v>
      </c>
      <c r="F70" s="7"/>
      <c r="H70">
        <f>Table3[[#This Row],[Time took]]-Table1[[#This Row],[Time took]]</f>
        <v>-7</v>
      </c>
      <c r="I70" s="5">
        <f>Table3[[#This Row],[Time took]]-Table2[[#This Row],[Time took]]</f>
        <v>1.1300000278279203</v>
      </c>
    </row>
    <row r="71" spans="1:9">
      <c r="A71" s="7" t="s">
        <v>5</v>
      </c>
      <c r="B71" s="7" t="s">
        <v>7</v>
      </c>
      <c r="C71" s="7">
        <v>5</v>
      </c>
      <c r="D71" s="7">
        <v>4</v>
      </c>
      <c r="E71" s="7">
        <v>7</v>
      </c>
      <c r="F71" s="7"/>
      <c r="H71">
        <f>Table3[[#This Row],[Time took]]-Table1[[#This Row],[Time took]]</f>
        <v>-8</v>
      </c>
      <c r="I71" s="5">
        <f>Table3[[#This Row],[Time took]]-Table2[[#This Row],[Time took]]</f>
        <v>1.7000000393018198</v>
      </c>
    </row>
    <row r="72" spans="1:9">
      <c r="A72" s="7" t="s">
        <v>5</v>
      </c>
      <c r="B72" s="7" t="s">
        <v>7</v>
      </c>
      <c r="C72" s="7">
        <v>6</v>
      </c>
      <c r="D72" s="7">
        <v>4</v>
      </c>
      <c r="E72" s="7">
        <v>8</v>
      </c>
      <c r="F72" s="7"/>
      <c r="H72">
        <f>Table3[[#This Row],[Time took]]-Table1[[#This Row],[Time took]]</f>
        <v>-9</v>
      </c>
      <c r="I72" s="5">
        <f>Table3[[#This Row],[Time took]]-Table2[[#This Row],[Time took]]</f>
        <v>3.3649999806657496</v>
      </c>
    </row>
    <row r="73" spans="1:9">
      <c r="A73" s="7" t="s">
        <v>5</v>
      </c>
      <c r="B73" s="7" t="s">
        <v>7</v>
      </c>
      <c r="C73" s="7">
        <v>7</v>
      </c>
      <c r="D73" s="7">
        <v>4</v>
      </c>
      <c r="E73" s="7">
        <v>7</v>
      </c>
      <c r="F73" s="7"/>
      <c r="H73">
        <f>Table3[[#This Row],[Time took]]-Table1[[#This Row],[Time took]]</f>
        <v>-8</v>
      </c>
      <c r="I73" s="5">
        <f>Table3[[#This Row],[Time took]]-Table2[[#This Row],[Time took]]</f>
        <v>7.0000025909400243E-2</v>
      </c>
    </row>
    <row r="74" spans="1:9">
      <c r="A74" s="7" t="s">
        <v>5</v>
      </c>
      <c r="B74" s="7" t="s">
        <v>7</v>
      </c>
      <c r="C74" s="7">
        <v>0</v>
      </c>
      <c r="D74" s="7">
        <v>5</v>
      </c>
      <c r="E74" s="7">
        <v>21</v>
      </c>
      <c r="F74" s="7"/>
      <c r="H74">
        <f>Table3[[#This Row],[Time took]]-Table1[[#This Row],[Time took]]</f>
        <v>-19</v>
      </c>
      <c r="I74" s="5">
        <f>Table3[[#This Row],[Time took]]-Table2[[#This Row],[Time took]]</f>
        <v>5.6850000321866005</v>
      </c>
    </row>
    <row r="75" spans="1:9">
      <c r="A75" s="7" t="s">
        <v>5</v>
      </c>
      <c r="B75" s="7" t="s">
        <v>7</v>
      </c>
      <c r="C75" s="7">
        <v>1</v>
      </c>
      <c r="D75" s="7">
        <v>5</v>
      </c>
      <c r="E75" s="7">
        <v>22</v>
      </c>
      <c r="F75" s="7"/>
      <c r="H75">
        <f>Table3[[#This Row],[Time took]]-Table1[[#This Row],[Time took]]</f>
        <v>-14</v>
      </c>
      <c r="I75" s="5">
        <f>Table3[[#This Row],[Time took]]-Table2[[#This Row],[Time took]]</f>
        <v>10.2750000106171</v>
      </c>
    </row>
    <row r="76" spans="1:9">
      <c r="A76" s="7" t="s">
        <v>5</v>
      </c>
      <c r="B76" s="7" t="s">
        <v>7</v>
      </c>
      <c r="C76" s="7">
        <v>2</v>
      </c>
      <c r="D76" s="7">
        <v>5</v>
      </c>
      <c r="E76" s="7">
        <v>20</v>
      </c>
      <c r="F76" s="7"/>
      <c r="H76">
        <f>Table3[[#This Row],[Time took]]-Table1[[#This Row],[Time took]]</f>
        <v>-19</v>
      </c>
      <c r="I76" s="5">
        <f>Table3[[#This Row],[Time took]]-Table2[[#This Row],[Time took]]</f>
        <v>5.3649999713525993</v>
      </c>
    </row>
    <row r="77" spans="1:9">
      <c r="A77" s="7" t="s">
        <v>5</v>
      </c>
      <c r="B77" s="7" t="s">
        <v>7</v>
      </c>
      <c r="C77" s="7">
        <v>3</v>
      </c>
      <c r="D77" s="7">
        <v>5</v>
      </c>
      <c r="E77" s="7">
        <v>22</v>
      </c>
      <c r="F77" s="7"/>
      <c r="H77">
        <f>Table3[[#This Row],[Time took]]-Table1[[#This Row],[Time took]]</f>
        <v>-15</v>
      </c>
      <c r="I77" s="5">
        <f>Table3[[#This Row],[Time took]]-Table2[[#This Row],[Time took]]</f>
        <v>9.0099999825471002</v>
      </c>
    </row>
    <row r="78" spans="1:9">
      <c r="A78" s="7" t="s">
        <v>5</v>
      </c>
      <c r="B78" s="7" t="s">
        <v>7</v>
      </c>
      <c r="C78" s="7">
        <v>4</v>
      </c>
      <c r="D78" s="7">
        <v>5</v>
      </c>
      <c r="E78" s="7">
        <v>21</v>
      </c>
      <c r="F78" s="7"/>
      <c r="H78">
        <f>Table3[[#This Row],[Time took]]-Table1[[#This Row],[Time took]]</f>
        <v>-18</v>
      </c>
      <c r="I78" s="5">
        <f>Table3[[#This Row],[Time took]]-Table2[[#This Row],[Time took]]</f>
        <v>6.6600000057370004</v>
      </c>
    </row>
    <row r="79" spans="1:9">
      <c r="A79" s="7" t="s">
        <v>5</v>
      </c>
      <c r="B79" s="7" t="s">
        <v>7</v>
      </c>
      <c r="C79" s="7">
        <v>5</v>
      </c>
      <c r="D79" s="7">
        <v>5</v>
      </c>
      <c r="E79" s="7">
        <v>20</v>
      </c>
      <c r="F79" s="7"/>
      <c r="H79">
        <f>Table3[[#This Row],[Time took]]-Table1[[#This Row],[Time took]]</f>
        <v>-20</v>
      </c>
      <c r="I79" s="5">
        <f>Table3[[#This Row],[Time took]]-Table2[[#This Row],[Time took]]</f>
        <v>6.6449999972246996</v>
      </c>
    </row>
    <row r="80" spans="1:9">
      <c r="A80" s="7" t="s">
        <v>5</v>
      </c>
      <c r="B80" s="7" t="s">
        <v>7</v>
      </c>
      <c r="C80" s="7">
        <v>6</v>
      </c>
      <c r="D80" s="7">
        <v>5</v>
      </c>
      <c r="E80" s="7">
        <v>19.000000000014499</v>
      </c>
      <c r="F80" s="7"/>
      <c r="H80">
        <f>Table3[[#This Row],[Time took]]-Table1[[#This Row],[Time took]]</f>
        <v>-19.999999999985501</v>
      </c>
      <c r="I80" s="5">
        <f>Table3[[#This Row],[Time took]]-Table2[[#This Row],[Time took]]</f>
        <v>7.1300000124755982</v>
      </c>
    </row>
    <row r="81" spans="1:9">
      <c r="A81" s="7" t="s">
        <v>5</v>
      </c>
      <c r="B81" s="7" t="s">
        <v>7</v>
      </c>
      <c r="C81" s="7">
        <v>7</v>
      </c>
      <c r="D81" s="7">
        <v>5</v>
      </c>
      <c r="E81" s="7">
        <v>19.999999999985398</v>
      </c>
      <c r="F81" s="7"/>
      <c r="H81">
        <f>Table3[[#This Row],[Time took]]-Table1[[#This Row],[Time took]]</f>
        <v>-16.000000000014602</v>
      </c>
      <c r="I81" s="5">
        <f>Table3[[#This Row],[Time took]]-Table2[[#This Row],[Time took]]</f>
        <v>7.4399999971355992</v>
      </c>
    </row>
    <row r="82" spans="1:9">
      <c r="A82" s="7" t="s">
        <v>5</v>
      </c>
      <c r="B82" s="7" t="s">
        <v>7</v>
      </c>
      <c r="C82" s="7">
        <v>0</v>
      </c>
      <c r="D82" s="7">
        <v>6</v>
      </c>
      <c r="E82" s="7">
        <v>50</v>
      </c>
      <c r="F82" s="7"/>
      <c r="H82">
        <f>Table3[[#This Row],[Time took]]-Table1[[#This Row],[Time took]]</f>
        <v>-44</v>
      </c>
      <c r="I82" s="5">
        <f>Table3[[#This Row],[Time took]]-Table2[[#This Row],[Time took]]</f>
        <v>16.829999990295697</v>
      </c>
    </row>
    <row r="83" spans="1:9">
      <c r="A83" s="7" t="s">
        <v>5</v>
      </c>
      <c r="B83" s="7" t="s">
        <v>7</v>
      </c>
      <c r="C83" s="7">
        <v>1</v>
      </c>
      <c r="D83" s="7">
        <v>6</v>
      </c>
      <c r="E83" s="7">
        <v>47</v>
      </c>
      <c r="F83" s="7"/>
      <c r="H83">
        <f>Table3[[#This Row],[Time took]]-Table1[[#This Row],[Time took]]</f>
        <v>-50</v>
      </c>
      <c r="I83" s="5">
        <f>Table3[[#This Row],[Time took]]-Table2[[#This Row],[Time took]]</f>
        <v>19.820000024512499</v>
      </c>
    </row>
    <row r="84" spans="1:9">
      <c r="A84" s="7" t="s">
        <v>5</v>
      </c>
      <c r="B84" s="7" t="s">
        <v>7</v>
      </c>
      <c r="C84" s="7">
        <v>2</v>
      </c>
      <c r="D84" s="7">
        <v>6</v>
      </c>
      <c r="E84" s="7">
        <v>45</v>
      </c>
      <c r="F84" s="7"/>
      <c r="H84">
        <f>Table3[[#This Row],[Time took]]-Table1[[#This Row],[Time took]]</f>
        <v>-47</v>
      </c>
      <c r="I84" s="5">
        <f>Table3[[#This Row],[Time took]]-Table2[[#This Row],[Time took]]</f>
        <v>17.915000049397399</v>
      </c>
    </row>
    <row r="85" spans="1:9">
      <c r="A85" s="7" t="s">
        <v>5</v>
      </c>
      <c r="B85" s="7" t="s">
        <v>7</v>
      </c>
      <c r="C85" s="7">
        <v>3</v>
      </c>
      <c r="D85" s="7">
        <v>6</v>
      </c>
      <c r="E85" s="7">
        <v>49</v>
      </c>
      <c r="F85" s="7"/>
      <c r="H85">
        <f>Table3[[#This Row],[Time took]]-Table1[[#This Row],[Time took]]</f>
        <v>-54</v>
      </c>
      <c r="I85" s="5">
        <f>Table3[[#This Row],[Time took]]-Table2[[#This Row],[Time took]]</f>
        <v>21.435000003315601</v>
      </c>
    </row>
    <row r="86" spans="1:9">
      <c r="A86" s="7" t="s">
        <v>5</v>
      </c>
      <c r="B86" s="7" t="s">
        <v>7</v>
      </c>
      <c r="C86" s="7">
        <v>4</v>
      </c>
      <c r="D86" s="7">
        <v>6</v>
      </c>
      <c r="E86" s="7">
        <v>44.000000000014502</v>
      </c>
      <c r="F86" s="7"/>
      <c r="H86">
        <f>Table3[[#This Row],[Time took]]-Table1[[#This Row],[Time took]]</f>
        <v>-49.999999999985498</v>
      </c>
      <c r="I86" s="5">
        <f>Table3[[#This Row],[Time took]]-Table2[[#This Row],[Time took]]</f>
        <v>16.509999992340504</v>
      </c>
    </row>
    <row r="87" spans="1:9">
      <c r="A87" s="7" t="s">
        <v>5</v>
      </c>
      <c r="B87" s="7" t="s">
        <v>7</v>
      </c>
      <c r="C87" s="7">
        <v>5</v>
      </c>
      <c r="D87" s="7">
        <v>6</v>
      </c>
      <c r="E87" s="7">
        <v>44.999999999985398</v>
      </c>
      <c r="F87" s="7"/>
      <c r="H87">
        <f>Table3[[#This Row],[Time took]]-Table1[[#This Row],[Time took]]</f>
        <v>-51.000000000014602</v>
      </c>
      <c r="I87" s="5">
        <f>Table3[[#This Row],[Time took]]-Table2[[#This Row],[Time took]]</f>
        <v>14.564999977577799</v>
      </c>
    </row>
    <row r="88" spans="1:9">
      <c r="A88" s="7" t="s">
        <v>5</v>
      </c>
      <c r="B88" s="7" t="s">
        <v>7</v>
      </c>
      <c r="C88" s="7">
        <v>6</v>
      </c>
      <c r="D88" s="7">
        <v>6</v>
      </c>
      <c r="E88" s="7">
        <v>47</v>
      </c>
      <c r="F88" s="7"/>
      <c r="H88">
        <f>Table3[[#This Row],[Time took]]-Table1[[#This Row],[Time took]]</f>
        <v>-48</v>
      </c>
      <c r="I88" s="5">
        <f>Table3[[#This Row],[Time took]]-Table2[[#This Row],[Time took]]</f>
        <v>19.6749999681488</v>
      </c>
    </row>
    <row r="89" spans="1:9">
      <c r="A89" s="7" t="s">
        <v>5</v>
      </c>
      <c r="B89" s="7" t="s">
        <v>7</v>
      </c>
      <c r="C89" s="7">
        <v>7</v>
      </c>
      <c r="D89" s="7">
        <v>6</v>
      </c>
      <c r="E89" s="7">
        <v>49</v>
      </c>
      <c r="F89" s="7"/>
      <c r="H89">
        <f>Table3[[#This Row],[Time took]]-Table1[[#This Row],[Time took]]</f>
        <v>-50</v>
      </c>
      <c r="I89" s="5">
        <f>Table3[[#This Row],[Time took]]-Table2[[#This Row],[Time took]]</f>
        <v>21.9399999487214</v>
      </c>
    </row>
    <row r="90" spans="1:9">
      <c r="A90" s="7" t="s">
        <v>5</v>
      </c>
      <c r="B90" s="7" t="s">
        <v>7</v>
      </c>
      <c r="C90" s="7">
        <v>0</v>
      </c>
      <c r="D90" s="7">
        <v>7</v>
      </c>
      <c r="E90" s="7">
        <v>164</v>
      </c>
      <c r="F90" s="7"/>
      <c r="H90">
        <f>Table3[[#This Row],[Time took]]-Table1[[#This Row],[Time took]]</f>
        <v>-154</v>
      </c>
      <c r="I90" s="5">
        <f>Table3[[#This Row],[Time took]]-Table2[[#This Row],[Time took]]</f>
        <v>59.415000035427994</v>
      </c>
    </row>
    <row r="91" spans="1:9">
      <c r="A91" s="7" t="s">
        <v>5</v>
      </c>
      <c r="B91" s="7" t="s">
        <v>7</v>
      </c>
      <c r="C91" s="7">
        <v>1</v>
      </c>
      <c r="D91" s="7">
        <v>7</v>
      </c>
      <c r="E91" s="7">
        <v>160</v>
      </c>
      <c r="F91" s="7"/>
      <c r="H91">
        <f>Table3[[#This Row],[Time took]]-Table1[[#This Row],[Time took]]</f>
        <v>-159</v>
      </c>
      <c r="I91" s="5">
        <f>Table3[[#This Row],[Time took]]-Table2[[#This Row],[Time took]]</f>
        <v>59.435000028461999</v>
      </c>
    </row>
    <row r="92" spans="1:9">
      <c r="A92" s="7" t="s">
        <v>5</v>
      </c>
      <c r="B92" s="7" t="s">
        <v>7</v>
      </c>
      <c r="C92" s="7">
        <v>2</v>
      </c>
      <c r="D92" s="7">
        <v>7</v>
      </c>
      <c r="E92" s="7">
        <v>163</v>
      </c>
      <c r="F92" s="7"/>
      <c r="H92">
        <f>Table3[[#This Row],[Time took]]-Table1[[#This Row],[Time took]]</f>
        <v>-156</v>
      </c>
      <c r="I92" s="5">
        <f>Table3[[#This Row],[Time took]]-Table2[[#This Row],[Time took]]</f>
        <v>63.685000000521597</v>
      </c>
    </row>
    <row r="93" spans="1:9">
      <c r="A93" s="7" t="s">
        <v>5</v>
      </c>
      <c r="B93" s="7" t="s">
        <v>7</v>
      </c>
      <c r="C93" s="7">
        <v>3</v>
      </c>
      <c r="D93" s="7">
        <v>7</v>
      </c>
      <c r="E93" s="7">
        <v>162</v>
      </c>
      <c r="F93" s="7"/>
      <c r="H93">
        <f>Table3[[#This Row],[Time took]]-Table1[[#This Row],[Time took]]</f>
        <v>-158</v>
      </c>
      <c r="I93" s="5">
        <f>Table3[[#This Row],[Time took]]-Table2[[#This Row],[Time took]]</f>
        <v>53.654999984894005</v>
      </c>
    </row>
    <row r="94" spans="1:9">
      <c r="A94" s="7" t="s">
        <v>5</v>
      </c>
      <c r="B94" s="7" t="s">
        <v>7</v>
      </c>
      <c r="C94" s="7">
        <v>4</v>
      </c>
      <c r="D94" s="7">
        <v>7</v>
      </c>
      <c r="E94" s="7">
        <v>161</v>
      </c>
      <c r="F94" s="7"/>
      <c r="H94">
        <f>Table3[[#This Row],[Time took]]-Table1[[#This Row],[Time took]]</f>
        <v>-171</v>
      </c>
      <c r="I94" s="5">
        <f>Table3[[#This Row],[Time took]]-Table2[[#This Row],[Time took]]</f>
        <v>56.569999993313999</v>
      </c>
    </row>
    <row r="95" spans="1:9">
      <c r="A95" s="7" t="s">
        <v>5</v>
      </c>
      <c r="B95" s="7" t="s">
        <v>7</v>
      </c>
      <c r="C95" s="7">
        <v>5</v>
      </c>
      <c r="D95" s="7">
        <v>7</v>
      </c>
      <c r="E95" s="7">
        <v>170</v>
      </c>
      <c r="F95" s="7"/>
      <c r="H95">
        <f>Table3[[#This Row],[Time took]]-Table1[[#This Row],[Time took]]</f>
        <v>-151</v>
      </c>
      <c r="I95" s="5">
        <f>Table3[[#This Row],[Time took]]-Table2[[#This Row],[Time took]]</f>
        <v>62.050000024029003</v>
      </c>
    </row>
    <row r="96" spans="1:9">
      <c r="A96" s="7" t="s">
        <v>5</v>
      </c>
      <c r="B96" s="7" t="s">
        <v>7</v>
      </c>
      <c r="C96" s="7">
        <v>6</v>
      </c>
      <c r="D96" s="7">
        <v>7</v>
      </c>
      <c r="E96" s="7">
        <v>159</v>
      </c>
      <c r="F96" s="7"/>
      <c r="H96">
        <f>Table3[[#This Row],[Time took]]-Table1[[#This Row],[Time took]]</f>
        <v>-172</v>
      </c>
      <c r="I96" s="5">
        <f>Table3[[#This Row],[Time took]]-Table2[[#This Row],[Time took]]</f>
        <v>54.200000028125999</v>
      </c>
    </row>
    <row r="97" spans="1:9">
      <c r="A97" s="7" t="s">
        <v>5</v>
      </c>
      <c r="B97" s="7" t="s">
        <v>7</v>
      </c>
      <c r="C97" s="7">
        <v>7</v>
      </c>
      <c r="D97" s="7">
        <v>7</v>
      </c>
      <c r="E97" s="7">
        <v>162</v>
      </c>
      <c r="F97" s="7"/>
      <c r="H97">
        <f>Table3[[#This Row],[Time took]]-Table1[[#This Row],[Time took]]</f>
        <v>-175</v>
      </c>
      <c r="I97" s="5">
        <f>Table3[[#This Row],[Time took]]-Table2[[#This Row],[Time took]]</f>
        <v>57.965000032448003</v>
      </c>
    </row>
    <row r="98" spans="1:9">
      <c r="A98" s="7" t="s">
        <v>5</v>
      </c>
      <c r="B98" s="7" t="s">
        <v>7</v>
      </c>
      <c r="C98" s="7">
        <v>0</v>
      </c>
      <c r="D98" s="7">
        <v>8</v>
      </c>
      <c r="E98" s="7">
        <v>322</v>
      </c>
      <c r="F98" s="7"/>
      <c r="H98">
        <f>Table3[[#This Row],[Time took]]-Table1[[#This Row],[Time took]]</f>
        <v>-406</v>
      </c>
      <c r="I98" s="5">
        <f>Table3[[#This Row],[Time took]]-Table2[[#This Row],[Time took]]</f>
        <v>128.69999995734599</v>
      </c>
    </row>
    <row r="99" spans="1:9">
      <c r="A99" s="7" t="s">
        <v>5</v>
      </c>
      <c r="B99" s="7" t="s">
        <v>7</v>
      </c>
      <c r="C99" s="7">
        <v>1</v>
      </c>
      <c r="D99" s="7">
        <v>8</v>
      </c>
      <c r="E99" s="7">
        <v>314</v>
      </c>
      <c r="F99" s="7"/>
      <c r="H99">
        <f>Table3[[#This Row],[Time took]]-Table1[[#This Row],[Time took]]</f>
        <v>-474</v>
      </c>
      <c r="I99" s="5">
        <f>Table3[[#This Row],[Time took]]-Table2[[#This Row],[Time took]]</f>
        <v>123.049999981653</v>
      </c>
    </row>
    <row r="100" spans="1:9">
      <c r="A100" s="7" t="s">
        <v>5</v>
      </c>
      <c r="B100" s="7" t="s">
        <v>7</v>
      </c>
      <c r="C100" s="7">
        <v>2</v>
      </c>
      <c r="D100" s="7">
        <v>8</v>
      </c>
      <c r="E100" s="7">
        <v>314</v>
      </c>
      <c r="F100" s="7"/>
      <c r="H100">
        <f>Table3[[#This Row],[Time took]]-Table1[[#This Row],[Time took]]</f>
        <v>-376</v>
      </c>
      <c r="I100" s="5">
        <f>Table3[[#This Row],[Time took]]-Table2[[#This Row],[Time took]]</f>
        <v>117.72999998508101</v>
      </c>
    </row>
    <row r="101" spans="1:9">
      <c r="A101" s="7" t="s">
        <v>5</v>
      </c>
      <c r="B101" s="7" t="s">
        <v>7</v>
      </c>
      <c r="C101" s="7">
        <v>3</v>
      </c>
      <c r="D101" s="7">
        <v>8</v>
      </c>
      <c r="E101" s="7">
        <v>321</v>
      </c>
      <c r="F101" s="7"/>
      <c r="H101">
        <f>Table3[[#This Row],[Time took]]-Table1[[#This Row],[Time took]]</f>
        <v>-428</v>
      </c>
      <c r="I101" s="5">
        <f>Table3[[#This Row],[Time took]]-Table2[[#This Row],[Time took]]</f>
        <v>121.92499998863801</v>
      </c>
    </row>
    <row r="102" spans="1:9">
      <c r="A102" s="7" t="s">
        <v>5</v>
      </c>
      <c r="B102" s="7" t="s">
        <v>7</v>
      </c>
      <c r="C102" s="7">
        <v>4</v>
      </c>
      <c r="D102" s="7">
        <v>8</v>
      </c>
      <c r="E102" s="7">
        <v>316</v>
      </c>
      <c r="F102" s="7"/>
      <c r="H102">
        <f>Table3[[#This Row],[Time took]]-Table1[[#This Row],[Time took]]</f>
        <v>-408</v>
      </c>
      <c r="I102" s="5">
        <f>Table3[[#This Row],[Time took]]-Table2[[#This Row],[Time took]]</f>
        <v>125.580000001006</v>
      </c>
    </row>
    <row r="103" spans="1:9">
      <c r="A103" s="7" t="s">
        <v>5</v>
      </c>
      <c r="B103" s="7" t="s">
        <v>7</v>
      </c>
      <c r="C103" s="7">
        <v>5</v>
      </c>
      <c r="D103" s="7">
        <v>8</v>
      </c>
      <c r="E103" s="7">
        <v>328</v>
      </c>
      <c r="F103" s="7"/>
      <c r="H103">
        <f>Table3[[#This Row],[Time took]]-Table1[[#This Row],[Time took]]</f>
        <v>-438</v>
      </c>
      <c r="I103" s="5">
        <f>Table3[[#This Row],[Time took]]-Table2[[#This Row],[Time took]]</f>
        <v>138.644999961369</v>
      </c>
    </row>
    <row r="104" spans="1:9">
      <c r="A104" s="7" t="s">
        <v>5</v>
      </c>
      <c r="B104" s="7" t="s">
        <v>7</v>
      </c>
      <c r="C104" s="7">
        <v>6</v>
      </c>
      <c r="D104" s="7">
        <v>8</v>
      </c>
      <c r="E104" s="7">
        <v>318</v>
      </c>
      <c r="F104" s="7"/>
      <c r="H104">
        <f>Table3[[#This Row],[Time took]]-Table1[[#This Row],[Time took]]</f>
        <v>-456</v>
      </c>
      <c r="I104" s="5">
        <f>Table3[[#This Row],[Time took]]-Table2[[#This Row],[Time took]]</f>
        <v>125.26000003051101</v>
      </c>
    </row>
    <row r="105" spans="1:9">
      <c r="A105" s="7" t="s">
        <v>5</v>
      </c>
      <c r="B105" s="7" t="s">
        <v>7</v>
      </c>
      <c r="C105" s="7">
        <v>7</v>
      </c>
      <c r="D105" s="7">
        <v>8</v>
      </c>
      <c r="E105" s="7">
        <v>328</v>
      </c>
      <c r="F105" s="7"/>
      <c r="H105">
        <f>Table3[[#This Row],[Time took]]-Table1[[#This Row],[Time took]]</f>
        <v>-403</v>
      </c>
      <c r="I105" s="5">
        <f>Table3[[#This Row],[Time took]]-Table2[[#This Row],[Time took]]</f>
        <v>141.270000042394</v>
      </c>
    </row>
    <row r="106" spans="1:9">
      <c r="A106" s="7" t="s">
        <v>5</v>
      </c>
      <c r="B106" s="7" t="s">
        <v>7</v>
      </c>
      <c r="C106" s="7">
        <v>0</v>
      </c>
      <c r="D106" s="7">
        <v>9</v>
      </c>
      <c r="E106" s="7">
        <v>1045</v>
      </c>
      <c r="F106" s="7"/>
      <c r="H106">
        <f>Table3[[#This Row],[Time took]]-Table1[[#This Row],[Time took]]</f>
        <v>-1180</v>
      </c>
      <c r="I106" s="5">
        <f>Table3[[#This Row],[Time took]]-Table2[[#This Row],[Time took]]</f>
        <v>396.01499996380903</v>
      </c>
    </row>
    <row r="107" spans="1:9">
      <c r="A107" s="7" t="s">
        <v>5</v>
      </c>
      <c r="B107" s="7" t="s">
        <v>7</v>
      </c>
      <c r="C107" s="7">
        <v>1</v>
      </c>
      <c r="D107" s="7">
        <v>9</v>
      </c>
      <c r="E107" s="7">
        <v>1036</v>
      </c>
      <c r="F107" s="7"/>
      <c r="H107">
        <f>Table3[[#This Row],[Time took]]-Table1[[#This Row],[Time took]]</f>
        <v>-1104</v>
      </c>
      <c r="I107" s="5">
        <f>Table3[[#This Row],[Time took]]-Table2[[#This Row],[Time took]]</f>
        <v>388.04000002704595</v>
      </c>
    </row>
    <row r="108" spans="1:9">
      <c r="A108" s="7" t="s">
        <v>5</v>
      </c>
      <c r="B108" s="7" t="s">
        <v>7</v>
      </c>
      <c r="C108" s="7">
        <v>2</v>
      </c>
      <c r="D108" s="7">
        <v>9</v>
      </c>
      <c r="E108" s="7">
        <v>1081</v>
      </c>
      <c r="F108" s="7"/>
      <c r="H108">
        <f>Table3[[#This Row],[Time took]]-Table1[[#This Row],[Time took]]</f>
        <v>-1076</v>
      </c>
      <c r="I108" s="5">
        <f>Table3[[#This Row],[Time took]]-Table2[[#This Row],[Time took]]</f>
        <v>427.73500002827495</v>
      </c>
    </row>
    <row r="109" spans="1:9">
      <c r="A109" s="7" t="s">
        <v>5</v>
      </c>
      <c r="B109" s="7" t="s">
        <v>7</v>
      </c>
      <c r="C109" s="7">
        <v>3</v>
      </c>
      <c r="D109" s="7">
        <v>9</v>
      </c>
      <c r="E109" s="7">
        <v>1034</v>
      </c>
      <c r="F109" s="7"/>
      <c r="H109">
        <f>Table3[[#This Row],[Time took]]-Table1[[#This Row],[Time took]]</f>
        <v>-1105</v>
      </c>
      <c r="I109" s="5">
        <f>Table3[[#This Row],[Time took]]-Table2[[#This Row],[Time took]]</f>
        <v>377.95000000949995</v>
      </c>
    </row>
    <row r="110" spans="1:9">
      <c r="A110" s="7" t="s">
        <v>5</v>
      </c>
      <c r="B110" s="7" t="s">
        <v>7</v>
      </c>
      <c r="C110" s="7">
        <v>4</v>
      </c>
      <c r="D110" s="7">
        <v>9</v>
      </c>
      <c r="E110" s="7">
        <v>1050</v>
      </c>
      <c r="F110" s="7"/>
      <c r="H110">
        <f>Table3[[#This Row],[Time took]]-Table1[[#This Row],[Time took]]</f>
        <v>-1132</v>
      </c>
      <c r="I110" s="5">
        <f>Table3[[#This Row],[Time took]]-Table2[[#This Row],[Time took]]</f>
        <v>396.75500000594195</v>
      </c>
    </row>
    <row r="111" spans="1:9">
      <c r="A111" s="7" t="s">
        <v>5</v>
      </c>
      <c r="B111" s="7" t="s">
        <v>7</v>
      </c>
      <c r="C111" s="7">
        <v>5</v>
      </c>
      <c r="D111" s="7">
        <v>9</v>
      </c>
      <c r="E111" s="7">
        <v>1052</v>
      </c>
      <c r="F111" s="7"/>
      <c r="H111">
        <f>Table3[[#This Row],[Time took]]-Table1[[#This Row],[Time took]]</f>
        <v>-1129</v>
      </c>
      <c r="I111" s="5">
        <f>Table3[[#This Row],[Time took]]-Table2[[#This Row],[Time took]]</f>
        <v>405.025000018534</v>
      </c>
    </row>
    <row r="112" spans="1:9">
      <c r="A112" s="7" t="s">
        <v>5</v>
      </c>
      <c r="B112" s="7" t="s">
        <v>7</v>
      </c>
      <c r="C112" s="7">
        <v>6</v>
      </c>
      <c r="D112" s="7">
        <v>9</v>
      </c>
      <c r="E112" s="7">
        <v>1047</v>
      </c>
      <c r="F112" s="7"/>
      <c r="H112">
        <f>Table3[[#This Row],[Time took]]-Table1[[#This Row],[Time took]]</f>
        <v>-1153</v>
      </c>
      <c r="I112" s="5">
        <f>Table3[[#This Row],[Time took]]-Table2[[#This Row],[Time took]]</f>
        <v>384.60500000789796</v>
      </c>
    </row>
    <row r="113" spans="1:9">
      <c r="A113" s="7" t="s">
        <v>5</v>
      </c>
      <c r="B113" s="7" t="s">
        <v>7</v>
      </c>
      <c r="C113" s="7">
        <v>7</v>
      </c>
      <c r="D113" s="7">
        <v>9</v>
      </c>
      <c r="E113" s="7">
        <v>1059</v>
      </c>
      <c r="F113" s="7"/>
      <c r="H113">
        <f>Table3[[#This Row],[Time took]]-Table1[[#This Row],[Time took]]</f>
        <v>-1122</v>
      </c>
      <c r="I113" s="5">
        <f>Table3[[#This Row],[Time took]]-Table2[[#This Row],[Time took]]</f>
        <v>406.52000001026397</v>
      </c>
    </row>
    <row r="114" spans="1:9">
      <c r="A114" s="7" t="s">
        <v>5</v>
      </c>
      <c r="B114" s="7" t="s">
        <v>7</v>
      </c>
      <c r="C114" s="7">
        <v>0</v>
      </c>
      <c r="D114" s="7">
        <v>10</v>
      </c>
      <c r="E114" s="7">
        <v>1425</v>
      </c>
      <c r="F114" s="7"/>
      <c r="H114">
        <f>Table3[[#This Row],[Time took]]-Table1[[#This Row],[Time took]]</f>
        <v>-1761</v>
      </c>
      <c r="I114" s="5">
        <f>Table3[[#This Row],[Time took]]-Table2[[#This Row],[Time took]]</f>
        <v>588.869999989402</v>
      </c>
    </row>
    <row r="115" spans="1:9">
      <c r="A115" s="7" t="s">
        <v>5</v>
      </c>
      <c r="B115" s="7" t="s">
        <v>7</v>
      </c>
      <c r="C115" s="7">
        <v>1</v>
      </c>
      <c r="D115" s="7">
        <v>10</v>
      </c>
      <c r="E115" s="7">
        <v>1410.00000000001</v>
      </c>
      <c r="F115" s="7"/>
      <c r="H115">
        <f>Table3[[#This Row],[Time took]]-Table1[[#This Row],[Time took]]</f>
        <v>-1917.99999999999</v>
      </c>
      <c r="I115" s="5">
        <f>Table3[[#This Row],[Time took]]-Table2[[#This Row],[Time took]]</f>
        <v>578.38499996812197</v>
      </c>
    </row>
    <row r="116" spans="1:9">
      <c r="A116" s="7" t="s">
        <v>5</v>
      </c>
      <c r="B116" s="7" t="s">
        <v>7</v>
      </c>
      <c r="C116" s="7">
        <v>2</v>
      </c>
      <c r="D116" s="7">
        <v>10</v>
      </c>
      <c r="E116" s="7">
        <v>1426.99999999998</v>
      </c>
      <c r="F116" s="7"/>
      <c r="H116">
        <f>Table3[[#This Row],[Time took]]-Table1[[#This Row],[Time took]]</f>
        <v>-1743.00000000002</v>
      </c>
      <c r="I116" s="5">
        <f>Table3[[#This Row],[Time took]]-Table2[[#This Row],[Time took]]</f>
        <v>572.71499999144999</v>
      </c>
    </row>
    <row r="117" spans="1:9">
      <c r="A117" s="7" t="s">
        <v>5</v>
      </c>
      <c r="B117" s="7" t="s">
        <v>7</v>
      </c>
      <c r="C117" s="7">
        <v>3</v>
      </c>
      <c r="D117" s="7">
        <v>10</v>
      </c>
      <c r="E117" s="7">
        <v>1406</v>
      </c>
      <c r="F117" s="7"/>
      <c r="H117">
        <f>Table3[[#This Row],[Time took]]-Table1[[#This Row],[Time took]]</f>
        <v>-1705</v>
      </c>
      <c r="I117" s="5">
        <f>Table3[[#This Row],[Time took]]-Table2[[#This Row],[Time took]]</f>
        <v>573.10500000044703</v>
      </c>
    </row>
    <row r="118" spans="1:9">
      <c r="A118" s="7" t="s">
        <v>5</v>
      </c>
      <c r="B118" s="7" t="s">
        <v>7</v>
      </c>
      <c r="C118" s="7">
        <v>4</v>
      </c>
      <c r="D118" s="7">
        <v>10</v>
      </c>
      <c r="E118" s="7">
        <v>1415</v>
      </c>
      <c r="F118" s="7"/>
      <c r="H118">
        <f>Table3[[#This Row],[Time took]]-Table1[[#This Row],[Time took]]</f>
        <v>-1706</v>
      </c>
      <c r="I118" s="5">
        <f>Table3[[#This Row],[Time took]]-Table2[[#This Row],[Time took]]</f>
        <v>580.249999961816</v>
      </c>
    </row>
    <row r="119" spans="1:9">
      <c r="A119" s="7" t="s">
        <v>5</v>
      </c>
      <c r="B119" s="7" t="s">
        <v>7</v>
      </c>
      <c r="C119" s="7">
        <v>5</v>
      </c>
      <c r="D119" s="7">
        <v>10</v>
      </c>
      <c r="E119" s="7">
        <v>1414</v>
      </c>
      <c r="F119" s="7"/>
      <c r="H119">
        <f>Table3[[#This Row],[Time took]]-Table1[[#This Row],[Time took]]</f>
        <v>-1768</v>
      </c>
      <c r="I119" s="5">
        <f>Table3[[#This Row],[Time took]]-Table2[[#This Row],[Time took]]</f>
        <v>587.15500002587305</v>
      </c>
    </row>
    <row r="120" spans="1:9">
      <c r="A120" s="7" t="s">
        <v>5</v>
      </c>
      <c r="B120" s="7" t="s">
        <v>7</v>
      </c>
      <c r="C120" s="7">
        <v>6</v>
      </c>
      <c r="D120" s="7">
        <v>10</v>
      </c>
      <c r="E120" s="7">
        <v>1423</v>
      </c>
      <c r="F120" s="7"/>
      <c r="H120">
        <f>Table3[[#This Row],[Time took]]-Table1[[#This Row],[Time took]]</f>
        <v>-1744</v>
      </c>
      <c r="I120" s="5">
        <f>Table3[[#This Row],[Time took]]-Table2[[#This Row],[Time took]]</f>
        <v>578.67499998724099</v>
      </c>
    </row>
    <row r="121" spans="1:9">
      <c r="A121" s="7" t="s">
        <v>5</v>
      </c>
      <c r="B121" s="7" t="s">
        <v>7</v>
      </c>
      <c r="C121" s="7">
        <v>7</v>
      </c>
      <c r="D121" s="7">
        <v>10</v>
      </c>
      <c r="E121" s="7">
        <v>1426.00000000001</v>
      </c>
      <c r="F121" s="7"/>
      <c r="H121">
        <f>Table3[[#This Row],[Time took]]-Table1[[#This Row],[Time took]]</f>
        <v>-1707.99999999999</v>
      </c>
      <c r="I121" s="5">
        <f>Table3[[#This Row],[Time took]]-Table2[[#This Row],[Time took]]</f>
        <v>597.08000000008496</v>
      </c>
    </row>
    <row r="122" spans="1:9">
      <c r="A122" s="7" t="s">
        <v>5</v>
      </c>
      <c r="B122" s="7" t="s">
        <v>7</v>
      </c>
      <c r="C122" s="7">
        <v>0</v>
      </c>
      <c r="D122" s="7">
        <v>11</v>
      </c>
      <c r="E122" s="7">
        <v>4691.99999999998</v>
      </c>
      <c r="F122" s="7"/>
      <c r="H122">
        <f>Table3[[#This Row],[Time took]]-Table1[[#This Row],[Time took]]</f>
        <v>-4813.00000000002</v>
      </c>
      <c r="I122" s="5">
        <f>Table3[[#This Row],[Time took]]-Table2[[#This Row],[Time took]]</f>
        <v>1791.5600000023701</v>
      </c>
    </row>
    <row r="123" spans="1:9">
      <c r="A123" s="7" t="s">
        <v>5</v>
      </c>
      <c r="B123" s="7" t="s">
        <v>7</v>
      </c>
      <c r="C123" s="7">
        <v>1</v>
      </c>
      <c r="D123" s="7">
        <v>11</v>
      </c>
      <c r="E123" s="7">
        <v>4782</v>
      </c>
      <c r="F123" s="7"/>
      <c r="H123">
        <f>Table3[[#This Row],[Time took]]-Table1[[#This Row],[Time took]]</f>
        <v>-4810</v>
      </c>
      <c r="I123" s="5">
        <f>Table3[[#This Row],[Time took]]-Table2[[#This Row],[Time took]]</f>
        <v>1874.4249999807298</v>
      </c>
    </row>
    <row r="124" spans="1:9">
      <c r="A124" s="7" t="s">
        <v>5</v>
      </c>
      <c r="B124" s="7" t="s">
        <v>7</v>
      </c>
      <c r="C124" s="7">
        <v>2</v>
      </c>
      <c r="D124" s="7">
        <v>11</v>
      </c>
      <c r="E124" s="7">
        <v>4871</v>
      </c>
      <c r="F124" s="7"/>
      <c r="H124">
        <f>Table3[[#This Row],[Time took]]-Table1[[#This Row],[Time took]]</f>
        <v>-4580</v>
      </c>
      <c r="I124" s="5">
        <f>Table3[[#This Row],[Time took]]-Table2[[#This Row],[Time took]]</f>
        <v>1974.2000000122998</v>
      </c>
    </row>
    <row r="125" spans="1:9">
      <c r="A125" s="7" t="s">
        <v>5</v>
      </c>
      <c r="B125" s="7" t="s">
        <v>7</v>
      </c>
      <c r="C125" s="7">
        <v>3</v>
      </c>
      <c r="D125" s="7">
        <v>11</v>
      </c>
      <c r="E125" s="7">
        <v>4888</v>
      </c>
      <c r="F125" s="7"/>
      <c r="H125">
        <f>Table3[[#This Row],[Time took]]-Table1[[#This Row],[Time took]]</f>
        <v>-4678</v>
      </c>
      <c r="I125" s="5">
        <f>Table3[[#This Row],[Time took]]-Table2[[#This Row],[Time took]]</f>
        <v>1921.5849999683001</v>
      </c>
    </row>
    <row r="126" spans="1:9">
      <c r="A126" s="7" t="s">
        <v>5</v>
      </c>
      <c r="B126" s="7" t="s">
        <v>7</v>
      </c>
      <c r="C126" s="7">
        <v>4</v>
      </c>
      <c r="D126" s="7">
        <v>11</v>
      </c>
      <c r="E126" s="7">
        <v>4781</v>
      </c>
      <c r="F126" s="7"/>
      <c r="H126">
        <f>Table3[[#This Row],[Time took]]-Table1[[#This Row],[Time took]]</f>
        <v>-4675</v>
      </c>
      <c r="I126" s="5">
        <f>Table3[[#This Row],[Time took]]-Table2[[#This Row],[Time took]]</f>
        <v>1843.6649999758301</v>
      </c>
    </row>
    <row r="127" spans="1:9">
      <c r="A127" s="7" t="s">
        <v>5</v>
      </c>
      <c r="B127" s="7" t="s">
        <v>7</v>
      </c>
      <c r="C127" s="7">
        <v>5</v>
      </c>
      <c r="D127" s="7">
        <v>11</v>
      </c>
      <c r="E127" s="7">
        <v>4861</v>
      </c>
      <c r="F127" s="7"/>
      <c r="H127">
        <f>Table3[[#This Row],[Time took]]-Table1[[#This Row],[Time took]]</f>
        <v>-4637</v>
      </c>
      <c r="I127" s="5">
        <f>Table3[[#This Row],[Time took]]-Table2[[#This Row],[Time took]]</f>
        <v>1938.3949999711499</v>
      </c>
    </row>
    <row r="128" spans="1:9">
      <c r="A128" s="7" t="s">
        <v>5</v>
      </c>
      <c r="B128" s="7" t="s">
        <v>7</v>
      </c>
      <c r="C128" s="7">
        <v>6</v>
      </c>
      <c r="D128" s="7">
        <v>11</v>
      </c>
      <c r="E128" s="7">
        <v>4864</v>
      </c>
      <c r="F128" s="7"/>
      <c r="H128">
        <f>Table3[[#This Row],[Time took]]-Table1[[#This Row],[Time took]]</f>
        <v>-4667</v>
      </c>
      <c r="I128" s="5">
        <f>Table3[[#This Row],[Time took]]-Table2[[#This Row],[Time took]]</f>
        <v>1967.0299999983999</v>
      </c>
    </row>
    <row r="129" spans="1:9">
      <c r="A129" s="7" t="s">
        <v>5</v>
      </c>
      <c r="B129" s="7" t="s">
        <v>7</v>
      </c>
      <c r="C129" s="7">
        <v>7</v>
      </c>
      <c r="D129" s="7">
        <v>11</v>
      </c>
      <c r="E129" s="7">
        <v>4750</v>
      </c>
      <c r="F129" s="7"/>
      <c r="H129">
        <f>Table3[[#This Row],[Time took]]-Table1[[#This Row],[Time took]]</f>
        <v>-4755</v>
      </c>
      <c r="I129" s="5">
        <f>Table3[[#This Row],[Time took]]-Table2[[#This Row],[Time took]]</f>
        <v>1822.0549999969098</v>
      </c>
    </row>
    <row r="130" spans="1:9">
      <c r="A130" s="7" t="s">
        <v>5</v>
      </c>
      <c r="B130" s="7" t="s">
        <v>7</v>
      </c>
      <c r="C130" s="7">
        <v>0</v>
      </c>
      <c r="D130" s="7">
        <v>12</v>
      </c>
      <c r="E130" s="7">
        <v>8959</v>
      </c>
      <c r="F130" s="7"/>
      <c r="H130">
        <f>Table3[[#This Row],[Time took]]-Table1[[#This Row],[Time took]]</f>
        <v>-10628</v>
      </c>
      <c r="I130" s="5">
        <f>Table3[[#This Row],[Time took]]-Table2[[#This Row],[Time took]]</f>
        <v>3962.7199999787899</v>
      </c>
    </row>
    <row r="131" spans="1:9">
      <c r="A131" s="7" t="s">
        <v>5</v>
      </c>
      <c r="B131" s="7" t="s">
        <v>7</v>
      </c>
      <c r="C131" s="7">
        <v>1</v>
      </c>
      <c r="D131" s="7">
        <v>12</v>
      </c>
      <c r="E131" s="7">
        <v>8981</v>
      </c>
      <c r="F131" s="7"/>
      <c r="H131">
        <f>Table3[[#This Row],[Time took]]-Table1[[#This Row],[Time took]]</f>
        <v>-10684</v>
      </c>
      <c r="I131" s="5">
        <f>Table3[[#This Row],[Time took]]-Table2[[#This Row],[Time took]]</f>
        <v>3928.7099999785496</v>
      </c>
    </row>
    <row r="132" spans="1:9">
      <c r="A132" s="7" t="s">
        <v>5</v>
      </c>
      <c r="B132" s="7" t="s">
        <v>7</v>
      </c>
      <c r="C132" s="7">
        <v>2</v>
      </c>
      <c r="D132" s="7">
        <v>12</v>
      </c>
      <c r="E132" s="7">
        <v>8901</v>
      </c>
      <c r="F132" s="7"/>
      <c r="H132">
        <f>Table3[[#This Row],[Time took]]-Table1[[#This Row],[Time took]]</f>
        <v>-10799</v>
      </c>
      <c r="I132" s="5">
        <f>Table3[[#This Row],[Time took]]-Table2[[#This Row],[Time took]]</f>
        <v>3866.9399999654897</v>
      </c>
    </row>
    <row r="133" spans="1:9">
      <c r="A133" s="7" t="s">
        <v>5</v>
      </c>
      <c r="B133" s="7" t="s">
        <v>7</v>
      </c>
      <c r="C133" s="7">
        <v>3</v>
      </c>
      <c r="D133" s="7">
        <v>12</v>
      </c>
      <c r="E133" s="7">
        <v>8917</v>
      </c>
      <c r="F133" s="7"/>
      <c r="H133">
        <f>Table3[[#This Row],[Time took]]-Table1[[#This Row],[Time took]]</f>
        <v>-10677</v>
      </c>
      <c r="I133" s="5">
        <f>Table3[[#This Row],[Time took]]-Table2[[#This Row],[Time took]]</f>
        <v>3871.4299999834102</v>
      </c>
    </row>
    <row r="134" spans="1:9">
      <c r="A134" s="7" t="s">
        <v>5</v>
      </c>
      <c r="B134" s="7" t="s">
        <v>7</v>
      </c>
      <c r="C134" s="7">
        <v>4</v>
      </c>
      <c r="D134" s="7">
        <v>12</v>
      </c>
      <c r="E134" s="7">
        <v>8983</v>
      </c>
      <c r="F134" s="7"/>
      <c r="H134">
        <f>Table3[[#This Row],[Time took]]-Table1[[#This Row],[Time took]]</f>
        <v>-10627</v>
      </c>
      <c r="I134" s="5">
        <f>Table3[[#This Row],[Time took]]-Table2[[#This Row],[Time took]]</f>
        <v>3936.3050000318399</v>
      </c>
    </row>
    <row r="135" spans="1:9">
      <c r="A135" s="7" t="s">
        <v>5</v>
      </c>
      <c r="B135" s="7" t="s">
        <v>7</v>
      </c>
      <c r="C135" s="7">
        <v>5</v>
      </c>
      <c r="D135" s="7">
        <v>12</v>
      </c>
      <c r="E135" s="7">
        <v>8934</v>
      </c>
      <c r="F135" s="7"/>
      <c r="H135">
        <f>Table3[[#This Row],[Time took]]-Table1[[#This Row],[Time took]]</f>
        <v>-10692</v>
      </c>
      <c r="I135" s="5">
        <f>Table3[[#This Row],[Time took]]-Table2[[#This Row],[Time took]]</f>
        <v>3909.4199999733901</v>
      </c>
    </row>
    <row r="136" spans="1:9">
      <c r="A136" s="7" t="s">
        <v>5</v>
      </c>
      <c r="B136" s="7" t="s">
        <v>7</v>
      </c>
      <c r="C136" s="7">
        <v>6</v>
      </c>
      <c r="D136" s="7">
        <v>12</v>
      </c>
      <c r="E136" s="7">
        <v>8880</v>
      </c>
      <c r="F136" s="7"/>
      <c r="H136">
        <f>Table3[[#This Row],[Time took]]-Table1[[#This Row],[Time took]]</f>
        <v>-10793</v>
      </c>
      <c r="I136" s="5">
        <f>Table3[[#This Row],[Time took]]-Table2[[#This Row],[Time took]]</f>
        <v>3890.1600000052804</v>
      </c>
    </row>
    <row r="137" spans="1:9">
      <c r="A137" s="7" t="s">
        <v>5</v>
      </c>
      <c r="B137" s="7" t="s">
        <v>7</v>
      </c>
      <c r="C137" s="7">
        <v>7</v>
      </c>
      <c r="D137" s="7">
        <v>12</v>
      </c>
      <c r="E137" s="7">
        <v>8920</v>
      </c>
      <c r="F137" s="7"/>
      <c r="H137">
        <f>Table3[[#This Row],[Time took]]-Table1[[#This Row],[Time took]]</f>
        <v>-10725</v>
      </c>
      <c r="I137" s="5">
        <f>Table3[[#This Row],[Time took]]-Table2[[#This Row],[Time took]]</f>
        <v>3872.5349999894397</v>
      </c>
    </row>
    <row r="138" spans="1:9">
      <c r="A138" s="7" t="s">
        <v>8</v>
      </c>
      <c r="B138" s="7" t="s">
        <v>6</v>
      </c>
      <c r="C138" s="7">
        <v>0</v>
      </c>
      <c r="D138" s="7">
        <v>2</v>
      </c>
      <c r="E138" s="7">
        <v>6317.99999999997</v>
      </c>
      <c r="F138" s="7"/>
      <c r="H138">
        <f>Table3[[#This Row],[Time took]]-Table1[[#This Row],[Time took]]</f>
        <v>4802.99999999997</v>
      </c>
      <c r="I138" s="5">
        <f>Table3[[#This Row],[Time took]]-Table2[[#This Row],[Time took]]</f>
        <v>4636.5049999737903</v>
      </c>
    </row>
    <row r="139" spans="1:9">
      <c r="A139" s="7" t="s">
        <v>8</v>
      </c>
      <c r="B139" s="7" t="s">
        <v>6</v>
      </c>
      <c r="C139" s="7">
        <v>1</v>
      </c>
      <c r="D139" s="7">
        <v>2</v>
      </c>
      <c r="E139" s="7">
        <v>6273</v>
      </c>
      <c r="F139" s="7"/>
      <c r="H139">
        <f>Table3[[#This Row],[Time took]]-Table1[[#This Row],[Time took]]</f>
        <v>5093</v>
      </c>
      <c r="I139" s="5">
        <f>Table3[[#This Row],[Time took]]-Table2[[#This Row],[Time took]]</f>
        <v>4576.5099999979202</v>
      </c>
    </row>
    <row r="140" spans="1:9">
      <c r="A140" s="7" t="s">
        <v>8</v>
      </c>
      <c r="B140" s="7" t="s">
        <v>6</v>
      </c>
      <c r="C140" s="7">
        <v>2</v>
      </c>
      <c r="D140" s="7">
        <v>2</v>
      </c>
      <c r="E140" s="7">
        <v>6297</v>
      </c>
      <c r="F140" s="7"/>
      <c r="H140">
        <f>Table3[[#This Row],[Time took]]-Table1[[#This Row],[Time took]]</f>
        <v>5126</v>
      </c>
      <c r="I140" s="5">
        <f>Table3[[#This Row],[Time took]]-Table2[[#This Row],[Time took]]</f>
        <v>5256.9949999828896</v>
      </c>
    </row>
    <row r="141" spans="1:9">
      <c r="A141" s="7" t="s">
        <v>8</v>
      </c>
      <c r="B141" s="7" t="s">
        <v>6</v>
      </c>
      <c r="C141" s="7">
        <v>3</v>
      </c>
      <c r="D141" s="7">
        <v>2</v>
      </c>
      <c r="E141" s="7">
        <v>6081</v>
      </c>
      <c r="F141" s="7"/>
      <c r="H141">
        <f>Table3[[#This Row],[Time took]]-Table1[[#This Row],[Time took]]</f>
        <v>4920</v>
      </c>
      <c r="I141" s="5">
        <f>Table3[[#This Row],[Time took]]-Table2[[#This Row],[Time took]]</f>
        <v>5056.3250000067101</v>
      </c>
    </row>
    <row r="142" spans="1:9">
      <c r="A142" s="7" t="s">
        <v>8</v>
      </c>
      <c r="B142" s="7" t="s">
        <v>6</v>
      </c>
      <c r="C142" s="7">
        <v>4</v>
      </c>
      <c r="D142" s="7">
        <v>2</v>
      </c>
      <c r="E142" s="7">
        <v>5731.00000000002</v>
      </c>
      <c r="F142" s="7"/>
      <c r="H142">
        <f>Table3[[#This Row],[Time took]]-Table1[[#This Row],[Time took]]</f>
        <v>4541.00000000002</v>
      </c>
      <c r="I142" s="5">
        <f>Table3[[#This Row],[Time took]]-Table2[[#This Row],[Time took]]</f>
        <v>4726.1100000180595</v>
      </c>
    </row>
    <row r="143" spans="1:9">
      <c r="A143" s="7" t="s">
        <v>8</v>
      </c>
      <c r="B143" s="7" t="s">
        <v>6</v>
      </c>
      <c r="C143" s="7">
        <v>0</v>
      </c>
      <c r="D143" s="7">
        <v>3</v>
      </c>
      <c r="E143" s="7">
        <v>35707.999999999898</v>
      </c>
      <c r="F143" s="7"/>
      <c r="H143">
        <f>Table3[[#This Row],[Time took]]-Table1[[#This Row],[Time took]]</f>
        <v>28758.999999999898</v>
      </c>
      <c r="I143" s="5">
        <f>Table3[[#This Row],[Time took]]-Table2[[#This Row],[Time took]]</f>
        <v>29393.215000004879</v>
      </c>
    </row>
    <row r="144" spans="1:9">
      <c r="A144" s="7" t="s">
        <v>8</v>
      </c>
      <c r="B144" s="7" t="s">
        <v>6</v>
      </c>
      <c r="C144" s="7">
        <v>1</v>
      </c>
      <c r="D144" s="7">
        <v>3</v>
      </c>
      <c r="E144" s="7">
        <v>35561</v>
      </c>
      <c r="F144" s="7"/>
      <c r="H144">
        <f>Table3[[#This Row],[Time took]]-Table1[[#This Row],[Time took]]</f>
        <v>28580</v>
      </c>
      <c r="I144" s="5">
        <f>Table3[[#This Row],[Time took]]-Table2[[#This Row],[Time took]]</f>
        <v>29394.019999961842</v>
      </c>
    </row>
    <row r="145" spans="1:9">
      <c r="A145" s="7" t="s">
        <v>8</v>
      </c>
      <c r="B145" s="7" t="s">
        <v>6</v>
      </c>
      <c r="C145" s="7">
        <v>2</v>
      </c>
      <c r="D145" s="7">
        <v>3</v>
      </c>
      <c r="E145" s="7">
        <v>35725</v>
      </c>
      <c r="F145" s="7"/>
      <c r="H145">
        <f>Table3[[#This Row],[Time took]]-Table1[[#This Row],[Time took]]</f>
        <v>28790</v>
      </c>
      <c r="I145" s="5">
        <f>Table3[[#This Row],[Time took]]-Table2[[#This Row],[Time took]]</f>
        <v>29530.9399999911</v>
      </c>
    </row>
    <row r="146" spans="1:9">
      <c r="A146" s="7" t="s">
        <v>8</v>
      </c>
      <c r="B146" s="7" t="s">
        <v>6</v>
      </c>
      <c r="C146" s="7">
        <v>3</v>
      </c>
      <c r="D146" s="7">
        <v>3</v>
      </c>
      <c r="E146" s="7">
        <v>35518</v>
      </c>
      <c r="F146" s="7"/>
      <c r="H146">
        <f>Table3[[#This Row],[Time took]]-Table1[[#This Row],[Time took]]</f>
        <v>28659</v>
      </c>
      <c r="I146" s="5">
        <f>Table3[[#This Row],[Time took]]-Table2[[#This Row],[Time took]]</f>
        <v>29333.4349999968</v>
      </c>
    </row>
    <row r="147" spans="1:9">
      <c r="A147" s="7" t="s">
        <v>8</v>
      </c>
      <c r="B147" s="7" t="s">
        <v>6</v>
      </c>
      <c r="C147" s="7">
        <v>4</v>
      </c>
      <c r="D147" s="7">
        <v>3</v>
      </c>
      <c r="E147" s="7">
        <v>35827.999999999898</v>
      </c>
      <c r="F147" s="7"/>
      <c r="H147">
        <f>Table3[[#This Row],[Time took]]-Table1[[#This Row],[Time took]]</f>
        <v>28878.999999999898</v>
      </c>
      <c r="I147" s="5">
        <f>Table3[[#This Row],[Time took]]-Table2[[#This Row],[Time took]]</f>
        <v>29606.059999982266</v>
      </c>
    </row>
    <row r="148" spans="1:9">
      <c r="A148" s="7" t="s">
        <v>8</v>
      </c>
      <c r="B148" s="7" t="s">
        <v>6</v>
      </c>
      <c r="C148" s="7">
        <v>0</v>
      </c>
      <c r="D148" s="7">
        <v>4</v>
      </c>
      <c r="E148" s="7">
        <v>78321</v>
      </c>
      <c r="F148" s="7"/>
      <c r="H148">
        <f>Table3[[#This Row],[Time took]]-Table1[[#This Row],[Time took]]</f>
        <v>44793</v>
      </c>
      <c r="I148" s="5">
        <f>Table3[[#This Row],[Time took]]-Table2[[#This Row],[Time took]]</f>
        <v>48041.020000008</v>
      </c>
    </row>
    <row r="149" spans="1:9">
      <c r="A149" s="7" t="s">
        <v>8</v>
      </c>
      <c r="B149" s="7" t="s">
        <v>6</v>
      </c>
      <c r="C149" s="7">
        <v>1</v>
      </c>
      <c r="D149" s="7">
        <v>4</v>
      </c>
      <c r="E149" s="7">
        <v>107083.999999999</v>
      </c>
      <c r="F149" s="7"/>
      <c r="H149">
        <f>Table3[[#This Row],[Time took]]-Table1[[#This Row],[Time took]]</f>
        <v>73374.999999998996</v>
      </c>
      <c r="I149" s="5">
        <f>Table3[[#This Row],[Time took]]-Table2[[#This Row],[Time took]]</f>
        <v>77060.114999967598</v>
      </c>
    </row>
    <row r="150" spans="1:9">
      <c r="A150" s="7" t="s">
        <v>8</v>
      </c>
      <c r="B150" s="7" t="s">
        <v>6</v>
      </c>
      <c r="C150" s="7">
        <v>2</v>
      </c>
      <c r="D150" s="7">
        <v>4</v>
      </c>
      <c r="E150" s="7">
        <v>149743</v>
      </c>
      <c r="F150" s="7"/>
      <c r="H150">
        <f>Table3[[#This Row],[Time took]]-Table1[[#This Row],[Time took]]</f>
        <v>116092</v>
      </c>
      <c r="I150" s="5">
        <f>Table3[[#This Row],[Time took]]-Table2[[#This Row],[Time took]]</f>
        <v>119681.3350000135</v>
      </c>
    </row>
    <row r="151" spans="1:9">
      <c r="A151" s="7" t="s">
        <v>8</v>
      </c>
      <c r="B151" s="7" t="s">
        <v>6</v>
      </c>
      <c r="C151" s="7">
        <v>3</v>
      </c>
      <c r="D151" s="7">
        <v>4</v>
      </c>
      <c r="E151" s="7">
        <v>54535</v>
      </c>
      <c r="F151" s="7"/>
      <c r="H151">
        <f>Table3[[#This Row],[Time took]]-Table1[[#This Row],[Time took]]</f>
        <v>20635</v>
      </c>
      <c r="I151" s="5">
        <f>Table3[[#This Row],[Time took]]-Table2[[#This Row],[Time took]]</f>
        <v>22891.910000031399</v>
      </c>
    </row>
    <row r="152" spans="1:9">
      <c r="A152" s="7" t="s">
        <v>8</v>
      </c>
      <c r="B152" s="7" t="s">
        <v>6</v>
      </c>
      <c r="C152" s="7">
        <v>4</v>
      </c>
      <c r="D152" s="7">
        <v>4</v>
      </c>
      <c r="E152" s="7">
        <v>134901</v>
      </c>
      <c r="F152" s="7"/>
      <c r="H152">
        <f>Table3[[#This Row],[Time took]]-Table1[[#This Row],[Time took]]</f>
        <v>101077</v>
      </c>
      <c r="I152" s="5">
        <f>Table3[[#This Row],[Time took]]-Table2[[#This Row],[Time took]]</f>
        <v>103034.1249999931</v>
      </c>
    </row>
    <row r="153" spans="1:9">
      <c r="A153" s="7" t="s">
        <v>8</v>
      </c>
      <c r="B153" s="7" t="s">
        <v>7</v>
      </c>
      <c r="C153" s="7">
        <v>0</v>
      </c>
      <c r="D153" s="7">
        <v>2</v>
      </c>
      <c r="E153" s="7">
        <v>1557</v>
      </c>
      <c r="F153" s="7"/>
      <c r="H153">
        <f>Table3[[#This Row],[Time took]]-Table1[[#This Row],[Time took]]</f>
        <v>1232</v>
      </c>
      <c r="I153" s="5">
        <f>Table3[[#This Row],[Time took]]-Table2[[#This Row],[Time took]]</f>
        <v>1253.6150000225759</v>
      </c>
    </row>
    <row r="154" spans="1:9">
      <c r="A154" s="7" t="s">
        <v>8</v>
      </c>
      <c r="B154" s="7" t="s">
        <v>7</v>
      </c>
      <c r="C154" s="7">
        <v>1</v>
      </c>
      <c r="D154" s="7">
        <v>2</v>
      </c>
      <c r="E154" s="7">
        <v>1526</v>
      </c>
      <c r="F154" s="7"/>
      <c r="H154">
        <f>Table3[[#This Row],[Time took]]-Table1[[#This Row],[Time took]]</f>
        <v>1193</v>
      </c>
      <c r="I154" s="5">
        <f>Table3[[#This Row],[Time took]]-Table2[[#This Row],[Time took]]</f>
        <v>1221.119999989402</v>
      </c>
    </row>
    <row r="155" spans="1:9">
      <c r="A155" s="7" t="s">
        <v>8</v>
      </c>
      <c r="B155" s="7" t="s">
        <v>7</v>
      </c>
      <c r="C155" s="7">
        <v>2</v>
      </c>
      <c r="D155" s="7">
        <v>2</v>
      </c>
      <c r="E155" s="7">
        <v>1557</v>
      </c>
      <c r="F155" s="7"/>
      <c r="H155">
        <f>Table3[[#This Row],[Time took]]-Table1[[#This Row],[Time took]]</f>
        <v>1222</v>
      </c>
      <c r="I155" s="5">
        <f>Table3[[#This Row],[Time took]]-Table2[[#This Row],[Time took]]</f>
        <v>1255.8250000285921</v>
      </c>
    </row>
    <row r="156" spans="1:9">
      <c r="A156" s="7" t="s">
        <v>8</v>
      </c>
      <c r="B156" s="7" t="s">
        <v>7</v>
      </c>
      <c r="C156" s="7">
        <v>3</v>
      </c>
      <c r="D156" s="7">
        <v>2</v>
      </c>
      <c r="E156" s="7">
        <v>1535.00000000011</v>
      </c>
      <c r="F156" s="7"/>
      <c r="H156">
        <f>Table3[[#This Row],[Time took]]-Table1[[#This Row],[Time took]]</f>
        <v>1199.00000000011</v>
      </c>
      <c r="I156" s="5">
        <f>Table3[[#This Row],[Time took]]-Table2[[#This Row],[Time took]]</f>
        <v>1230.0300000027</v>
      </c>
    </row>
    <row r="157" spans="1:9">
      <c r="A157" s="7" t="s">
        <v>8</v>
      </c>
      <c r="B157" s="7" t="s">
        <v>7</v>
      </c>
      <c r="C157" s="7">
        <v>4</v>
      </c>
      <c r="D157" s="7">
        <v>2</v>
      </c>
      <c r="E157" s="7">
        <v>1545.9999999998799</v>
      </c>
      <c r="F157" s="7"/>
      <c r="H157">
        <f>Table3[[#This Row],[Time took]]-Table1[[#This Row],[Time took]]</f>
        <v>1212.9999999998799</v>
      </c>
      <c r="I157" s="5">
        <f>Table3[[#This Row],[Time took]]-Table2[[#This Row],[Time took]]</f>
        <v>1236.560000017166</v>
      </c>
    </row>
    <row r="158" spans="1:9">
      <c r="A158" s="7" t="s">
        <v>8</v>
      </c>
      <c r="B158" s="7" t="s">
        <v>7</v>
      </c>
      <c r="C158" s="7">
        <v>0</v>
      </c>
      <c r="D158" s="7">
        <v>3</v>
      </c>
      <c r="E158" s="7">
        <v>7084.00000000011</v>
      </c>
      <c r="F158" s="7"/>
      <c r="H158">
        <f>Table3[[#This Row],[Time took]]-Table1[[#This Row],[Time took]]</f>
        <v>5561.00000000011</v>
      </c>
      <c r="I158" s="5">
        <f>Table3[[#This Row],[Time took]]-Table2[[#This Row],[Time took]]</f>
        <v>5697.8400000055499</v>
      </c>
    </row>
    <row r="159" spans="1:9">
      <c r="A159" s="7" t="s">
        <v>8</v>
      </c>
      <c r="B159" s="7" t="s">
        <v>7</v>
      </c>
      <c r="C159" s="7">
        <v>1</v>
      </c>
      <c r="D159" s="7">
        <v>3</v>
      </c>
      <c r="E159" s="7">
        <v>7077.9999999998799</v>
      </c>
      <c r="F159" s="7"/>
      <c r="H159">
        <f>Table3[[#This Row],[Time took]]-Table1[[#This Row],[Time took]]</f>
        <v>5545.9999999998799</v>
      </c>
      <c r="I159" s="5">
        <f>Table3[[#This Row],[Time took]]-Table2[[#This Row],[Time took]]</f>
        <v>5659.2250000307104</v>
      </c>
    </row>
    <row r="160" spans="1:9">
      <c r="A160" s="7" t="s">
        <v>8</v>
      </c>
      <c r="B160" s="7" t="s">
        <v>7</v>
      </c>
      <c r="C160" s="7">
        <v>2</v>
      </c>
      <c r="D160" s="7">
        <v>3</v>
      </c>
      <c r="E160" s="7">
        <v>7023.00000000011</v>
      </c>
      <c r="F160" s="7"/>
      <c r="H160">
        <f>Table3[[#This Row],[Time took]]-Table1[[#This Row],[Time took]]</f>
        <v>5528.00000000011</v>
      </c>
      <c r="I160" s="5">
        <f>Table3[[#This Row],[Time took]]-Table2[[#This Row],[Time took]]</f>
        <v>5641.75999998313</v>
      </c>
    </row>
    <row r="161" spans="1:9">
      <c r="A161" s="7" t="s">
        <v>8</v>
      </c>
      <c r="B161" s="7" t="s">
        <v>7</v>
      </c>
      <c r="C161" s="7">
        <v>3</v>
      </c>
      <c r="D161" s="7">
        <v>3</v>
      </c>
      <c r="E161" s="7">
        <v>7057</v>
      </c>
      <c r="F161" s="7"/>
      <c r="H161">
        <f>Table3[[#This Row],[Time took]]-Table1[[#This Row],[Time took]]</f>
        <v>5542</v>
      </c>
      <c r="I161" s="5">
        <f>Table3[[#This Row],[Time took]]-Table2[[#This Row],[Time took]]</f>
        <v>5667.0999999907799</v>
      </c>
    </row>
    <row r="162" spans="1:9">
      <c r="A162" s="7" t="s">
        <v>8</v>
      </c>
      <c r="B162" s="7" t="s">
        <v>7</v>
      </c>
      <c r="C162" s="7">
        <v>4</v>
      </c>
      <c r="D162" s="7">
        <v>3</v>
      </c>
      <c r="E162" s="7">
        <v>7068</v>
      </c>
      <c r="F162" s="7"/>
      <c r="H162">
        <f>Table3[[#This Row],[Time took]]-Table1[[#This Row],[Time took]]</f>
        <v>5568</v>
      </c>
      <c r="I162" s="5">
        <f>Table3[[#This Row],[Time took]]-Table2[[#This Row],[Time took]]</f>
        <v>5667.1650000214595</v>
      </c>
    </row>
    <row r="163" spans="1:9">
      <c r="A163" s="7" t="s">
        <v>8</v>
      </c>
      <c r="B163" s="7" t="s">
        <v>7</v>
      </c>
      <c r="C163" s="7">
        <v>0</v>
      </c>
      <c r="D163" s="7">
        <v>4</v>
      </c>
      <c r="E163" s="7">
        <v>11971.9999999998</v>
      </c>
      <c r="F163" s="7"/>
      <c r="H163">
        <f>Table3[[#This Row],[Time took]]-Table1[[#This Row],[Time took]]</f>
        <v>9416.9999999997999</v>
      </c>
      <c r="I163" s="5">
        <f>Table3[[#This Row],[Time took]]-Table2[[#This Row],[Time took]]</f>
        <v>9631.9649999987196</v>
      </c>
    </row>
    <row r="164" spans="1:9">
      <c r="A164" s="7" t="s">
        <v>8</v>
      </c>
      <c r="B164" s="7" t="s">
        <v>7</v>
      </c>
      <c r="C164" s="7">
        <v>1</v>
      </c>
      <c r="D164" s="7">
        <v>4</v>
      </c>
      <c r="E164" s="7">
        <v>11956.9999999998</v>
      </c>
      <c r="F164" s="7"/>
      <c r="H164">
        <f>Table3[[#This Row],[Time took]]-Table1[[#This Row],[Time took]]</f>
        <v>9392.9999999997999</v>
      </c>
      <c r="I164" s="5">
        <f>Table3[[#This Row],[Time took]]-Table2[[#This Row],[Time took]]</f>
        <v>9635.42999997064</v>
      </c>
    </row>
    <row r="165" spans="1:9">
      <c r="A165" s="7" t="s">
        <v>8</v>
      </c>
      <c r="B165" s="7" t="s">
        <v>7</v>
      </c>
      <c r="C165" s="7">
        <v>2</v>
      </c>
      <c r="D165" s="7">
        <v>4</v>
      </c>
      <c r="E165" s="7">
        <v>12051.0000000002</v>
      </c>
      <c r="F165" s="7"/>
      <c r="H165">
        <f>Table3[[#This Row],[Time took]]-Table1[[#This Row],[Time took]]</f>
        <v>9518.0000000002001</v>
      </c>
      <c r="I165" s="5">
        <f>Table3[[#This Row],[Time took]]-Table2[[#This Row],[Time took]]</f>
        <v>9730.2799999823001</v>
      </c>
    </row>
    <row r="166" spans="1:9">
      <c r="A166" s="7" t="s">
        <v>8</v>
      </c>
      <c r="B166" s="7" t="s">
        <v>7</v>
      </c>
      <c r="C166" s="7">
        <v>3</v>
      </c>
      <c r="D166" s="7">
        <v>4</v>
      </c>
      <c r="E166" s="7">
        <v>12038</v>
      </c>
      <c r="F166" s="7"/>
      <c r="H166">
        <f>Table3[[#This Row],[Time took]]-Table1[[#This Row],[Time took]]</f>
        <v>9502</v>
      </c>
      <c r="I166" s="5">
        <f>Table3[[#This Row],[Time took]]-Table2[[#This Row],[Time took]]</f>
        <v>9610.5799999781902</v>
      </c>
    </row>
    <row r="167" spans="1:9">
      <c r="A167" s="7" t="s">
        <v>8</v>
      </c>
      <c r="B167" s="7" t="s">
        <v>7</v>
      </c>
      <c r="C167" s="7">
        <v>4</v>
      </c>
      <c r="D167" s="7">
        <v>4</v>
      </c>
      <c r="E167" s="7">
        <v>10742</v>
      </c>
      <c r="F167" s="7"/>
      <c r="H167">
        <f>Table3[[#This Row],[Time took]]-Table1[[#This Row],[Time took]]</f>
        <v>8236</v>
      </c>
      <c r="I167" s="5">
        <f>Table3[[#This Row],[Time took]]-Table2[[#This Row],[Time took]]</f>
        <v>8348.2249999959095</v>
      </c>
    </row>
    <row r="168" spans="1:9">
      <c r="A168" s="7" t="s">
        <v>8</v>
      </c>
      <c r="B168" s="7" t="s">
        <v>7</v>
      </c>
      <c r="C168" s="7">
        <v>0</v>
      </c>
      <c r="D168" s="7">
        <v>5</v>
      </c>
      <c r="E168" s="7">
        <v>15396</v>
      </c>
      <c r="F168" s="7"/>
      <c r="H168">
        <f>Table3[[#This Row],[Time took]]-Table1[[#This Row],[Time took]]</f>
        <v>5833</v>
      </c>
      <c r="I168" s="5">
        <f>Table3[[#This Row],[Time took]]-Table2[[#This Row],[Time took]]</f>
        <v>6536.5100000556595</v>
      </c>
    </row>
    <row r="169" spans="1:9">
      <c r="A169" s="7" t="s">
        <v>8</v>
      </c>
      <c r="B169" s="7" t="s">
        <v>7</v>
      </c>
      <c r="C169" s="7">
        <v>1</v>
      </c>
      <c r="D169" s="7">
        <v>5</v>
      </c>
      <c r="E169" s="7">
        <v>15424</v>
      </c>
      <c r="F169" s="7"/>
      <c r="H169">
        <f>Table3[[#This Row],[Time took]]-Table1[[#This Row],[Time took]]</f>
        <v>5907</v>
      </c>
      <c r="I169" s="5">
        <f>Table3[[#This Row],[Time took]]-Table2[[#This Row],[Time took]]</f>
        <v>6713.7000000230091</v>
      </c>
    </row>
    <row r="170" spans="1:9">
      <c r="A170" s="7" t="s">
        <v>8</v>
      </c>
      <c r="B170" s="7" t="s">
        <v>7</v>
      </c>
      <c r="C170" s="7">
        <v>2</v>
      </c>
      <c r="D170" s="7">
        <v>5</v>
      </c>
      <c r="E170" s="7">
        <v>15318</v>
      </c>
      <c r="F170" s="7"/>
      <c r="H170">
        <f>Table3[[#This Row],[Time took]]-Table1[[#This Row],[Time took]]</f>
        <v>5749</v>
      </c>
      <c r="I170" s="5">
        <f>Table3[[#This Row],[Time took]]-Table2[[#This Row],[Time took]]</f>
        <v>6451.4999999962802</v>
      </c>
    </row>
    <row r="171" spans="1:9">
      <c r="A171" s="7" t="s">
        <v>8</v>
      </c>
      <c r="B171" s="7" t="s">
        <v>7</v>
      </c>
      <c r="C171" s="7">
        <v>3</v>
      </c>
      <c r="D171" s="7">
        <v>5</v>
      </c>
      <c r="E171" s="7">
        <v>15404</v>
      </c>
      <c r="F171" s="7"/>
      <c r="H171">
        <f>Table3[[#This Row],[Time took]]-Table1[[#This Row],[Time took]]</f>
        <v>5984</v>
      </c>
      <c r="I171" s="5">
        <f>Table3[[#This Row],[Time took]]-Table2[[#This Row],[Time took]]</f>
        <v>6616.6850000349805</v>
      </c>
    </row>
    <row r="172" spans="1:9">
      <c r="A172" s="7" t="s">
        <v>8</v>
      </c>
      <c r="B172" s="7" t="s">
        <v>7</v>
      </c>
      <c r="C172" s="7">
        <v>4</v>
      </c>
      <c r="D172" s="7">
        <v>5</v>
      </c>
      <c r="E172" s="7">
        <v>20433.999999999702</v>
      </c>
      <c r="F172" s="7"/>
      <c r="H172">
        <f>Table3[[#This Row],[Time took]]-Table1[[#This Row],[Time took]]</f>
        <v>10947.999999999702</v>
      </c>
      <c r="I172" s="5">
        <f>Table3[[#This Row],[Time took]]-Table2[[#This Row],[Time took]]</f>
        <v>11487.595000004572</v>
      </c>
    </row>
    <row r="173" spans="1:9">
      <c r="A173" s="7" t="s">
        <v>8</v>
      </c>
      <c r="B173" s="7" t="s">
        <v>7</v>
      </c>
      <c r="C173" s="7">
        <v>0</v>
      </c>
      <c r="D173" s="7">
        <v>6</v>
      </c>
      <c r="E173" s="7">
        <v>77435</v>
      </c>
      <c r="F173" s="7"/>
      <c r="H173">
        <f>Table3[[#This Row],[Time took]]-Table1[[#This Row],[Time took]]</f>
        <v>60996</v>
      </c>
      <c r="I173" s="5">
        <f>Table3[[#This Row],[Time took]]-Table2[[#This Row],[Time took]]</f>
        <v>62233.855000001</v>
      </c>
    </row>
    <row r="174" spans="1:9">
      <c r="A174" s="7" t="s">
        <v>8</v>
      </c>
      <c r="B174" s="7" t="s">
        <v>7</v>
      </c>
      <c r="C174" s="7">
        <v>1</v>
      </c>
      <c r="D174" s="7">
        <v>6</v>
      </c>
      <c r="E174" s="7">
        <v>77324</v>
      </c>
      <c r="F174" s="7"/>
      <c r="H174">
        <f>Table3[[#This Row],[Time took]]-Table1[[#This Row],[Time took]]</f>
        <v>60998</v>
      </c>
      <c r="I174" s="5">
        <f>Table3[[#This Row],[Time took]]-Table2[[#This Row],[Time took]]</f>
        <v>62103.845000011897</v>
      </c>
    </row>
    <row r="175" spans="1:9">
      <c r="A175" s="7" t="s">
        <v>8</v>
      </c>
      <c r="B175" s="7" t="s">
        <v>7</v>
      </c>
      <c r="C175" s="7">
        <v>2</v>
      </c>
      <c r="D175" s="7">
        <v>6</v>
      </c>
      <c r="E175" s="7">
        <v>63644</v>
      </c>
      <c r="F175" s="7"/>
      <c r="H175">
        <f>Table3[[#This Row],[Time took]]-Table1[[#This Row],[Time took]]</f>
        <v>47343</v>
      </c>
      <c r="I175" s="5">
        <f>Table3[[#This Row],[Time took]]-Table2[[#This Row],[Time took]]</f>
        <v>48435.380000009696</v>
      </c>
    </row>
    <row r="176" spans="1:9">
      <c r="A176" s="7" t="s">
        <v>8</v>
      </c>
      <c r="B176" s="7" t="s">
        <v>7</v>
      </c>
      <c r="C176" s="7">
        <v>3</v>
      </c>
      <c r="D176" s="7">
        <v>6</v>
      </c>
      <c r="E176" s="7">
        <v>27711.0000000002</v>
      </c>
      <c r="F176" s="7"/>
      <c r="H176">
        <f>Table3[[#This Row],[Time took]]-Table1[[#This Row],[Time took]]</f>
        <v>11330.0000000002</v>
      </c>
      <c r="I176" s="5">
        <f>Table3[[#This Row],[Time took]]-Table2[[#This Row],[Time took]]</f>
        <v>12404.980000040299</v>
      </c>
    </row>
    <row r="177" spans="1:9">
      <c r="A177" s="7" t="s">
        <v>8</v>
      </c>
      <c r="B177" s="7" t="s">
        <v>7</v>
      </c>
      <c r="C177" s="7">
        <v>4</v>
      </c>
      <c r="D177" s="7">
        <v>6</v>
      </c>
      <c r="E177" s="7">
        <v>27096.999999999702</v>
      </c>
      <c r="F177" s="7"/>
      <c r="H177">
        <f>Table3[[#This Row],[Time took]]-Table1[[#This Row],[Time took]]</f>
        <v>10608.999999999702</v>
      </c>
      <c r="I177" s="5">
        <f>Table3[[#This Row],[Time took]]-Table2[[#This Row],[Time took]]</f>
        <v>11732.204999998401</v>
      </c>
    </row>
    <row r="178" spans="1:9">
      <c r="A178" s="7" t="s">
        <v>9</v>
      </c>
      <c r="B178" s="7" t="s">
        <v>6</v>
      </c>
      <c r="C178" s="7">
        <v>0</v>
      </c>
      <c r="D178" s="7">
        <v>2</v>
      </c>
      <c r="E178" s="7">
        <v>8</v>
      </c>
      <c r="F178" s="7"/>
      <c r="H178">
        <f>Table3[[#This Row],[Time took]]-Table1[[#This Row],[Time took]]</f>
        <v>5</v>
      </c>
      <c r="I178" s="5">
        <f>Table3[[#This Row],[Time took]]-Table2[[#This Row],[Time took]]</f>
        <v>4.6099999728612602</v>
      </c>
    </row>
    <row r="179" spans="1:9">
      <c r="A179" s="7" t="s">
        <v>9</v>
      </c>
      <c r="B179" s="7" t="s">
        <v>6</v>
      </c>
      <c r="C179" s="7">
        <v>1</v>
      </c>
      <c r="D179" s="7">
        <v>2</v>
      </c>
      <c r="E179" s="7">
        <v>2</v>
      </c>
      <c r="F179" s="7"/>
      <c r="H179">
        <f>Table3[[#This Row],[Time took]]-Table1[[#This Row],[Time took]]</f>
        <v>0</v>
      </c>
      <c r="I179" s="5">
        <f>Table3[[#This Row],[Time took]]-Table2[[#This Row],[Time took]]</f>
        <v>0.81000001914799991</v>
      </c>
    </row>
    <row r="180" spans="1:9">
      <c r="A180" s="7" t="s">
        <v>9</v>
      </c>
      <c r="B180" s="7" t="s">
        <v>6</v>
      </c>
      <c r="C180" s="7">
        <v>2</v>
      </c>
      <c r="D180" s="7">
        <v>2</v>
      </c>
      <c r="E180" s="7">
        <v>1</v>
      </c>
      <c r="F180" s="7"/>
      <c r="H180">
        <f>Table3[[#This Row],[Time took]]-Table1[[#This Row],[Time took]]</f>
        <v>0</v>
      </c>
      <c r="I180" s="5">
        <f>Table3[[#This Row],[Time took]]-Table2[[#This Row],[Time took]]</f>
        <v>-4.75000001117587</v>
      </c>
    </row>
    <row r="181" spans="1:9">
      <c r="A181" s="7" t="s">
        <v>9</v>
      </c>
      <c r="B181" s="7" t="s">
        <v>6</v>
      </c>
      <c r="C181" s="7">
        <v>3</v>
      </c>
      <c r="D181" s="7">
        <v>2</v>
      </c>
      <c r="E181" s="7">
        <v>1</v>
      </c>
      <c r="F181" s="7"/>
      <c r="H181">
        <f>Table3[[#This Row],[Time took]]-Table1[[#This Row],[Time took]]</f>
        <v>0</v>
      </c>
      <c r="I181" s="5">
        <f>Table3[[#This Row],[Time took]]-Table2[[#This Row],[Time took]]</f>
        <v>-2.61999997403472</v>
      </c>
    </row>
    <row r="182" spans="1:9">
      <c r="A182" s="7" t="s">
        <v>9</v>
      </c>
      <c r="B182" s="7" t="s">
        <v>6</v>
      </c>
      <c r="C182" s="7">
        <v>4</v>
      </c>
      <c r="D182" s="7">
        <v>2</v>
      </c>
      <c r="E182" s="7">
        <v>1</v>
      </c>
      <c r="F182" s="7"/>
      <c r="H182">
        <f>Table3[[#This Row],[Time took]]-Table1[[#This Row],[Time took]]</f>
        <v>0</v>
      </c>
      <c r="I182" s="5">
        <f>Table3[[#This Row],[Time took]]-Table2[[#This Row],[Time took]]</f>
        <v>8.0000037793070966E-2</v>
      </c>
    </row>
    <row r="183" spans="1:9">
      <c r="A183" s="7" t="s">
        <v>9</v>
      </c>
      <c r="B183" s="7" t="s">
        <v>6</v>
      </c>
      <c r="C183" s="7">
        <v>0</v>
      </c>
      <c r="D183" s="7">
        <v>3</v>
      </c>
      <c r="E183" s="7">
        <v>3</v>
      </c>
      <c r="F183" s="7"/>
      <c r="H183">
        <f>Table3[[#This Row],[Time took]]-Table1[[#This Row],[Time took]]</f>
        <v>0</v>
      </c>
      <c r="I183" s="5">
        <f>Table3[[#This Row],[Time took]]-Table2[[#This Row],[Time took]]</f>
        <v>1.19000001298264</v>
      </c>
    </row>
    <row r="184" spans="1:9">
      <c r="A184" s="7" t="s">
        <v>9</v>
      </c>
      <c r="B184" s="7" t="s">
        <v>6</v>
      </c>
      <c r="C184" s="7">
        <v>1</v>
      </c>
      <c r="D184" s="7">
        <v>3</v>
      </c>
      <c r="E184" s="7">
        <v>3</v>
      </c>
      <c r="F184" s="7"/>
      <c r="H184">
        <f>Table3[[#This Row],[Time took]]-Table1[[#This Row],[Time took]]</f>
        <v>-1</v>
      </c>
      <c r="I184" s="5">
        <f>Table3[[#This Row],[Time took]]-Table2[[#This Row],[Time took]]</f>
        <v>1.2449999661184901</v>
      </c>
    </row>
    <row r="185" spans="1:9">
      <c r="A185" s="7" t="s">
        <v>9</v>
      </c>
      <c r="B185" s="7" t="s">
        <v>6</v>
      </c>
      <c r="C185" s="7">
        <v>2</v>
      </c>
      <c r="D185" s="7">
        <v>3</v>
      </c>
      <c r="E185" s="7">
        <v>2</v>
      </c>
      <c r="F185" s="7"/>
      <c r="H185">
        <f>Table3[[#This Row],[Time took]]-Table1[[#This Row],[Time took]]</f>
        <v>-2</v>
      </c>
      <c r="I185" s="5">
        <f>Table3[[#This Row],[Time took]]-Table2[[#This Row],[Time took]]</f>
        <v>0.22499998845160007</v>
      </c>
    </row>
    <row r="186" spans="1:9">
      <c r="A186" s="7" t="s">
        <v>9</v>
      </c>
      <c r="B186" s="7" t="s">
        <v>6</v>
      </c>
      <c r="C186" s="7">
        <v>3</v>
      </c>
      <c r="D186" s="7">
        <v>3</v>
      </c>
      <c r="E186" s="7">
        <v>4</v>
      </c>
      <c r="F186" s="7"/>
      <c r="H186">
        <f>Table3[[#This Row],[Time took]]-Table1[[#This Row],[Time took]]</f>
        <v>0</v>
      </c>
      <c r="I186" s="5">
        <f>Table3[[#This Row],[Time took]]-Table2[[#This Row],[Time took]]</f>
        <v>2.25000000419096</v>
      </c>
    </row>
    <row r="187" spans="1:9">
      <c r="A187" s="7" t="s">
        <v>9</v>
      </c>
      <c r="B187" s="7" t="s">
        <v>6</v>
      </c>
      <c r="C187" s="7">
        <v>4</v>
      </c>
      <c r="D187" s="7">
        <v>3</v>
      </c>
      <c r="E187" s="7">
        <v>3</v>
      </c>
      <c r="F187" s="7"/>
      <c r="H187">
        <f>Table3[[#This Row],[Time took]]-Table1[[#This Row],[Time took]]</f>
        <v>-1</v>
      </c>
      <c r="I187" s="5">
        <f>Table3[[#This Row],[Time took]]-Table2[[#This Row],[Time took]]</f>
        <v>1.1850000331178401</v>
      </c>
    </row>
    <row r="188" spans="1:9">
      <c r="A188" s="7" t="s">
        <v>9</v>
      </c>
      <c r="B188" s="7" t="s">
        <v>6</v>
      </c>
      <c r="C188" s="7">
        <v>0</v>
      </c>
      <c r="D188" s="7">
        <v>4</v>
      </c>
      <c r="E188" s="7">
        <v>9</v>
      </c>
      <c r="F188" s="7"/>
      <c r="H188">
        <f>Table3[[#This Row],[Time took]]-Table1[[#This Row],[Time took]]</f>
        <v>2</v>
      </c>
      <c r="I188" s="5">
        <f>Table3[[#This Row],[Time took]]-Table2[[#This Row],[Time took]]</f>
        <v>1.4400000018067702</v>
      </c>
    </row>
    <row r="189" spans="1:9">
      <c r="A189" s="7" t="s">
        <v>9</v>
      </c>
      <c r="B189" s="7" t="s">
        <v>6</v>
      </c>
      <c r="C189" s="7">
        <v>1</v>
      </c>
      <c r="D189" s="7">
        <v>4</v>
      </c>
      <c r="E189" s="7">
        <v>8</v>
      </c>
      <c r="F189" s="7"/>
      <c r="H189">
        <f>Table3[[#This Row],[Time took]]-Table1[[#This Row],[Time took]]</f>
        <v>1</v>
      </c>
      <c r="I189" s="5">
        <f>Table3[[#This Row],[Time took]]-Table2[[#This Row],[Time took]]</f>
        <v>1.0049999966286203</v>
      </c>
    </row>
    <row r="190" spans="1:9">
      <c r="A190" s="7" t="s">
        <v>9</v>
      </c>
      <c r="B190" s="7" t="s">
        <v>6</v>
      </c>
      <c r="C190" s="7">
        <v>2</v>
      </c>
      <c r="D190" s="7">
        <v>4</v>
      </c>
      <c r="E190" s="7">
        <v>7</v>
      </c>
      <c r="F190" s="7"/>
      <c r="H190">
        <f>Table3[[#This Row],[Time took]]-Table1[[#This Row],[Time took]]</f>
        <v>0</v>
      </c>
      <c r="I190" s="5">
        <f>Table3[[#This Row],[Time took]]-Table2[[#This Row],[Time took]]</f>
        <v>-0.52000004285946044</v>
      </c>
    </row>
    <row r="191" spans="1:9">
      <c r="A191" s="7" t="s">
        <v>9</v>
      </c>
      <c r="B191" s="7" t="s">
        <v>6</v>
      </c>
      <c r="C191" s="7">
        <v>3</v>
      </c>
      <c r="D191" s="7">
        <v>4</v>
      </c>
      <c r="E191" s="7">
        <v>7</v>
      </c>
      <c r="F191" s="7"/>
      <c r="H191">
        <f>Table3[[#This Row],[Time took]]-Table1[[#This Row],[Time took]]</f>
        <v>-1</v>
      </c>
      <c r="I191" s="5">
        <f>Table3[[#This Row],[Time took]]-Table2[[#This Row],[Time took]]</f>
        <v>0.41500003356487003</v>
      </c>
    </row>
    <row r="192" spans="1:9">
      <c r="A192" s="7" t="s">
        <v>9</v>
      </c>
      <c r="B192" s="7" t="s">
        <v>6</v>
      </c>
      <c r="C192" s="7">
        <v>4</v>
      </c>
      <c r="D192" s="7">
        <v>4</v>
      </c>
      <c r="E192" s="7">
        <v>7</v>
      </c>
      <c r="F192" s="7"/>
      <c r="H192">
        <f>Table3[[#This Row],[Time took]]-Table1[[#This Row],[Time took]]</f>
        <v>0</v>
      </c>
      <c r="I192" s="5">
        <f>Table3[[#This Row],[Time took]]-Table2[[#This Row],[Time took]]</f>
        <v>-2.7950000199489295</v>
      </c>
    </row>
    <row r="193" spans="1:9">
      <c r="A193" s="7" t="s">
        <v>9</v>
      </c>
      <c r="B193" s="7" t="s">
        <v>6</v>
      </c>
      <c r="C193" s="7">
        <v>0</v>
      </c>
      <c r="D193" s="7">
        <v>5</v>
      </c>
      <c r="E193" s="7">
        <v>31</v>
      </c>
      <c r="F193" s="7"/>
      <c r="H193">
        <f>Table3[[#This Row],[Time took]]-Table1[[#This Row],[Time took]]</f>
        <v>-3</v>
      </c>
      <c r="I193" s="5">
        <f>Table3[[#This Row],[Time took]]-Table2[[#This Row],[Time took]]</f>
        <v>-0.92999999737359929</v>
      </c>
    </row>
    <row r="194" spans="1:9">
      <c r="A194" s="7" t="s">
        <v>9</v>
      </c>
      <c r="B194" s="7" t="s">
        <v>6</v>
      </c>
      <c r="C194" s="7">
        <v>1</v>
      </c>
      <c r="D194" s="7">
        <v>5</v>
      </c>
      <c r="E194" s="7">
        <v>32</v>
      </c>
      <c r="F194" s="7"/>
      <c r="H194">
        <f>Table3[[#This Row],[Time took]]-Table1[[#This Row],[Time took]]</f>
        <v>-6</v>
      </c>
      <c r="I194" s="5">
        <f>Table3[[#This Row],[Time took]]-Table2[[#This Row],[Time took]]</f>
        <v>0.34999998100110119</v>
      </c>
    </row>
    <row r="195" spans="1:9">
      <c r="A195" s="7" t="s">
        <v>9</v>
      </c>
      <c r="B195" s="7" t="s">
        <v>6</v>
      </c>
      <c r="C195" s="7">
        <v>2</v>
      </c>
      <c r="D195" s="7">
        <v>5</v>
      </c>
      <c r="E195" s="7">
        <v>34</v>
      </c>
      <c r="F195" s="7"/>
      <c r="H195">
        <f>Table3[[#This Row],[Time took]]-Table1[[#This Row],[Time took]]</f>
        <v>0</v>
      </c>
      <c r="I195" s="5">
        <f>Table3[[#This Row],[Time took]]-Table2[[#This Row],[Time took]]</f>
        <v>2.6750000109896988</v>
      </c>
    </row>
    <row r="196" spans="1:9">
      <c r="A196" s="7" t="s">
        <v>9</v>
      </c>
      <c r="B196" s="7" t="s">
        <v>6</v>
      </c>
      <c r="C196" s="7">
        <v>3</v>
      </c>
      <c r="D196" s="7">
        <v>5</v>
      </c>
      <c r="E196" s="7">
        <v>33</v>
      </c>
      <c r="F196" s="7"/>
      <c r="H196">
        <f>Table3[[#This Row],[Time took]]-Table1[[#This Row],[Time took]]</f>
        <v>-5</v>
      </c>
      <c r="I196" s="5">
        <f>Table3[[#This Row],[Time took]]-Table2[[#This Row],[Time took]]</f>
        <v>1.3049999875948011</v>
      </c>
    </row>
    <row r="197" spans="1:9">
      <c r="A197" s="7" t="s">
        <v>9</v>
      </c>
      <c r="B197" s="7" t="s">
        <v>6</v>
      </c>
      <c r="C197" s="7">
        <v>4</v>
      </c>
      <c r="D197" s="7">
        <v>5</v>
      </c>
      <c r="E197" s="7">
        <v>35</v>
      </c>
      <c r="F197" s="7"/>
      <c r="H197">
        <f>Table3[[#This Row],[Time took]]-Table1[[#This Row],[Time took]]</f>
        <v>-1</v>
      </c>
      <c r="I197" s="5">
        <f>Table3[[#This Row],[Time took]]-Table2[[#This Row],[Time took]]</f>
        <v>3.7799999956042001</v>
      </c>
    </row>
    <row r="198" spans="1:9">
      <c r="A198" s="7" t="s">
        <v>9</v>
      </c>
      <c r="B198" s="7" t="s">
        <v>6</v>
      </c>
      <c r="C198" s="7">
        <v>0</v>
      </c>
      <c r="D198" s="7">
        <v>6</v>
      </c>
      <c r="E198" s="7">
        <v>143</v>
      </c>
      <c r="F198" s="7"/>
      <c r="H198">
        <f>Table3[[#This Row],[Time took]]-Table1[[#This Row],[Time took]]</f>
        <v>-12</v>
      </c>
      <c r="I198" s="5">
        <f>Table3[[#This Row],[Time took]]-Table2[[#This Row],[Time took]]</f>
        <v>-9.8000000398600093</v>
      </c>
    </row>
    <row r="199" spans="1:9">
      <c r="A199" s="7" t="s">
        <v>9</v>
      </c>
      <c r="B199" s="7" t="s">
        <v>6</v>
      </c>
      <c r="C199" s="7">
        <v>1</v>
      </c>
      <c r="D199" s="7">
        <v>6</v>
      </c>
      <c r="E199" s="7">
        <v>149</v>
      </c>
      <c r="F199" s="7"/>
      <c r="H199">
        <f>Table3[[#This Row],[Time took]]-Table1[[#This Row],[Time took]]</f>
        <v>-9</v>
      </c>
      <c r="I199" s="5">
        <f>Table3[[#This Row],[Time took]]-Table2[[#This Row],[Time took]]</f>
        <v>1.6900000288160015</v>
      </c>
    </row>
    <row r="200" spans="1:9">
      <c r="A200" s="7" t="s">
        <v>9</v>
      </c>
      <c r="B200" s="7" t="s">
        <v>6</v>
      </c>
      <c r="C200" s="7">
        <v>2</v>
      </c>
      <c r="D200" s="7">
        <v>6</v>
      </c>
      <c r="E200" s="7">
        <v>146.999999999767</v>
      </c>
      <c r="F200" s="7"/>
      <c r="H200">
        <f>Table3[[#This Row],[Time took]]-Table1[[#This Row],[Time took]]</f>
        <v>-10.000000000233001</v>
      </c>
      <c r="I200" s="5">
        <f>Table3[[#This Row],[Time took]]-Table2[[#This Row],[Time took]]</f>
        <v>-2.5299999953710142</v>
      </c>
    </row>
    <row r="201" spans="1:9">
      <c r="A201" s="7" t="s">
        <v>9</v>
      </c>
      <c r="B201" s="7" t="s">
        <v>6</v>
      </c>
      <c r="C201" s="7">
        <v>3</v>
      </c>
      <c r="D201" s="7">
        <v>6</v>
      </c>
      <c r="E201" s="7">
        <v>141</v>
      </c>
      <c r="F201" s="7"/>
      <c r="H201">
        <f>Table3[[#This Row],[Time took]]-Table1[[#This Row],[Time took]]</f>
        <v>-24</v>
      </c>
      <c r="I201" s="5">
        <f>Table3[[#This Row],[Time took]]-Table2[[#This Row],[Time took]]</f>
        <v>-5.9199999701230013</v>
      </c>
    </row>
    <row r="202" spans="1:9">
      <c r="A202" s="7" t="s">
        <v>9</v>
      </c>
      <c r="B202" s="7" t="s">
        <v>6</v>
      </c>
      <c r="C202" s="7">
        <v>4</v>
      </c>
      <c r="D202" s="7">
        <v>6</v>
      </c>
      <c r="E202" s="7">
        <v>141.999999999767</v>
      </c>
      <c r="F202" s="7"/>
      <c r="H202">
        <f>Table3[[#This Row],[Time took]]-Table1[[#This Row],[Time took]]</f>
        <v>-28.000000000233001</v>
      </c>
      <c r="I202" s="5">
        <f>Table3[[#This Row],[Time took]]-Table2[[#This Row],[Time took]]</f>
        <v>-5.2799999758130127</v>
      </c>
    </row>
    <row r="203" spans="1:9">
      <c r="A203" s="7" t="s">
        <v>9</v>
      </c>
      <c r="B203" s="7" t="s">
        <v>6</v>
      </c>
      <c r="C203" s="7">
        <v>0</v>
      </c>
      <c r="D203" s="7">
        <v>7</v>
      </c>
      <c r="E203" s="7">
        <v>693</v>
      </c>
      <c r="F203" s="7"/>
      <c r="H203">
        <f>Table3[[#This Row],[Time took]]-Table1[[#This Row],[Time took]]</f>
        <v>-149</v>
      </c>
      <c r="I203" s="5">
        <f>Table3[[#This Row],[Time took]]-Table2[[#This Row],[Time took]]</f>
        <v>-40.974999981001019</v>
      </c>
    </row>
    <row r="204" spans="1:9">
      <c r="A204" s="7" t="s">
        <v>9</v>
      </c>
      <c r="B204" s="7" t="s">
        <v>6</v>
      </c>
      <c r="C204" s="7">
        <v>1</v>
      </c>
      <c r="D204" s="7">
        <v>7</v>
      </c>
      <c r="E204" s="7">
        <v>698</v>
      </c>
      <c r="F204" s="7"/>
      <c r="H204">
        <f>Table3[[#This Row],[Time took]]-Table1[[#This Row],[Time took]]</f>
        <v>-160</v>
      </c>
      <c r="I204" s="5">
        <f>Table3[[#This Row],[Time took]]-Table2[[#This Row],[Time took]]</f>
        <v>-49.32999998377602</v>
      </c>
    </row>
    <row r="205" spans="1:9">
      <c r="A205" s="7" t="s">
        <v>9</v>
      </c>
      <c r="B205" s="7" t="s">
        <v>6</v>
      </c>
      <c r="C205" s="7">
        <v>2</v>
      </c>
      <c r="D205" s="7">
        <v>7</v>
      </c>
      <c r="E205" s="7">
        <v>706</v>
      </c>
      <c r="F205" s="7"/>
      <c r="H205">
        <f>Table3[[#This Row],[Time took]]-Table1[[#This Row],[Time took]]</f>
        <v>-119</v>
      </c>
      <c r="I205" s="5">
        <f>Table3[[#This Row],[Time took]]-Table2[[#This Row],[Time took]]</f>
        <v>-24.975000013130966</v>
      </c>
    </row>
    <row r="206" spans="1:9">
      <c r="A206" s="7" t="s">
        <v>9</v>
      </c>
      <c r="B206" s="7" t="s">
        <v>6</v>
      </c>
      <c r="C206" s="7">
        <v>3</v>
      </c>
      <c r="D206" s="7">
        <v>7</v>
      </c>
      <c r="E206" s="7">
        <v>687</v>
      </c>
      <c r="F206" s="7"/>
      <c r="H206">
        <f>Table3[[#This Row],[Time took]]-Table1[[#This Row],[Time took]]</f>
        <v>-145</v>
      </c>
      <c r="I206" s="5">
        <f>Table3[[#This Row],[Time took]]-Table2[[#This Row],[Time took]]</f>
        <v>-83.684999995864018</v>
      </c>
    </row>
    <row r="207" spans="1:9">
      <c r="A207" s="7" t="s">
        <v>9</v>
      </c>
      <c r="B207" s="7" t="s">
        <v>6</v>
      </c>
      <c r="C207" s="7">
        <v>4</v>
      </c>
      <c r="D207" s="7">
        <v>7</v>
      </c>
      <c r="E207" s="7">
        <v>704</v>
      </c>
      <c r="F207" s="7"/>
      <c r="H207">
        <f>Table3[[#This Row],[Time took]]-Table1[[#This Row],[Time took]]</f>
        <v>-104</v>
      </c>
      <c r="I207" s="5">
        <f>Table3[[#This Row],[Time took]]-Table2[[#This Row],[Time took]]</f>
        <v>-40.094999972729966</v>
      </c>
    </row>
    <row r="208" spans="1:9">
      <c r="A208" s="7" t="s">
        <v>9</v>
      </c>
      <c r="B208" s="7" t="s">
        <v>7</v>
      </c>
      <c r="C208" s="7">
        <v>0</v>
      </c>
      <c r="D208" s="7">
        <v>2</v>
      </c>
      <c r="E208" s="7">
        <v>1</v>
      </c>
      <c r="F208" s="7"/>
      <c r="H208">
        <f>Table3[[#This Row],[Time took]]-Table1[[#This Row],[Time took]]</f>
        <v>1</v>
      </c>
      <c r="I208" s="5">
        <f>Table3[[#This Row],[Time took]]-Table2[[#This Row],[Time took]]</f>
        <v>0.20999997993931196</v>
      </c>
    </row>
    <row r="209" spans="1:9">
      <c r="A209" s="7" t="s">
        <v>9</v>
      </c>
      <c r="B209" s="7" t="s">
        <v>7</v>
      </c>
      <c r="C209" s="7">
        <v>1</v>
      </c>
      <c r="D209" s="7">
        <v>2</v>
      </c>
      <c r="E209" s="7">
        <v>2</v>
      </c>
      <c r="F209" s="7"/>
      <c r="H209">
        <f>Table3[[#This Row],[Time took]]-Table1[[#This Row],[Time took]]</f>
        <v>1</v>
      </c>
      <c r="I209" s="5">
        <f>Table3[[#This Row],[Time took]]-Table2[[#This Row],[Time took]]</f>
        <v>1.3449999601580211</v>
      </c>
    </row>
    <row r="210" spans="1:9">
      <c r="A210" s="7" t="s">
        <v>9</v>
      </c>
      <c r="B210" s="7" t="s">
        <v>7</v>
      </c>
      <c r="C210" s="7">
        <v>2</v>
      </c>
      <c r="D210" s="7">
        <v>2</v>
      </c>
      <c r="E210" s="7">
        <v>1</v>
      </c>
      <c r="F210" s="7"/>
      <c r="H210">
        <f>Table3[[#This Row],[Time took]]-Table1[[#This Row],[Time took]]</f>
        <v>0</v>
      </c>
      <c r="I210" s="5">
        <f>Table3[[#This Row],[Time took]]-Table2[[#This Row],[Time took]]</f>
        <v>0.39000001177191801</v>
      </c>
    </row>
    <row r="211" spans="1:9">
      <c r="A211" s="7" t="s">
        <v>9</v>
      </c>
      <c r="B211" s="7" t="s">
        <v>7</v>
      </c>
      <c r="C211" s="7">
        <v>3</v>
      </c>
      <c r="D211" s="7">
        <v>2</v>
      </c>
      <c r="E211" s="7">
        <v>1</v>
      </c>
      <c r="F211" s="7"/>
      <c r="H211">
        <f>Table3[[#This Row],[Time took]]-Table1[[#This Row],[Time took]]</f>
        <v>0</v>
      </c>
      <c r="I211" s="5">
        <f>Table3[[#This Row],[Time took]]-Table2[[#This Row],[Time took]]</f>
        <v>0.39000001177191801</v>
      </c>
    </row>
    <row r="212" spans="1:9">
      <c r="A212" s="7" t="s">
        <v>9</v>
      </c>
      <c r="B212" s="7" t="s">
        <v>7</v>
      </c>
      <c r="C212" s="7">
        <v>4</v>
      </c>
      <c r="D212" s="7">
        <v>2</v>
      </c>
      <c r="E212" s="7">
        <v>1</v>
      </c>
      <c r="F212" s="7"/>
      <c r="H212">
        <f>Table3[[#This Row],[Time took]]-Table1[[#This Row],[Time took]]</f>
        <v>1</v>
      </c>
      <c r="I212" s="5">
        <f>Table3[[#This Row],[Time took]]-Table2[[#This Row],[Time took]]</f>
        <v>0.39999997150152999</v>
      </c>
    </row>
    <row r="213" spans="1:9">
      <c r="A213" s="7" t="s">
        <v>9</v>
      </c>
      <c r="B213" s="7" t="s">
        <v>7</v>
      </c>
      <c r="C213" s="7">
        <v>0</v>
      </c>
      <c r="D213" s="7">
        <v>3</v>
      </c>
      <c r="E213" s="7">
        <v>0</v>
      </c>
      <c r="F213" s="7"/>
      <c r="H213">
        <f>Table3[[#This Row],[Time took]]-Table1[[#This Row],[Time took]]</f>
        <v>-1</v>
      </c>
      <c r="I213" s="5">
        <f>Table3[[#This Row],[Time took]]-Table2[[#This Row],[Time took]]</f>
        <v>-0.85499999113380898</v>
      </c>
    </row>
    <row r="214" spans="1:9">
      <c r="A214" s="7" t="s">
        <v>9</v>
      </c>
      <c r="B214" s="7" t="s">
        <v>7</v>
      </c>
      <c r="C214" s="7">
        <v>1</v>
      </c>
      <c r="D214" s="7">
        <v>3</v>
      </c>
      <c r="E214" s="7">
        <v>0</v>
      </c>
      <c r="F214" s="7"/>
      <c r="H214">
        <f>Table3[[#This Row],[Time took]]-Table1[[#This Row],[Time took]]</f>
        <v>-1</v>
      </c>
      <c r="I214" s="5">
        <f>Table3[[#This Row],[Time took]]-Table2[[#This Row],[Time took]]</f>
        <v>-0.83500001346692398</v>
      </c>
    </row>
    <row r="215" spans="1:9">
      <c r="A215" s="7" t="s">
        <v>9</v>
      </c>
      <c r="B215" s="7" t="s">
        <v>7</v>
      </c>
      <c r="C215" s="7">
        <v>2</v>
      </c>
      <c r="D215" s="7">
        <v>3</v>
      </c>
      <c r="E215" s="7">
        <v>1</v>
      </c>
      <c r="F215" s="7"/>
      <c r="H215">
        <f>Table3[[#This Row],[Time took]]-Table1[[#This Row],[Time took]]</f>
        <v>-2</v>
      </c>
      <c r="I215" s="5">
        <f>Table3[[#This Row],[Time took]]-Table2[[#This Row],[Time took]]</f>
        <v>3.0000006314368055E-2</v>
      </c>
    </row>
    <row r="216" spans="1:9">
      <c r="A216" s="7" t="s">
        <v>9</v>
      </c>
      <c r="B216" s="7" t="s">
        <v>7</v>
      </c>
      <c r="C216" s="7">
        <v>3</v>
      </c>
      <c r="D216" s="7">
        <v>3</v>
      </c>
      <c r="E216" s="7">
        <v>1</v>
      </c>
      <c r="F216" s="7"/>
      <c r="H216">
        <f>Table3[[#This Row],[Time took]]-Table1[[#This Row],[Time took]]</f>
        <v>0</v>
      </c>
      <c r="I216" s="5">
        <f>Table3[[#This Row],[Time took]]-Table2[[#This Row],[Time took]]</f>
        <v>0.16500004474073704</v>
      </c>
    </row>
    <row r="217" spans="1:9">
      <c r="A217" s="7" t="s">
        <v>9</v>
      </c>
      <c r="B217" s="7" t="s">
        <v>7</v>
      </c>
      <c r="C217" s="7">
        <v>4</v>
      </c>
      <c r="D217" s="7">
        <v>3</v>
      </c>
      <c r="E217" s="7">
        <v>3.0000000002328302</v>
      </c>
      <c r="F217" s="7"/>
      <c r="H217">
        <f>Table3[[#This Row],[Time took]]-Table1[[#This Row],[Time took]]</f>
        <v>3.0000000002328302</v>
      </c>
      <c r="I217" s="5">
        <f>Table3[[#This Row],[Time took]]-Table2[[#This Row],[Time took]]</f>
        <v>2.2449999556411062</v>
      </c>
    </row>
    <row r="218" spans="1:9">
      <c r="A218" s="7" t="s">
        <v>9</v>
      </c>
      <c r="B218" s="7" t="s">
        <v>7</v>
      </c>
      <c r="C218" s="7">
        <v>0</v>
      </c>
      <c r="D218" s="7">
        <v>4</v>
      </c>
      <c r="E218" s="7">
        <v>1.99999999976716</v>
      </c>
      <c r="F218" s="7"/>
      <c r="H218">
        <f>Table3[[#This Row],[Time took]]-Table1[[#This Row],[Time took]]</f>
        <v>-1.00000000023284</v>
      </c>
      <c r="I218" s="5">
        <f>Table3[[#This Row],[Time took]]-Table2[[#This Row],[Time took]]</f>
        <v>9.9999967729670125E-2</v>
      </c>
    </row>
    <row r="219" spans="1:9">
      <c r="A219" s="7" t="s">
        <v>9</v>
      </c>
      <c r="B219" s="7" t="s">
        <v>7</v>
      </c>
      <c r="C219" s="7">
        <v>1</v>
      </c>
      <c r="D219" s="7">
        <v>4</v>
      </c>
      <c r="E219" s="7">
        <v>2</v>
      </c>
      <c r="F219" s="7"/>
      <c r="H219">
        <f>Table3[[#This Row],[Time took]]-Table1[[#This Row],[Time took]]</f>
        <v>1</v>
      </c>
      <c r="I219" s="5">
        <f>Table3[[#This Row],[Time took]]-Table2[[#This Row],[Time took]]</f>
        <v>-0.26500001735985013</v>
      </c>
    </row>
    <row r="220" spans="1:9">
      <c r="A220" s="7" t="s">
        <v>9</v>
      </c>
      <c r="B220" s="7" t="s">
        <v>7</v>
      </c>
      <c r="C220" s="7">
        <v>2</v>
      </c>
      <c r="D220" s="7">
        <v>4</v>
      </c>
      <c r="E220" s="7">
        <v>2</v>
      </c>
      <c r="F220" s="7"/>
      <c r="H220">
        <f>Table3[[#This Row],[Time took]]-Table1[[#This Row],[Time took]]</f>
        <v>0</v>
      </c>
      <c r="I220" s="5">
        <f>Table3[[#This Row],[Time took]]-Table2[[#This Row],[Time took]]</f>
        <v>-0.13999999687074993</v>
      </c>
    </row>
    <row r="221" spans="1:9">
      <c r="A221" s="7" t="s">
        <v>9</v>
      </c>
      <c r="B221" s="7" t="s">
        <v>7</v>
      </c>
      <c r="C221" s="7">
        <v>3</v>
      </c>
      <c r="D221" s="7">
        <v>4</v>
      </c>
      <c r="E221" s="7">
        <v>2</v>
      </c>
      <c r="F221" s="7"/>
      <c r="H221">
        <f>Table3[[#This Row],[Time took]]-Table1[[#This Row],[Time took]]</f>
        <v>0</v>
      </c>
      <c r="I221" s="5">
        <f>Table3[[#This Row],[Time took]]-Table2[[#This Row],[Time took]]</f>
        <v>-5.4150000000372502</v>
      </c>
    </row>
    <row r="222" spans="1:9">
      <c r="A222" s="7" t="s">
        <v>9</v>
      </c>
      <c r="B222" s="7" t="s">
        <v>7</v>
      </c>
      <c r="C222" s="7">
        <v>4</v>
      </c>
      <c r="D222" s="7">
        <v>4</v>
      </c>
      <c r="E222" s="7">
        <v>2</v>
      </c>
      <c r="F222" s="7"/>
      <c r="H222">
        <f>Table3[[#This Row],[Time took]]-Table1[[#This Row],[Time took]]</f>
        <v>0</v>
      </c>
      <c r="I222" s="5">
        <f>Table3[[#This Row],[Time took]]-Table2[[#This Row],[Time took]]</f>
        <v>7.5000010430819941E-2</v>
      </c>
    </row>
    <row r="223" spans="1:9">
      <c r="A223" s="7" t="s">
        <v>9</v>
      </c>
      <c r="B223" s="7" t="s">
        <v>7</v>
      </c>
      <c r="C223" s="7">
        <v>0</v>
      </c>
      <c r="D223" s="7">
        <v>5</v>
      </c>
      <c r="E223" s="7">
        <v>7</v>
      </c>
      <c r="F223" s="7"/>
      <c r="H223">
        <f>Table3[[#This Row],[Time took]]-Table1[[#This Row],[Time took]]</f>
        <v>1</v>
      </c>
      <c r="I223" s="5">
        <f>Table3[[#This Row],[Time took]]-Table2[[#This Row],[Time took]]</f>
        <v>2.5600000103004303</v>
      </c>
    </row>
    <row r="224" spans="1:9">
      <c r="A224" s="7" t="s">
        <v>9</v>
      </c>
      <c r="B224" s="7" t="s">
        <v>7</v>
      </c>
      <c r="C224" s="7">
        <v>1</v>
      </c>
      <c r="D224" s="7">
        <v>5</v>
      </c>
      <c r="E224" s="7">
        <v>5</v>
      </c>
      <c r="F224" s="7"/>
      <c r="H224">
        <f>Table3[[#This Row],[Time took]]-Table1[[#This Row],[Time took]]</f>
        <v>0</v>
      </c>
      <c r="I224" s="5">
        <f>Table3[[#This Row],[Time took]]-Table2[[#This Row],[Time took]]</f>
        <v>-3.6250000167637992</v>
      </c>
    </row>
    <row r="225" spans="1:9">
      <c r="A225" s="7" t="s">
        <v>9</v>
      </c>
      <c r="B225" s="7" t="s">
        <v>7</v>
      </c>
      <c r="C225" s="7">
        <v>2</v>
      </c>
      <c r="D225" s="7">
        <v>5</v>
      </c>
      <c r="E225" s="7">
        <v>5</v>
      </c>
      <c r="F225" s="7"/>
      <c r="H225">
        <f>Table3[[#This Row],[Time took]]-Table1[[#This Row],[Time took]]</f>
        <v>0</v>
      </c>
      <c r="I225" s="5">
        <f>Table3[[#This Row],[Time took]]-Table2[[#This Row],[Time took]]</f>
        <v>0.39499997626990968</v>
      </c>
    </row>
    <row r="226" spans="1:9">
      <c r="A226" s="7" t="s">
        <v>9</v>
      </c>
      <c r="B226" s="7" t="s">
        <v>7</v>
      </c>
      <c r="C226" s="7">
        <v>3</v>
      </c>
      <c r="D226" s="7">
        <v>5</v>
      </c>
      <c r="E226" s="7">
        <v>6</v>
      </c>
      <c r="F226" s="7"/>
      <c r="H226">
        <f>Table3[[#This Row],[Time took]]-Table1[[#This Row],[Time took]]</f>
        <v>-1</v>
      </c>
      <c r="I226" s="5">
        <f>Table3[[#This Row],[Time took]]-Table2[[#This Row],[Time took]]</f>
        <v>1.3150000073947101</v>
      </c>
    </row>
    <row r="227" spans="1:9">
      <c r="A227" s="7" t="s">
        <v>9</v>
      </c>
      <c r="B227" s="7" t="s">
        <v>7</v>
      </c>
      <c r="C227" s="7">
        <v>4</v>
      </c>
      <c r="D227" s="7">
        <v>5</v>
      </c>
      <c r="E227" s="7">
        <v>5</v>
      </c>
      <c r="F227" s="7"/>
      <c r="H227">
        <f>Table3[[#This Row],[Time took]]-Table1[[#This Row],[Time took]]</f>
        <v>1</v>
      </c>
      <c r="I227" s="5">
        <f>Table3[[#This Row],[Time took]]-Table2[[#This Row],[Time took]]</f>
        <v>-2.2499999660067198</v>
      </c>
    </row>
    <row r="228" spans="1:9">
      <c r="A228" s="7" t="s">
        <v>9</v>
      </c>
      <c r="B228" s="7" t="s">
        <v>7</v>
      </c>
      <c r="C228" s="7">
        <v>0</v>
      </c>
      <c r="D228" s="7">
        <v>6</v>
      </c>
      <c r="E228" s="7">
        <v>7</v>
      </c>
      <c r="F228" s="7"/>
      <c r="H228">
        <f>Table3[[#This Row],[Time took]]-Table1[[#This Row],[Time took]]</f>
        <v>-5</v>
      </c>
      <c r="I228" s="5">
        <f>Table3[[#This Row],[Time took]]-Table2[[#This Row],[Time took]]</f>
        <v>-1.43500002520158</v>
      </c>
    </row>
    <row r="229" spans="1:9">
      <c r="A229" s="7" t="s">
        <v>9</v>
      </c>
      <c r="B229" s="7" t="s">
        <v>7</v>
      </c>
      <c r="C229" s="7">
        <v>1</v>
      </c>
      <c r="D229" s="7">
        <v>6</v>
      </c>
      <c r="E229" s="7">
        <v>7.9999999997671596</v>
      </c>
      <c r="F229" s="7"/>
      <c r="H229">
        <f>Table3[[#This Row],[Time took]]-Table1[[#This Row],[Time took]]</f>
        <v>-2.3284041361648633E-10</v>
      </c>
      <c r="I229" s="5">
        <f>Table3[[#This Row],[Time took]]-Table2[[#This Row],[Time took]]</f>
        <v>-0.11499997531064121</v>
      </c>
    </row>
    <row r="230" spans="1:9">
      <c r="A230" s="7" t="s">
        <v>9</v>
      </c>
      <c r="B230" s="7" t="s">
        <v>7</v>
      </c>
      <c r="C230" s="7">
        <v>2</v>
      </c>
      <c r="D230" s="7">
        <v>6</v>
      </c>
      <c r="E230" s="7">
        <v>8</v>
      </c>
      <c r="F230" s="7"/>
      <c r="H230">
        <f>Table3[[#This Row],[Time took]]-Table1[[#This Row],[Time took]]</f>
        <v>-2</v>
      </c>
      <c r="I230" s="5">
        <f>Table3[[#This Row],[Time took]]-Table2[[#This Row],[Time took]]</f>
        <v>-9.9999904632497305E-3</v>
      </c>
    </row>
    <row r="231" spans="1:9">
      <c r="A231" s="7" t="s">
        <v>9</v>
      </c>
      <c r="B231" s="7" t="s">
        <v>7</v>
      </c>
      <c r="C231" s="7">
        <v>3</v>
      </c>
      <c r="D231" s="7">
        <v>6</v>
      </c>
      <c r="E231" s="7">
        <v>8</v>
      </c>
      <c r="F231" s="7"/>
      <c r="H231">
        <f>Table3[[#This Row],[Time took]]-Table1[[#This Row],[Time took]]</f>
        <v>-1</v>
      </c>
      <c r="I231" s="5">
        <f>Table3[[#This Row],[Time took]]-Table2[[#This Row],[Time took]]</f>
        <v>-0.12499999301508069</v>
      </c>
    </row>
    <row r="232" spans="1:9">
      <c r="A232" s="7" t="s">
        <v>9</v>
      </c>
      <c r="B232" s="7" t="s">
        <v>7</v>
      </c>
      <c r="C232" s="7">
        <v>4</v>
      </c>
      <c r="D232" s="7">
        <v>6</v>
      </c>
      <c r="E232" s="7">
        <v>8</v>
      </c>
      <c r="F232" s="7"/>
      <c r="H232">
        <f>Table3[[#This Row],[Time took]]-Table1[[#This Row],[Time took]]</f>
        <v>-1</v>
      </c>
      <c r="I232" s="5">
        <f>Table3[[#This Row],[Time took]]-Table2[[#This Row],[Time took]]</f>
        <v>5.9999960474669933E-2</v>
      </c>
    </row>
    <row r="233" spans="1:9">
      <c r="A233" s="7" t="s">
        <v>9</v>
      </c>
      <c r="B233" s="7" t="s">
        <v>7</v>
      </c>
      <c r="C233" s="7">
        <v>0</v>
      </c>
      <c r="D233" s="7">
        <v>7</v>
      </c>
      <c r="E233" s="7">
        <v>22</v>
      </c>
      <c r="F233" s="7"/>
      <c r="H233">
        <f>Table3[[#This Row],[Time took]]-Table1[[#This Row],[Time took]]</f>
        <v>1</v>
      </c>
      <c r="I233" s="5">
        <f>Table3[[#This Row],[Time took]]-Table2[[#This Row],[Time took]]</f>
        <v>3.2050000182352996</v>
      </c>
    </row>
    <row r="234" spans="1:9">
      <c r="A234" s="7" t="s">
        <v>9</v>
      </c>
      <c r="B234" s="7" t="s">
        <v>7</v>
      </c>
      <c r="C234" s="7">
        <v>1</v>
      </c>
      <c r="D234" s="7">
        <v>7</v>
      </c>
      <c r="E234" s="7">
        <v>18</v>
      </c>
      <c r="F234" s="7"/>
      <c r="H234">
        <f>Table3[[#This Row],[Time took]]-Table1[[#This Row],[Time took]]</f>
        <v>-5</v>
      </c>
      <c r="I234" s="5">
        <f>Table3[[#This Row],[Time took]]-Table2[[#This Row],[Time took]]</f>
        <v>-4.4549999693408004</v>
      </c>
    </row>
    <row r="235" spans="1:9">
      <c r="A235" s="7" t="s">
        <v>9</v>
      </c>
      <c r="B235" s="7" t="s">
        <v>7</v>
      </c>
      <c r="C235" s="7">
        <v>2</v>
      </c>
      <c r="D235" s="7">
        <v>7</v>
      </c>
      <c r="E235" s="7">
        <v>19</v>
      </c>
      <c r="F235" s="7"/>
      <c r="H235">
        <f>Table3[[#This Row],[Time took]]-Table1[[#This Row],[Time took]]</f>
        <v>-1</v>
      </c>
      <c r="I235" s="5">
        <f>Table3[[#This Row],[Time took]]-Table2[[#This Row],[Time took]]</f>
        <v>-0.62000003550199878</v>
      </c>
    </row>
    <row r="236" spans="1:9">
      <c r="A236" s="7" t="s">
        <v>9</v>
      </c>
      <c r="B236" s="7" t="s">
        <v>7</v>
      </c>
      <c r="C236" s="7">
        <v>3</v>
      </c>
      <c r="D236" s="7">
        <v>7</v>
      </c>
      <c r="E236" s="7">
        <v>20</v>
      </c>
      <c r="F236" s="7"/>
      <c r="H236">
        <f>Table3[[#This Row],[Time took]]-Table1[[#This Row],[Time took]]</f>
        <v>-2</v>
      </c>
      <c r="I236" s="5">
        <f>Table3[[#This Row],[Time took]]-Table2[[#This Row],[Time took]]</f>
        <v>-0.46499995049079956</v>
      </c>
    </row>
    <row r="237" spans="1:9">
      <c r="A237" s="7" t="s">
        <v>9</v>
      </c>
      <c r="B237" s="7" t="s">
        <v>7</v>
      </c>
      <c r="C237" s="7">
        <v>4</v>
      </c>
      <c r="D237" s="7">
        <v>7</v>
      </c>
      <c r="E237" s="7">
        <v>20</v>
      </c>
      <c r="F237" s="7"/>
      <c r="H237">
        <f>Table3[[#This Row],[Time took]]-Table1[[#This Row],[Time took]]</f>
        <v>-2</v>
      </c>
      <c r="I237" s="5">
        <f>Table3[[#This Row],[Time took]]-Table2[[#This Row],[Time took]]</f>
        <v>1.2900000251830015</v>
      </c>
    </row>
    <row r="238" spans="1:9">
      <c r="A238" s="7" t="s">
        <v>9</v>
      </c>
      <c r="B238" s="7" t="s">
        <v>7</v>
      </c>
      <c r="C238" s="7">
        <v>0</v>
      </c>
      <c r="D238" s="7">
        <v>8</v>
      </c>
      <c r="E238" s="7">
        <v>52.000000000232802</v>
      </c>
      <c r="F238" s="7"/>
      <c r="H238">
        <f>Table3[[#This Row],[Time took]]-Table1[[#This Row],[Time took]]</f>
        <v>-11.999999999767198</v>
      </c>
      <c r="I238" s="5">
        <f>Table3[[#This Row],[Time took]]-Table2[[#This Row],[Time took]]</f>
        <v>-4.3499999695922966</v>
      </c>
    </row>
    <row r="239" spans="1:9">
      <c r="A239" s="7" t="s">
        <v>9</v>
      </c>
      <c r="B239" s="7" t="s">
        <v>7</v>
      </c>
      <c r="C239" s="7">
        <v>1</v>
      </c>
      <c r="D239" s="7">
        <v>8</v>
      </c>
      <c r="E239" s="7">
        <v>55.999999999767098</v>
      </c>
      <c r="F239" s="7"/>
      <c r="H239">
        <f>Table3[[#This Row],[Time took]]-Table1[[#This Row],[Time took]]</f>
        <v>-9.0000000002329017</v>
      </c>
      <c r="I239" s="5">
        <f>Table3[[#This Row],[Time took]]-Table2[[#This Row],[Time took]]</f>
        <v>0.42000001412809951</v>
      </c>
    </row>
    <row r="240" spans="1:9">
      <c r="A240" s="7" t="s">
        <v>9</v>
      </c>
      <c r="B240" s="7" t="s">
        <v>7</v>
      </c>
      <c r="C240" s="7">
        <v>2</v>
      </c>
      <c r="D240" s="7">
        <v>8</v>
      </c>
      <c r="E240" s="7">
        <v>55.999999999767098</v>
      </c>
      <c r="F240" s="7"/>
      <c r="H240">
        <f>Table3[[#This Row],[Time took]]-Table1[[#This Row],[Time took]]</f>
        <v>-2.0000000002329017</v>
      </c>
      <c r="I240" s="5">
        <f>Table3[[#This Row],[Time took]]-Table2[[#This Row],[Time took]]</f>
        <v>-5.4999993881203579E-2</v>
      </c>
    </row>
    <row r="241" spans="1:9">
      <c r="A241" s="7" t="s">
        <v>9</v>
      </c>
      <c r="B241" s="7" t="s">
        <v>7</v>
      </c>
      <c r="C241" s="7">
        <v>3</v>
      </c>
      <c r="D241" s="7">
        <v>8</v>
      </c>
      <c r="E241" s="7">
        <v>55</v>
      </c>
      <c r="F241" s="7"/>
      <c r="H241">
        <f>Table3[[#This Row],[Time took]]-Table1[[#This Row],[Time took]]</f>
        <v>-6</v>
      </c>
      <c r="I241" s="5">
        <f>Table3[[#This Row],[Time took]]-Table2[[#This Row],[Time took]]</f>
        <v>-0.74999999953430319</v>
      </c>
    </row>
    <row r="242" spans="1:9">
      <c r="A242" s="7" t="s">
        <v>9</v>
      </c>
      <c r="B242" s="7" t="s">
        <v>7</v>
      </c>
      <c r="C242" s="7">
        <v>4</v>
      </c>
      <c r="D242" s="7">
        <v>8</v>
      </c>
      <c r="E242" s="7">
        <v>59</v>
      </c>
      <c r="F242" s="7"/>
      <c r="H242">
        <f>Table3[[#This Row],[Time took]]-Table1[[#This Row],[Time took]]</f>
        <v>-2</v>
      </c>
      <c r="I242" s="5">
        <f>Table3[[#This Row],[Time took]]-Table2[[#This Row],[Time took]]</f>
        <v>2.9899999997578988</v>
      </c>
    </row>
    <row r="243" spans="1:9">
      <c r="A243" s="7" t="s">
        <v>9</v>
      </c>
      <c r="B243" s="7" t="s">
        <v>7</v>
      </c>
      <c r="C243" s="7">
        <v>0</v>
      </c>
      <c r="D243" s="7">
        <v>9</v>
      </c>
      <c r="E243" s="7">
        <v>136</v>
      </c>
      <c r="F243" s="7"/>
      <c r="H243">
        <f>Table3[[#This Row],[Time took]]-Table1[[#This Row],[Time took]]</f>
        <v>-13</v>
      </c>
      <c r="I243" s="5">
        <f>Table3[[#This Row],[Time took]]-Table2[[#This Row],[Time took]]</f>
        <v>-1.8200000035569985</v>
      </c>
    </row>
    <row r="244" spans="1:9">
      <c r="A244" s="7" t="s">
        <v>9</v>
      </c>
      <c r="B244" s="7" t="s">
        <v>7</v>
      </c>
      <c r="C244" s="7">
        <v>1</v>
      </c>
      <c r="D244" s="7">
        <v>9</v>
      </c>
      <c r="E244" s="7">
        <v>126</v>
      </c>
      <c r="F244" s="7"/>
      <c r="H244">
        <f>Table3[[#This Row],[Time took]]-Table1[[#This Row],[Time took]]</f>
        <v>-21</v>
      </c>
      <c r="I244" s="5">
        <f>Table3[[#This Row],[Time took]]-Table2[[#This Row],[Time took]]</f>
        <v>-4.8950000093309995</v>
      </c>
    </row>
    <row r="245" spans="1:9">
      <c r="A245" s="7" t="s">
        <v>9</v>
      </c>
      <c r="B245" s="7" t="s">
        <v>7</v>
      </c>
      <c r="C245" s="7">
        <v>2</v>
      </c>
      <c r="D245" s="7">
        <v>9</v>
      </c>
      <c r="E245" s="7">
        <v>128</v>
      </c>
      <c r="F245" s="7"/>
      <c r="H245">
        <f>Table3[[#This Row],[Time took]]-Table1[[#This Row],[Time took]]</f>
        <v>-18</v>
      </c>
      <c r="I245" s="5">
        <f>Table3[[#This Row],[Time took]]-Table2[[#This Row],[Time took]]</f>
        <v>-2.910000007132993</v>
      </c>
    </row>
    <row r="246" spans="1:9">
      <c r="A246" s="7" t="s">
        <v>9</v>
      </c>
      <c r="B246" s="7" t="s">
        <v>7</v>
      </c>
      <c r="C246" s="7">
        <v>3</v>
      </c>
      <c r="D246" s="7">
        <v>9</v>
      </c>
      <c r="E246" s="7">
        <v>130</v>
      </c>
      <c r="F246" s="7"/>
      <c r="H246">
        <f>Table3[[#This Row],[Time took]]-Table1[[#This Row],[Time took]]</f>
        <v>-19</v>
      </c>
      <c r="I246" s="5">
        <f>Table3[[#This Row],[Time took]]-Table2[[#This Row],[Time took]]</f>
        <v>-2.4700000113799945</v>
      </c>
    </row>
    <row r="247" spans="1:9">
      <c r="A247" s="7" t="s">
        <v>9</v>
      </c>
      <c r="B247" s="7" t="s">
        <v>7</v>
      </c>
      <c r="C247" s="7">
        <v>4</v>
      </c>
      <c r="D247" s="7">
        <v>9</v>
      </c>
      <c r="E247" s="7">
        <v>130</v>
      </c>
      <c r="F247" s="7"/>
      <c r="H247">
        <f>Table3[[#This Row],[Time took]]-Table1[[#This Row],[Time took]]</f>
        <v>-20</v>
      </c>
      <c r="I247" s="5">
        <f>Table3[[#This Row],[Time took]]-Table2[[#This Row],[Time took]]</f>
        <v>-3.3699999959200113</v>
      </c>
    </row>
    <row r="248" spans="1:9">
      <c r="A248" s="7" t="s">
        <v>9</v>
      </c>
      <c r="B248" s="7" t="s">
        <v>7</v>
      </c>
      <c r="C248" s="7">
        <v>0</v>
      </c>
      <c r="D248" s="7">
        <v>10</v>
      </c>
      <c r="E248" s="7">
        <v>297</v>
      </c>
      <c r="F248" s="7"/>
      <c r="H248">
        <f>Table3[[#This Row],[Time took]]-Table1[[#This Row],[Time took]]</f>
        <v>-33</v>
      </c>
      <c r="I248" s="5">
        <f>Table3[[#This Row],[Time took]]-Table2[[#This Row],[Time took]]</f>
        <v>-14.504999990575016</v>
      </c>
    </row>
    <row r="249" spans="1:9">
      <c r="A249" s="7" t="s">
        <v>9</v>
      </c>
      <c r="B249" s="7" t="s">
        <v>7</v>
      </c>
      <c r="C249" s="7">
        <v>1</v>
      </c>
      <c r="D249" s="7">
        <v>10</v>
      </c>
      <c r="E249" s="7">
        <v>297.00000000023198</v>
      </c>
      <c r="F249" s="7"/>
      <c r="H249">
        <f>Table3[[#This Row],[Time took]]-Table1[[#This Row],[Time took]]</f>
        <v>-45.999999999768022</v>
      </c>
      <c r="I249" s="5">
        <f>Table3[[#This Row],[Time took]]-Table2[[#This Row],[Time took]]</f>
        <v>-8.0150000487920465</v>
      </c>
    </row>
    <row r="250" spans="1:9">
      <c r="A250" s="7" t="s">
        <v>9</v>
      </c>
      <c r="B250" s="7" t="s">
        <v>7</v>
      </c>
      <c r="C250" s="7">
        <v>2</v>
      </c>
      <c r="D250" s="7">
        <v>10</v>
      </c>
      <c r="E250" s="7">
        <v>303.999999999767</v>
      </c>
      <c r="F250" s="7"/>
      <c r="H250">
        <f>Table3[[#This Row],[Time took]]-Table1[[#This Row],[Time took]]</f>
        <v>-38.000000000233001</v>
      </c>
      <c r="I250" s="5">
        <f>Table3[[#This Row],[Time took]]-Table2[[#This Row],[Time took]]</f>
        <v>-3.1999999813269824</v>
      </c>
    </row>
    <row r="251" spans="1:9">
      <c r="A251" s="7" t="s">
        <v>9</v>
      </c>
      <c r="B251" s="7" t="s">
        <v>7</v>
      </c>
      <c r="C251" s="7">
        <v>3</v>
      </c>
      <c r="D251" s="7">
        <v>10</v>
      </c>
      <c r="E251" s="7">
        <v>294</v>
      </c>
      <c r="F251" s="7"/>
      <c r="H251">
        <f>Table3[[#This Row],[Time took]]-Table1[[#This Row],[Time took]]</f>
        <v>-47</v>
      </c>
      <c r="I251" s="5">
        <f>Table3[[#This Row],[Time took]]-Table2[[#This Row],[Time took]]</f>
        <v>-10.174999997484974</v>
      </c>
    </row>
    <row r="252" spans="1:9">
      <c r="A252" s="7" t="s">
        <v>9</v>
      </c>
      <c r="B252" s="7" t="s">
        <v>7</v>
      </c>
      <c r="C252" s="7">
        <v>4</v>
      </c>
      <c r="D252" s="7">
        <v>10</v>
      </c>
      <c r="E252" s="7">
        <v>299</v>
      </c>
      <c r="F252" s="7"/>
      <c r="H252">
        <f>Table3[[#This Row],[Time took]]-Table1[[#This Row],[Time took]]</f>
        <v>-57</v>
      </c>
      <c r="I252" s="5">
        <f>Table3[[#This Row],[Time took]]-Table2[[#This Row],[Time took]]</f>
        <v>-4.8349999696940245</v>
      </c>
    </row>
    <row r="253" spans="1:9">
      <c r="A253" s="7" t="s">
        <v>9</v>
      </c>
      <c r="B253" s="7" t="s">
        <v>7</v>
      </c>
      <c r="C253" s="7">
        <v>0</v>
      </c>
      <c r="D253" s="7">
        <v>11</v>
      </c>
      <c r="E253" s="7">
        <v>652</v>
      </c>
      <c r="F253" s="7"/>
      <c r="H253">
        <f>Table3[[#This Row],[Time took]]-Table1[[#This Row],[Time took]]</f>
        <v>-140</v>
      </c>
      <c r="I253" s="5">
        <f>Table3[[#This Row],[Time took]]-Table2[[#This Row],[Time took]]</f>
        <v>-33.034999973139975</v>
      </c>
    </row>
    <row r="254" spans="1:9">
      <c r="A254" s="7" t="s">
        <v>9</v>
      </c>
      <c r="B254" s="7" t="s">
        <v>7</v>
      </c>
      <c r="C254" s="7">
        <v>1</v>
      </c>
      <c r="D254" s="7">
        <v>11</v>
      </c>
      <c r="E254" s="7">
        <v>661.00000000023203</v>
      </c>
      <c r="F254" s="7"/>
      <c r="H254">
        <f>Table3[[#This Row],[Time took]]-Table1[[#This Row],[Time took]]</f>
        <v>-131.99999999976797</v>
      </c>
      <c r="I254" s="5">
        <f>Table3[[#This Row],[Time took]]-Table2[[#This Row],[Time took]]</f>
        <v>-36.479999973205963</v>
      </c>
    </row>
    <row r="255" spans="1:9">
      <c r="A255" s="7" t="s">
        <v>9</v>
      </c>
      <c r="B255" s="7" t="s">
        <v>7</v>
      </c>
      <c r="C255" s="7">
        <v>2</v>
      </c>
      <c r="D255" s="7">
        <v>11</v>
      </c>
      <c r="E255" s="7">
        <v>667.99999999976706</v>
      </c>
      <c r="F255" s="7"/>
      <c r="H255">
        <f>Table3[[#This Row],[Time took]]-Table1[[#This Row],[Time took]]</f>
        <v>-92.000000000232944</v>
      </c>
      <c r="I255" s="5">
        <f>Table3[[#This Row],[Time took]]-Table2[[#This Row],[Time took]]</f>
        <v>-3.3400000010149142</v>
      </c>
    </row>
    <row r="256" spans="1:9">
      <c r="A256" s="7" t="s">
        <v>9</v>
      </c>
      <c r="B256" s="7" t="s">
        <v>7</v>
      </c>
      <c r="C256" s="7">
        <v>3</v>
      </c>
      <c r="D256" s="7">
        <v>11</v>
      </c>
      <c r="E256" s="7">
        <v>662</v>
      </c>
      <c r="F256" s="7"/>
      <c r="H256">
        <f>Table3[[#This Row],[Time took]]-Table1[[#This Row],[Time took]]</f>
        <v>-126</v>
      </c>
      <c r="I256" s="5">
        <f>Table3[[#This Row],[Time took]]-Table2[[#This Row],[Time took]]</f>
        <v>-31.529999989549992</v>
      </c>
    </row>
    <row r="257" spans="1:9">
      <c r="A257" s="7" t="s">
        <v>9</v>
      </c>
      <c r="B257" s="7" t="s">
        <v>7</v>
      </c>
      <c r="C257" s="7">
        <v>4</v>
      </c>
      <c r="D257" s="7">
        <v>11</v>
      </c>
      <c r="E257" s="7">
        <v>661.00000000023203</v>
      </c>
      <c r="F257" s="7"/>
      <c r="H257">
        <f>Table3[[#This Row],[Time took]]-Table1[[#This Row],[Time took]]</f>
        <v>-85.999999999767965</v>
      </c>
      <c r="I257" s="5">
        <f>Table3[[#This Row],[Time took]]-Table2[[#This Row],[Time took]]</f>
        <v>-39.795000011334992</v>
      </c>
    </row>
    <row r="258" spans="1:9">
      <c r="A258" s="7" t="s">
        <v>9</v>
      </c>
      <c r="B258" s="7" t="s">
        <v>7</v>
      </c>
      <c r="C258" s="7">
        <v>0</v>
      </c>
      <c r="D258" s="7">
        <v>12</v>
      </c>
      <c r="E258" s="7">
        <v>1515</v>
      </c>
      <c r="F258" s="7"/>
      <c r="H258">
        <f>Table3[[#This Row],[Time took]]-Table1[[#This Row],[Time took]]</f>
        <v>-190</v>
      </c>
      <c r="I258" s="5">
        <f>Table3[[#This Row],[Time took]]-Table2[[#This Row],[Time took]]</f>
        <v>-9.1549999918699996</v>
      </c>
    </row>
    <row r="259" spans="1:9">
      <c r="A259" s="7" t="s">
        <v>9</v>
      </c>
      <c r="B259" s="7" t="s">
        <v>7</v>
      </c>
      <c r="C259" s="7">
        <v>1</v>
      </c>
      <c r="D259" s="7">
        <v>12</v>
      </c>
      <c r="E259" s="7">
        <v>1507</v>
      </c>
      <c r="F259" s="7"/>
      <c r="H259">
        <f>Table3[[#This Row],[Time took]]-Table1[[#This Row],[Time took]]</f>
        <v>-247</v>
      </c>
      <c r="I259" s="5">
        <f>Table3[[#This Row],[Time took]]-Table2[[#This Row],[Time took]]</f>
        <v>-36.015000002920033</v>
      </c>
    </row>
    <row r="260" spans="1:9">
      <c r="A260" s="7" t="s">
        <v>9</v>
      </c>
      <c r="B260" s="7" t="s">
        <v>7</v>
      </c>
      <c r="C260" s="7">
        <v>2</v>
      </c>
      <c r="D260" s="7">
        <v>12</v>
      </c>
      <c r="E260" s="7">
        <v>1564</v>
      </c>
      <c r="F260" s="7"/>
      <c r="H260">
        <f>Table3[[#This Row],[Time took]]-Table1[[#This Row],[Time took]]</f>
        <v>-146</v>
      </c>
      <c r="I260" s="5">
        <f>Table3[[#This Row],[Time took]]-Table2[[#This Row],[Time took]]</f>
        <v>-4.4199999668599048</v>
      </c>
    </row>
    <row r="261" spans="1:9">
      <c r="A261" s="7" t="s">
        <v>9</v>
      </c>
      <c r="B261" s="7" t="s">
        <v>7</v>
      </c>
      <c r="C261" s="7">
        <v>3</v>
      </c>
      <c r="D261" s="7">
        <v>12</v>
      </c>
      <c r="E261" s="7">
        <v>1536</v>
      </c>
      <c r="F261" s="7"/>
      <c r="H261">
        <f>Table3[[#This Row],[Time took]]-Table1[[#This Row],[Time took]]</f>
        <v>-169</v>
      </c>
      <c r="I261" s="5">
        <f>Table3[[#This Row],[Time took]]-Table2[[#This Row],[Time took]]</f>
        <v>-58.660000002470042</v>
      </c>
    </row>
    <row r="262" spans="1:9">
      <c r="A262" s="7" t="s">
        <v>9</v>
      </c>
      <c r="B262" s="7" t="s">
        <v>7</v>
      </c>
      <c r="C262" s="7">
        <v>4</v>
      </c>
      <c r="D262" s="7">
        <v>12</v>
      </c>
      <c r="E262" s="7">
        <v>1560.0000000002301</v>
      </c>
      <c r="F262" s="7"/>
      <c r="H262">
        <f>Table3[[#This Row],[Time took]]-Table1[[#This Row],[Time took]]</f>
        <v>-126.9999999997699</v>
      </c>
      <c r="I262" s="5">
        <f>Table3[[#This Row],[Time took]]-Table2[[#This Row],[Time took]]</f>
        <v>-34.805000000399787</v>
      </c>
    </row>
    <row r="264" spans="1:9">
      <c r="A264" s="6" t="s">
        <v>0</v>
      </c>
      <c r="B264" s="6" t="s">
        <v>1</v>
      </c>
      <c r="C264" s="6" t="s">
        <v>2</v>
      </c>
      <c r="D264" s="6" t="s">
        <v>3</v>
      </c>
      <c r="E264" s="6" t="s">
        <v>4</v>
      </c>
      <c r="F264" s="6"/>
      <c r="G264" s="1" t="s">
        <v>14</v>
      </c>
      <c r="H264" s="1" t="s">
        <v>11</v>
      </c>
      <c r="I264" s="1" t="s">
        <v>12</v>
      </c>
    </row>
    <row r="265" spans="1:9">
      <c r="A265" s="7" t="s">
        <v>5</v>
      </c>
      <c r="B265" s="7" t="s">
        <v>6</v>
      </c>
      <c r="C265" s="7">
        <v>0</v>
      </c>
      <c r="D265" s="7">
        <v>2</v>
      </c>
      <c r="E265" s="7">
        <v>19</v>
      </c>
      <c r="F265" s="7"/>
      <c r="G265">
        <f>Table11[[#This Row],[Time took]]-E2</f>
        <v>-18</v>
      </c>
    </row>
    <row r="266" spans="1:9">
      <c r="A266" s="7" t="s">
        <v>5</v>
      </c>
      <c r="B266" s="7" t="s">
        <v>6</v>
      </c>
      <c r="C266" s="7">
        <v>1</v>
      </c>
      <c r="D266" s="7">
        <v>2</v>
      </c>
      <c r="E266" s="7">
        <v>3.0000000000004499</v>
      </c>
      <c r="F266" s="7"/>
      <c r="G266">
        <f>Table11[[#This Row],[Time took]]-E3</f>
        <v>-7.9999999999995506</v>
      </c>
    </row>
    <row r="267" spans="1:9">
      <c r="A267" s="7" t="s">
        <v>5</v>
      </c>
      <c r="B267" s="7" t="s">
        <v>6</v>
      </c>
      <c r="C267" s="7">
        <v>2</v>
      </c>
      <c r="D267" s="7">
        <v>2</v>
      </c>
      <c r="E267" s="7">
        <v>2.9999999999995399</v>
      </c>
      <c r="F267" s="7"/>
      <c r="G267">
        <f>Table11[[#This Row],[Time took]]-E4</f>
        <v>-11.00000000000046</v>
      </c>
    </row>
    <row r="268" spans="1:9">
      <c r="A268" s="7" t="s">
        <v>5</v>
      </c>
      <c r="B268" s="7" t="s">
        <v>6</v>
      </c>
      <c r="C268" s="7">
        <v>3</v>
      </c>
      <c r="D268" s="7">
        <v>2</v>
      </c>
      <c r="E268" s="7">
        <v>2.9999999999995399</v>
      </c>
      <c r="F268" s="7"/>
      <c r="G268">
        <f>Table11[[#This Row],[Time took]]-E5</f>
        <v>-10.00000000000046</v>
      </c>
    </row>
    <row r="269" spans="1:9">
      <c r="A269" s="7" t="s">
        <v>5</v>
      </c>
      <c r="B269" s="7" t="s">
        <v>6</v>
      </c>
      <c r="C269" s="7">
        <v>4</v>
      </c>
      <c r="D269" s="7">
        <v>2</v>
      </c>
      <c r="E269" s="7">
        <v>13.0000000000004</v>
      </c>
      <c r="F269" s="7"/>
      <c r="G269">
        <f>Table11[[#This Row],[Time took]]-E6</f>
        <v>5.0000000000003997</v>
      </c>
    </row>
    <row r="270" spans="1:9">
      <c r="A270" s="7" t="s">
        <v>5</v>
      </c>
      <c r="B270" s="7" t="s">
        <v>6</v>
      </c>
      <c r="C270" s="7">
        <v>5</v>
      </c>
      <c r="D270" s="7">
        <v>2</v>
      </c>
      <c r="E270" s="7">
        <v>2</v>
      </c>
      <c r="F270" s="7"/>
      <c r="G270">
        <f>Table11[[#This Row],[Time took]]-E7</f>
        <v>-6</v>
      </c>
    </row>
    <row r="271" spans="1:9">
      <c r="A271" s="7" t="s">
        <v>5</v>
      </c>
      <c r="B271" s="7" t="s">
        <v>6</v>
      </c>
      <c r="C271" s="7">
        <v>6</v>
      </c>
      <c r="D271" s="7">
        <v>2</v>
      </c>
      <c r="E271" s="7">
        <v>2.9999999999995399</v>
      </c>
      <c r="F271" s="7"/>
      <c r="G271">
        <f>Table11[[#This Row],[Time took]]-E8</f>
        <v>-4.0000000000004601</v>
      </c>
    </row>
    <row r="272" spans="1:9">
      <c r="A272" s="7" t="s">
        <v>5</v>
      </c>
      <c r="B272" s="7" t="s">
        <v>6</v>
      </c>
      <c r="C272" s="7">
        <v>7</v>
      </c>
      <c r="D272" s="7">
        <v>2</v>
      </c>
      <c r="E272" s="7">
        <v>2</v>
      </c>
      <c r="F272" s="7"/>
      <c r="G272">
        <f>Table11[[#This Row],[Time took]]-E9</f>
        <v>-6</v>
      </c>
    </row>
    <row r="273" spans="1:7">
      <c r="A273" s="7" t="s">
        <v>5</v>
      </c>
      <c r="B273" s="7" t="s">
        <v>6</v>
      </c>
      <c r="C273" s="7">
        <v>0</v>
      </c>
      <c r="D273" s="7">
        <v>3</v>
      </c>
      <c r="E273" s="7">
        <v>11.0000000000004</v>
      </c>
      <c r="F273" s="7"/>
      <c r="G273">
        <f>Table11[[#This Row],[Time took]]-E10</f>
        <v>-25.999999999999602</v>
      </c>
    </row>
    <row r="274" spans="1:7">
      <c r="A274" s="7" t="s">
        <v>5</v>
      </c>
      <c r="B274" s="7" t="s">
        <v>6</v>
      </c>
      <c r="C274" s="7">
        <v>1</v>
      </c>
      <c r="D274" s="7">
        <v>3</v>
      </c>
      <c r="E274" s="7">
        <v>8.9999999999995399</v>
      </c>
      <c r="F274" s="7"/>
      <c r="G274">
        <f>Table11[[#This Row],[Time took]]-E11</f>
        <v>-23.000000000000462</v>
      </c>
    </row>
    <row r="275" spans="1:7">
      <c r="A275" s="7" t="s">
        <v>5</v>
      </c>
      <c r="B275" s="7" t="s">
        <v>6</v>
      </c>
      <c r="C275" s="7">
        <v>2</v>
      </c>
      <c r="D275" s="7">
        <v>3</v>
      </c>
      <c r="E275" s="7">
        <v>8</v>
      </c>
      <c r="F275" s="7"/>
      <c r="G275">
        <f>Table11[[#This Row],[Time took]]-E12</f>
        <v>-26</v>
      </c>
    </row>
    <row r="276" spans="1:7">
      <c r="A276" s="7" t="s">
        <v>5</v>
      </c>
      <c r="B276" s="7" t="s">
        <v>6</v>
      </c>
      <c r="C276" s="7">
        <v>3</v>
      </c>
      <c r="D276" s="7">
        <v>3</v>
      </c>
      <c r="E276" s="7">
        <v>9</v>
      </c>
      <c r="F276" s="7"/>
      <c r="G276">
        <f>Table11[[#This Row],[Time took]]-E13</f>
        <v>-15</v>
      </c>
    </row>
    <row r="277" spans="1:7">
      <c r="A277" s="7" t="s">
        <v>5</v>
      </c>
      <c r="B277" s="7" t="s">
        <v>6</v>
      </c>
      <c r="C277" s="7">
        <v>4</v>
      </c>
      <c r="D277" s="7">
        <v>3</v>
      </c>
      <c r="E277" s="7">
        <v>7</v>
      </c>
      <c r="F277" s="7"/>
      <c r="G277">
        <f>Table11[[#This Row],[Time took]]-E14</f>
        <v>-15</v>
      </c>
    </row>
    <row r="278" spans="1:7">
      <c r="A278" s="7" t="s">
        <v>5</v>
      </c>
      <c r="B278" s="7" t="s">
        <v>6</v>
      </c>
      <c r="C278" s="7">
        <v>5</v>
      </c>
      <c r="D278" s="7">
        <v>3</v>
      </c>
      <c r="E278" s="7">
        <v>7</v>
      </c>
      <c r="F278" s="7"/>
      <c r="G278">
        <f>Table11[[#This Row],[Time took]]-E15</f>
        <v>-14</v>
      </c>
    </row>
    <row r="279" spans="1:7">
      <c r="A279" s="7" t="s">
        <v>5</v>
      </c>
      <c r="B279" s="7" t="s">
        <v>6</v>
      </c>
      <c r="C279" s="7">
        <v>6</v>
      </c>
      <c r="D279" s="7">
        <v>3</v>
      </c>
      <c r="E279" s="7">
        <v>6</v>
      </c>
      <c r="F279" s="7"/>
      <c r="G279">
        <f>Table11[[#This Row],[Time took]]-E16</f>
        <v>-13</v>
      </c>
    </row>
    <row r="280" spans="1:7">
      <c r="A280" s="7" t="s">
        <v>5</v>
      </c>
      <c r="B280" s="7" t="s">
        <v>6</v>
      </c>
      <c r="C280" s="7">
        <v>7</v>
      </c>
      <c r="D280" s="7">
        <v>3</v>
      </c>
      <c r="E280" s="7">
        <v>9</v>
      </c>
      <c r="F280" s="7"/>
      <c r="G280">
        <f>Table11[[#This Row],[Time took]]-E17</f>
        <v>-12.999999999999499</v>
      </c>
    </row>
    <row r="281" spans="1:7">
      <c r="A281" s="7" t="s">
        <v>5</v>
      </c>
      <c r="B281" s="7" t="s">
        <v>6</v>
      </c>
      <c r="C281" s="7">
        <v>0</v>
      </c>
      <c r="D281" s="7">
        <v>4</v>
      </c>
      <c r="E281" s="7">
        <v>29</v>
      </c>
      <c r="F281" s="7"/>
      <c r="G281">
        <f>Table11[[#This Row],[Time took]]-E18</f>
        <v>-53.999999999999503</v>
      </c>
    </row>
    <row r="282" spans="1:7">
      <c r="A282" s="7" t="s">
        <v>5</v>
      </c>
      <c r="B282" s="7" t="s">
        <v>6</v>
      </c>
      <c r="C282" s="7">
        <v>1</v>
      </c>
      <c r="D282" s="7">
        <v>4</v>
      </c>
      <c r="E282" s="7">
        <v>34</v>
      </c>
      <c r="F282" s="7"/>
      <c r="G282">
        <f>Table11[[#This Row],[Time took]]-E19</f>
        <v>-50.000000000000398</v>
      </c>
    </row>
    <row r="283" spans="1:7">
      <c r="A283" s="7" t="s">
        <v>5</v>
      </c>
      <c r="B283" s="7" t="s">
        <v>6</v>
      </c>
      <c r="C283" s="7">
        <v>2</v>
      </c>
      <c r="D283" s="7">
        <v>4</v>
      </c>
      <c r="E283" s="7">
        <v>28</v>
      </c>
      <c r="F283" s="7"/>
      <c r="G283">
        <f>Table11[[#This Row],[Time took]]-E20</f>
        <v>-43</v>
      </c>
    </row>
    <row r="284" spans="1:7">
      <c r="A284" s="7" t="s">
        <v>5</v>
      </c>
      <c r="B284" s="7" t="s">
        <v>6</v>
      </c>
      <c r="C284" s="7">
        <v>3</v>
      </c>
      <c r="D284" s="7">
        <v>4</v>
      </c>
      <c r="E284" s="7">
        <v>23</v>
      </c>
      <c r="F284" s="7"/>
      <c r="G284">
        <f>Table11[[#This Row],[Time took]]-E21</f>
        <v>-49</v>
      </c>
    </row>
    <row r="285" spans="1:7">
      <c r="A285" s="7" t="s">
        <v>5</v>
      </c>
      <c r="B285" s="7" t="s">
        <v>6</v>
      </c>
      <c r="C285" s="7">
        <v>4</v>
      </c>
      <c r="D285" s="7">
        <v>4</v>
      </c>
      <c r="E285" s="7">
        <v>28</v>
      </c>
      <c r="F285" s="7"/>
      <c r="G285">
        <f>Table11[[#This Row],[Time took]]-E22</f>
        <v>-51</v>
      </c>
    </row>
    <row r="286" spans="1:7">
      <c r="A286" s="7" t="s">
        <v>5</v>
      </c>
      <c r="B286" s="7" t="s">
        <v>6</v>
      </c>
      <c r="C286" s="7">
        <v>5</v>
      </c>
      <c r="D286" s="7">
        <v>4</v>
      </c>
      <c r="E286" s="7">
        <v>29.000000000000401</v>
      </c>
      <c r="F286" s="7"/>
      <c r="G286">
        <f>Table11[[#This Row],[Time took]]-E23</f>
        <v>-45.999999999999602</v>
      </c>
    </row>
    <row r="287" spans="1:7">
      <c r="A287" s="7" t="s">
        <v>5</v>
      </c>
      <c r="B287" s="7" t="s">
        <v>6</v>
      </c>
      <c r="C287" s="7">
        <v>6</v>
      </c>
      <c r="D287" s="7">
        <v>4</v>
      </c>
      <c r="E287" s="7">
        <v>24</v>
      </c>
      <c r="F287" s="7"/>
      <c r="G287">
        <f>Table11[[#This Row],[Time took]]-E24</f>
        <v>-56</v>
      </c>
    </row>
    <row r="288" spans="1:7">
      <c r="A288" s="7" t="s">
        <v>5</v>
      </c>
      <c r="B288" s="7" t="s">
        <v>6</v>
      </c>
      <c r="C288" s="7">
        <v>7</v>
      </c>
      <c r="D288" s="7">
        <v>4</v>
      </c>
      <c r="E288" s="7">
        <v>24</v>
      </c>
      <c r="F288" s="7"/>
      <c r="G288">
        <f>Table11[[#This Row],[Time took]]-E25</f>
        <v>-47</v>
      </c>
    </row>
    <row r="289" spans="1:7">
      <c r="A289" s="7" t="s">
        <v>5</v>
      </c>
      <c r="B289" s="7" t="s">
        <v>6</v>
      </c>
      <c r="C289" s="7">
        <v>0</v>
      </c>
      <c r="D289" s="7">
        <v>5</v>
      </c>
      <c r="E289" s="7">
        <v>132.99999999999901</v>
      </c>
      <c r="F289" s="7"/>
      <c r="G289">
        <f>Table11[[#This Row],[Time took]]-E26</f>
        <v>-235.00000000000099</v>
      </c>
    </row>
    <row r="290" spans="1:7">
      <c r="A290" s="7" t="s">
        <v>5</v>
      </c>
      <c r="B290" s="7" t="s">
        <v>6</v>
      </c>
      <c r="C290" s="7">
        <v>1</v>
      </c>
      <c r="D290" s="7">
        <v>5</v>
      </c>
      <c r="E290" s="7">
        <v>119</v>
      </c>
      <c r="F290" s="7"/>
      <c r="G290">
        <f>Table11[[#This Row],[Time took]]-E27</f>
        <v>-217</v>
      </c>
    </row>
    <row r="291" spans="1:7">
      <c r="A291" s="7" t="s">
        <v>5</v>
      </c>
      <c r="B291" s="7" t="s">
        <v>6</v>
      </c>
      <c r="C291" s="7">
        <v>2</v>
      </c>
      <c r="D291" s="7">
        <v>5</v>
      </c>
      <c r="E291" s="7">
        <v>133.99999999999901</v>
      </c>
      <c r="F291" s="7"/>
      <c r="G291">
        <f>Table11[[#This Row],[Time took]]-E28</f>
        <v>-206.00000000000099</v>
      </c>
    </row>
    <row r="292" spans="1:7">
      <c r="A292" s="7" t="s">
        <v>5</v>
      </c>
      <c r="B292" s="7" t="s">
        <v>6</v>
      </c>
      <c r="C292" s="7">
        <v>3</v>
      </c>
      <c r="D292" s="7">
        <v>5</v>
      </c>
      <c r="E292" s="7">
        <v>167</v>
      </c>
      <c r="F292" s="7"/>
      <c r="G292">
        <f>Table11[[#This Row],[Time took]]-E29</f>
        <v>-219</v>
      </c>
    </row>
    <row r="293" spans="1:7">
      <c r="A293" s="7" t="s">
        <v>5</v>
      </c>
      <c r="B293" s="7" t="s">
        <v>6</v>
      </c>
      <c r="C293" s="7">
        <v>4</v>
      </c>
      <c r="D293" s="7">
        <v>5</v>
      </c>
      <c r="E293" s="7">
        <v>138</v>
      </c>
      <c r="F293" s="7"/>
      <c r="G293">
        <f>Table11[[#This Row],[Time took]]-E30</f>
        <v>-193</v>
      </c>
    </row>
    <row r="294" spans="1:7">
      <c r="A294" s="7" t="s">
        <v>5</v>
      </c>
      <c r="B294" s="7" t="s">
        <v>6</v>
      </c>
      <c r="C294" s="7">
        <v>5</v>
      </c>
      <c r="D294" s="7">
        <v>5</v>
      </c>
      <c r="E294" s="7">
        <v>137</v>
      </c>
      <c r="F294" s="7"/>
      <c r="G294">
        <f>Table11[[#This Row],[Time took]]-E31</f>
        <v>-197</v>
      </c>
    </row>
    <row r="295" spans="1:7">
      <c r="A295" s="7" t="s">
        <v>5</v>
      </c>
      <c r="B295" s="7" t="s">
        <v>6</v>
      </c>
      <c r="C295" s="7">
        <v>6</v>
      </c>
      <c r="D295" s="7">
        <v>5</v>
      </c>
      <c r="E295" s="7">
        <v>138</v>
      </c>
      <c r="F295" s="7"/>
      <c r="G295">
        <f>Table11[[#This Row],[Time took]]-E32</f>
        <v>-193</v>
      </c>
    </row>
    <row r="296" spans="1:7">
      <c r="A296" s="7" t="s">
        <v>5</v>
      </c>
      <c r="B296" s="7" t="s">
        <v>6</v>
      </c>
      <c r="C296" s="7">
        <v>7</v>
      </c>
      <c r="D296" s="7">
        <v>5</v>
      </c>
      <c r="E296" s="7">
        <v>138</v>
      </c>
      <c r="F296" s="7"/>
      <c r="G296">
        <f>Table11[[#This Row],[Time took]]-E33</f>
        <v>-198</v>
      </c>
    </row>
    <row r="297" spans="1:7">
      <c r="A297" s="7" t="s">
        <v>5</v>
      </c>
      <c r="B297" s="7" t="s">
        <v>6</v>
      </c>
      <c r="C297" s="7">
        <v>0</v>
      </c>
      <c r="D297" s="7">
        <v>6</v>
      </c>
      <c r="E297" s="7">
        <v>707</v>
      </c>
      <c r="F297" s="7"/>
      <c r="G297">
        <f>Table11[[#This Row],[Time took]]-E34</f>
        <v>-1011</v>
      </c>
    </row>
    <row r="298" spans="1:7">
      <c r="A298" s="7" t="s">
        <v>5</v>
      </c>
      <c r="B298" s="7" t="s">
        <v>6</v>
      </c>
      <c r="C298" s="7">
        <v>1</v>
      </c>
      <c r="D298" s="7">
        <v>6</v>
      </c>
      <c r="E298" s="7">
        <v>654</v>
      </c>
      <c r="F298" s="7"/>
      <c r="G298">
        <f>Table11[[#This Row],[Time took]]-E35</f>
        <v>-947</v>
      </c>
    </row>
    <row r="299" spans="1:7">
      <c r="A299" s="7" t="s">
        <v>5</v>
      </c>
      <c r="B299" s="7" t="s">
        <v>6</v>
      </c>
      <c r="C299" s="7">
        <v>2</v>
      </c>
      <c r="D299" s="7">
        <v>6</v>
      </c>
      <c r="E299" s="7">
        <v>756</v>
      </c>
      <c r="F299" s="7"/>
      <c r="G299">
        <f>Table11[[#This Row],[Time took]]-E36</f>
        <v>-1014</v>
      </c>
    </row>
    <row r="300" spans="1:7">
      <c r="A300" s="7" t="s">
        <v>5</v>
      </c>
      <c r="B300" s="7" t="s">
        <v>6</v>
      </c>
      <c r="C300" s="7">
        <v>3</v>
      </c>
      <c r="D300" s="7">
        <v>6</v>
      </c>
      <c r="E300" s="7">
        <v>642</v>
      </c>
      <c r="F300" s="7"/>
      <c r="G300">
        <f>Table11[[#This Row],[Time took]]-E37</f>
        <v>-960</v>
      </c>
    </row>
    <row r="301" spans="1:7">
      <c r="A301" s="7" t="s">
        <v>5</v>
      </c>
      <c r="B301" s="7" t="s">
        <v>6</v>
      </c>
      <c r="C301" s="7">
        <v>4</v>
      </c>
      <c r="D301" s="7">
        <v>6</v>
      </c>
      <c r="E301" s="7">
        <v>639</v>
      </c>
      <c r="F301" s="7"/>
      <c r="G301">
        <f>Table11[[#This Row],[Time took]]-E38</f>
        <v>-981</v>
      </c>
    </row>
    <row r="302" spans="1:7">
      <c r="A302" s="7" t="s">
        <v>5</v>
      </c>
      <c r="B302" s="7" t="s">
        <v>6</v>
      </c>
      <c r="C302" s="7">
        <v>5</v>
      </c>
      <c r="D302" s="7">
        <v>6</v>
      </c>
      <c r="E302" s="7">
        <v>644</v>
      </c>
      <c r="F302" s="7"/>
      <c r="G302">
        <f>Table11[[#This Row],[Time took]]-E39</f>
        <v>-966</v>
      </c>
    </row>
    <row r="303" spans="1:7">
      <c r="A303" s="7" t="s">
        <v>5</v>
      </c>
      <c r="B303" s="7" t="s">
        <v>6</v>
      </c>
      <c r="C303" s="7">
        <v>6</v>
      </c>
      <c r="D303" s="7">
        <v>6</v>
      </c>
      <c r="E303" s="7">
        <v>779</v>
      </c>
      <c r="F303" s="7"/>
      <c r="G303">
        <f>Table11[[#This Row],[Time took]]-E40</f>
        <v>-1030</v>
      </c>
    </row>
    <row r="304" spans="1:7">
      <c r="A304" s="7" t="s">
        <v>5</v>
      </c>
      <c r="B304" s="7" t="s">
        <v>6</v>
      </c>
      <c r="C304" s="7">
        <v>7</v>
      </c>
      <c r="D304" s="7">
        <v>6</v>
      </c>
      <c r="E304" s="7">
        <v>746</v>
      </c>
      <c r="F304" s="7"/>
      <c r="G304">
        <f>Table11[[#This Row],[Time took]]-E41</f>
        <v>-1066</v>
      </c>
    </row>
    <row r="305" spans="1:7">
      <c r="A305" s="7" t="s">
        <v>5</v>
      </c>
      <c r="B305" s="7" t="s">
        <v>6</v>
      </c>
      <c r="C305" s="7">
        <v>0</v>
      </c>
      <c r="D305" s="7">
        <v>7</v>
      </c>
      <c r="E305" s="7">
        <v>3272</v>
      </c>
      <c r="F305" s="7"/>
      <c r="G305">
        <f>Table11[[#This Row],[Time took]]-E42</f>
        <v>-5232</v>
      </c>
    </row>
    <row r="306" spans="1:7">
      <c r="A306" s="7" t="s">
        <v>5</v>
      </c>
      <c r="B306" s="7" t="s">
        <v>6</v>
      </c>
      <c r="C306" s="7">
        <v>1</v>
      </c>
      <c r="D306" s="7">
        <v>7</v>
      </c>
      <c r="E306" s="7">
        <v>3731</v>
      </c>
      <c r="F306" s="7"/>
      <c r="G306">
        <f>Table11[[#This Row],[Time took]]-E43</f>
        <v>-5384</v>
      </c>
    </row>
    <row r="307" spans="1:7">
      <c r="A307" s="7" t="s">
        <v>5</v>
      </c>
      <c r="B307" s="7" t="s">
        <v>6</v>
      </c>
      <c r="C307" s="7">
        <v>2</v>
      </c>
      <c r="D307" s="7">
        <v>7</v>
      </c>
      <c r="E307" s="7">
        <v>3154</v>
      </c>
      <c r="F307" s="7"/>
      <c r="G307">
        <f>Table11[[#This Row],[Time took]]-E44</f>
        <v>-5311</v>
      </c>
    </row>
    <row r="308" spans="1:7">
      <c r="A308" s="7" t="s">
        <v>5</v>
      </c>
      <c r="B308" s="7" t="s">
        <v>6</v>
      </c>
      <c r="C308" s="7">
        <v>3</v>
      </c>
      <c r="D308" s="7">
        <v>7</v>
      </c>
      <c r="E308" s="7">
        <v>3122</v>
      </c>
      <c r="F308" s="7"/>
      <c r="G308">
        <f>Table11[[#This Row],[Time took]]-E45</f>
        <v>-5296</v>
      </c>
    </row>
    <row r="309" spans="1:7">
      <c r="A309" s="7" t="s">
        <v>5</v>
      </c>
      <c r="B309" s="7" t="s">
        <v>6</v>
      </c>
      <c r="C309" s="7">
        <v>4</v>
      </c>
      <c r="D309" s="7">
        <v>7</v>
      </c>
      <c r="E309" s="7">
        <v>3403</v>
      </c>
      <c r="F309" s="7"/>
      <c r="G309">
        <f>Table11[[#This Row],[Time took]]-E46</f>
        <v>-5451</v>
      </c>
    </row>
    <row r="310" spans="1:7">
      <c r="A310" s="7" t="s">
        <v>5</v>
      </c>
      <c r="B310" s="7" t="s">
        <v>6</v>
      </c>
      <c r="C310" s="7">
        <v>5</v>
      </c>
      <c r="D310" s="7">
        <v>7</v>
      </c>
      <c r="E310" s="7">
        <v>3728</v>
      </c>
      <c r="F310" s="7"/>
      <c r="G310">
        <f>Table11[[#This Row],[Time took]]-E47</f>
        <v>-5518.0000000000091</v>
      </c>
    </row>
    <row r="311" spans="1:7">
      <c r="A311" s="7" t="s">
        <v>5</v>
      </c>
      <c r="B311" s="7" t="s">
        <v>6</v>
      </c>
      <c r="C311" s="7">
        <v>6</v>
      </c>
      <c r="D311" s="7">
        <v>7</v>
      </c>
      <c r="E311" s="7">
        <v>3111</v>
      </c>
      <c r="F311" s="7"/>
      <c r="G311">
        <f>Table11[[#This Row],[Time took]]-E48</f>
        <v>-5240.99999999998</v>
      </c>
    </row>
    <row r="312" spans="1:7">
      <c r="A312" s="7" t="s">
        <v>5</v>
      </c>
      <c r="B312" s="7" t="s">
        <v>6</v>
      </c>
      <c r="C312" s="7">
        <v>7</v>
      </c>
      <c r="D312" s="7">
        <v>7</v>
      </c>
      <c r="E312" s="7">
        <v>3132</v>
      </c>
      <c r="F312" s="7"/>
      <c r="G312">
        <f>Table11[[#This Row],[Time took]]-E49</f>
        <v>-5385.0000000000091</v>
      </c>
    </row>
    <row r="313" spans="1:7">
      <c r="A313" s="7" t="s">
        <v>5</v>
      </c>
      <c r="B313" s="7" t="s">
        <v>7</v>
      </c>
      <c r="C313" s="7">
        <v>0</v>
      </c>
      <c r="D313" s="7">
        <v>2</v>
      </c>
      <c r="E313" s="7">
        <v>1.00000000000727</v>
      </c>
      <c r="F313" s="7"/>
      <c r="G313">
        <f>Table11[[#This Row],[Time took]]-E50</f>
        <v>-0.99999999997817013</v>
      </c>
    </row>
    <row r="314" spans="1:7">
      <c r="A314" s="7" t="s">
        <v>5</v>
      </c>
      <c r="B314" s="7" t="s">
        <v>7</v>
      </c>
      <c r="C314" s="7">
        <v>1</v>
      </c>
      <c r="D314" s="7">
        <v>2</v>
      </c>
      <c r="E314" s="7">
        <v>0.99999999999272404</v>
      </c>
      <c r="F314" s="7"/>
      <c r="G314">
        <f>Table11[[#This Row],[Time took]]-E51</f>
        <v>-1.000000000007276</v>
      </c>
    </row>
    <row r="315" spans="1:7">
      <c r="A315" s="7" t="s">
        <v>5</v>
      </c>
      <c r="B315" s="7" t="s">
        <v>7</v>
      </c>
      <c r="C315" s="7">
        <v>2</v>
      </c>
      <c r="D315" s="7">
        <v>2</v>
      </c>
      <c r="E315" s="7">
        <v>0</v>
      </c>
      <c r="F315" s="7"/>
      <c r="G315">
        <f>Table11[[#This Row],[Time took]]-E52</f>
        <v>-1</v>
      </c>
    </row>
    <row r="316" spans="1:7">
      <c r="A316" s="7" t="s">
        <v>5</v>
      </c>
      <c r="B316" s="7" t="s">
        <v>7</v>
      </c>
      <c r="C316" s="7">
        <v>3</v>
      </c>
      <c r="D316" s="7">
        <v>2</v>
      </c>
      <c r="E316" s="7">
        <v>1.00000000000727</v>
      </c>
      <c r="F316" s="7"/>
      <c r="G316">
        <f>Table11[[#This Row],[Time took]]-E53</f>
        <v>-0.99999999999273004</v>
      </c>
    </row>
    <row r="317" spans="1:7">
      <c r="A317" s="7" t="s">
        <v>5</v>
      </c>
      <c r="B317" s="7" t="s">
        <v>7</v>
      </c>
      <c r="C317" s="7">
        <v>4</v>
      </c>
      <c r="D317" s="7">
        <v>2</v>
      </c>
      <c r="E317" s="7">
        <v>1.99999999999272</v>
      </c>
      <c r="F317" s="7"/>
      <c r="G317">
        <f>Table11[[#This Row],[Time took]]-E54</f>
        <v>0.99999999999272005</v>
      </c>
    </row>
    <row r="318" spans="1:7">
      <c r="A318" s="7" t="s">
        <v>5</v>
      </c>
      <c r="B318" s="7" t="s">
        <v>7</v>
      </c>
      <c r="C318" s="7">
        <v>5</v>
      </c>
      <c r="D318" s="7">
        <v>2</v>
      </c>
      <c r="E318" s="7">
        <v>1.00000000000727</v>
      </c>
      <c r="F318" s="7"/>
      <c r="G318">
        <f>Table11[[#This Row],[Time took]]-E55</f>
        <v>-0.99999999999273004</v>
      </c>
    </row>
    <row r="319" spans="1:7">
      <c r="A319" s="7" t="s">
        <v>5</v>
      </c>
      <c r="B319" s="7" t="s">
        <v>7</v>
      </c>
      <c r="C319" s="7">
        <v>6</v>
      </c>
      <c r="D319" s="7">
        <v>2</v>
      </c>
      <c r="E319" s="7">
        <v>0.99999999999272404</v>
      </c>
      <c r="F319" s="7"/>
      <c r="G319">
        <f>Table11[[#This Row],[Time took]]-E56</f>
        <v>-5.000000000007276</v>
      </c>
    </row>
    <row r="320" spans="1:7">
      <c r="A320" s="7" t="s">
        <v>5</v>
      </c>
      <c r="B320" s="7" t="s">
        <v>7</v>
      </c>
      <c r="C320" s="7">
        <v>7</v>
      </c>
      <c r="D320" s="7">
        <v>2</v>
      </c>
      <c r="E320" s="7">
        <v>1</v>
      </c>
      <c r="F320" s="7"/>
      <c r="G320">
        <f>Table11[[#This Row],[Time took]]-E57</f>
        <v>-1.0000000000145501</v>
      </c>
    </row>
    <row r="321" spans="1:7">
      <c r="A321" s="7" t="s">
        <v>5</v>
      </c>
      <c r="B321" s="7" t="s">
        <v>7</v>
      </c>
      <c r="C321" s="7">
        <v>0</v>
      </c>
      <c r="D321" s="7">
        <v>3</v>
      </c>
      <c r="E321" s="7">
        <v>3</v>
      </c>
      <c r="F321" s="7"/>
      <c r="G321">
        <f>Table11[[#This Row],[Time took]]-E58</f>
        <v>-1.9999999999854401</v>
      </c>
    </row>
    <row r="322" spans="1:7">
      <c r="A322" s="7" t="s">
        <v>5</v>
      </c>
      <c r="B322" s="7" t="s">
        <v>7</v>
      </c>
      <c r="C322" s="7">
        <v>1</v>
      </c>
      <c r="D322" s="7">
        <v>3</v>
      </c>
      <c r="E322" s="7">
        <v>3</v>
      </c>
      <c r="F322" s="7"/>
      <c r="G322">
        <f>Table11[[#This Row],[Time took]]-E59</f>
        <v>-3</v>
      </c>
    </row>
    <row r="323" spans="1:7">
      <c r="A323" s="7" t="s">
        <v>5</v>
      </c>
      <c r="B323" s="7" t="s">
        <v>7</v>
      </c>
      <c r="C323" s="7">
        <v>2</v>
      </c>
      <c r="D323" s="7">
        <v>3</v>
      </c>
      <c r="E323" s="7">
        <v>7</v>
      </c>
      <c r="F323" s="7"/>
      <c r="G323">
        <f>Table11[[#This Row],[Time took]]-E60</f>
        <v>2.9999999999854499</v>
      </c>
    </row>
    <row r="324" spans="1:7">
      <c r="A324" s="7" t="s">
        <v>5</v>
      </c>
      <c r="B324" s="7" t="s">
        <v>7</v>
      </c>
      <c r="C324" s="7">
        <v>3</v>
      </c>
      <c r="D324" s="7">
        <v>3</v>
      </c>
      <c r="E324" s="7">
        <v>2</v>
      </c>
      <c r="F324" s="7"/>
      <c r="G324">
        <f>Table11[[#This Row],[Time took]]-E61</f>
        <v>-1.9999999999854401</v>
      </c>
    </row>
    <row r="325" spans="1:7">
      <c r="A325" s="7" t="s">
        <v>5</v>
      </c>
      <c r="B325" s="7" t="s">
        <v>7</v>
      </c>
      <c r="C325" s="7">
        <v>4</v>
      </c>
      <c r="D325" s="7">
        <v>3</v>
      </c>
      <c r="E325" s="7">
        <v>3</v>
      </c>
      <c r="F325" s="7"/>
      <c r="G325">
        <f>Table11[[#This Row],[Time took]]-E62</f>
        <v>-2.0000000000145501</v>
      </c>
    </row>
    <row r="326" spans="1:7">
      <c r="A326" s="7" t="s">
        <v>5</v>
      </c>
      <c r="B326" s="7" t="s">
        <v>7</v>
      </c>
      <c r="C326" s="7">
        <v>5</v>
      </c>
      <c r="D326" s="7">
        <v>3</v>
      </c>
      <c r="E326" s="7">
        <v>3</v>
      </c>
      <c r="F326" s="7"/>
      <c r="G326">
        <f>Table11[[#This Row],[Time took]]-E63</f>
        <v>-1.9999999999854401</v>
      </c>
    </row>
    <row r="327" spans="1:7">
      <c r="A327" s="7" t="s">
        <v>5</v>
      </c>
      <c r="B327" s="7" t="s">
        <v>7</v>
      </c>
      <c r="C327" s="7">
        <v>6</v>
      </c>
      <c r="D327" s="7">
        <v>3</v>
      </c>
      <c r="E327" s="7">
        <v>2</v>
      </c>
      <c r="F327" s="7"/>
      <c r="G327">
        <f>Table11[[#This Row],[Time took]]-E64</f>
        <v>-2</v>
      </c>
    </row>
    <row r="328" spans="1:7">
      <c r="A328" s="7" t="s">
        <v>5</v>
      </c>
      <c r="B328" s="7" t="s">
        <v>7</v>
      </c>
      <c r="C328" s="7">
        <v>7</v>
      </c>
      <c r="D328" s="7">
        <v>3</v>
      </c>
      <c r="E328" s="7">
        <v>5</v>
      </c>
      <c r="F328" s="7"/>
      <c r="G328">
        <f>Table11[[#This Row],[Time took]]-E65</f>
        <v>0</v>
      </c>
    </row>
    <row r="329" spans="1:7">
      <c r="A329" s="7" t="s">
        <v>5</v>
      </c>
      <c r="B329" s="7" t="s">
        <v>7</v>
      </c>
      <c r="C329" s="7">
        <v>0</v>
      </c>
      <c r="D329" s="7">
        <v>4</v>
      </c>
      <c r="E329" s="7">
        <v>5</v>
      </c>
      <c r="F329" s="7"/>
      <c r="G329">
        <f>Table11[[#This Row],[Time took]]-E66</f>
        <v>-2</v>
      </c>
    </row>
    <row r="330" spans="1:7">
      <c r="A330" s="7" t="s">
        <v>5</v>
      </c>
      <c r="B330" s="7" t="s">
        <v>7</v>
      </c>
      <c r="C330" s="7">
        <v>1</v>
      </c>
      <c r="D330" s="7">
        <v>4</v>
      </c>
      <c r="E330" s="7">
        <v>4</v>
      </c>
      <c r="F330" s="7"/>
      <c r="G330">
        <f>Table11[[#This Row],[Time took]]-E67</f>
        <v>-4</v>
      </c>
    </row>
    <row r="331" spans="1:7">
      <c r="A331" s="7" t="s">
        <v>5</v>
      </c>
      <c r="B331" s="7" t="s">
        <v>7</v>
      </c>
      <c r="C331" s="7">
        <v>2</v>
      </c>
      <c r="D331" s="7">
        <v>4</v>
      </c>
      <c r="E331" s="7">
        <v>4</v>
      </c>
      <c r="F331" s="7"/>
      <c r="G331">
        <f>Table11[[#This Row],[Time took]]-E68</f>
        <v>-5</v>
      </c>
    </row>
    <row r="332" spans="1:7">
      <c r="A332" s="7" t="s">
        <v>5</v>
      </c>
      <c r="B332" s="7" t="s">
        <v>7</v>
      </c>
      <c r="C332" s="7">
        <v>3</v>
      </c>
      <c r="D332" s="7">
        <v>4</v>
      </c>
      <c r="E332" s="7">
        <v>6</v>
      </c>
      <c r="F332" s="7"/>
      <c r="G332">
        <f>Table11[[#This Row],[Time took]]-E69</f>
        <v>-2</v>
      </c>
    </row>
    <row r="333" spans="1:7">
      <c r="A333" s="7" t="s">
        <v>5</v>
      </c>
      <c r="B333" s="7" t="s">
        <v>7</v>
      </c>
      <c r="C333" s="7">
        <v>4</v>
      </c>
      <c r="D333" s="7">
        <v>4</v>
      </c>
      <c r="E333" s="7">
        <v>6</v>
      </c>
      <c r="F333" s="7"/>
      <c r="G333">
        <f>Table11[[#This Row],[Time took]]-E70</f>
        <v>-3</v>
      </c>
    </row>
    <row r="334" spans="1:7">
      <c r="A334" s="7" t="s">
        <v>5</v>
      </c>
      <c r="B334" s="7" t="s">
        <v>7</v>
      </c>
      <c r="C334" s="7">
        <v>5</v>
      </c>
      <c r="D334" s="7">
        <v>4</v>
      </c>
      <c r="E334" s="7">
        <v>6</v>
      </c>
      <c r="F334" s="7"/>
      <c r="G334">
        <f>Table11[[#This Row],[Time took]]-E71</f>
        <v>-1</v>
      </c>
    </row>
    <row r="335" spans="1:7">
      <c r="A335" s="7" t="s">
        <v>5</v>
      </c>
      <c r="B335" s="7" t="s">
        <v>7</v>
      </c>
      <c r="C335" s="7">
        <v>6</v>
      </c>
      <c r="D335" s="7">
        <v>4</v>
      </c>
      <c r="E335" s="7">
        <v>4.0000000000072697</v>
      </c>
      <c r="F335" s="7"/>
      <c r="G335">
        <f>Table11[[#This Row],[Time took]]-E72</f>
        <v>-3.9999999999927303</v>
      </c>
    </row>
    <row r="336" spans="1:7">
      <c r="A336" s="7" t="s">
        <v>5</v>
      </c>
      <c r="B336" s="7" t="s">
        <v>7</v>
      </c>
      <c r="C336" s="7">
        <v>7</v>
      </c>
      <c r="D336" s="7">
        <v>4</v>
      </c>
      <c r="E336" s="7">
        <v>4.9999999999927196</v>
      </c>
      <c r="F336" s="7"/>
      <c r="G336">
        <f>Table11[[#This Row],[Time took]]-E73</f>
        <v>-2.0000000000072804</v>
      </c>
    </row>
    <row r="337" spans="1:7">
      <c r="A337" s="7" t="s">
        <v>5</v>
      </c>
      <c r="B337" s="7" t="s">
        <v>7</v>
      </c>
      <c r="C337" s="7">
        <v>0</v>
      </c>
      <c r="D337" s="7">
        <v>5</v>
      </c>
      <c r="E337" s="7">
        <v>8</v>
      </c>
      <c r="F337" s="7"/>
      <c r="G337">
        <f>Table11[[#This Row],[Time took]]-E74</f>
        <v>-13</v>
      </c>
    </row>
    <row r="338" spans="1:7">
      <c r="A338" s="7" t="s">
        <v>5</v>
      </c>
      <c r="B338" s="7" t="s">
        <v>7</v>
      </c>
      <c r="C338" s="7">
        <v>1</v>
      </c>
      <c r="D338" s="7">
        <v>5</v>
      </c>
      <c r="E338" s="7">
        <v>8</v>
      </c>
      <c r="F338" s="7"/>
      <c r="G338">
        <f>Table11[[#This Row],[Time took]]-E75</f>
        <v>-14</v>
      </c>
    </row>
    <row r="339" spans="1:7">
      <c r="A339" s="7" t="s">
        <v>5</v>
      </c>
      <c r="B339" s="7" t="s">
        <v>7</v>
      </c>
      <c r="C339" s="7">
        <v>2</v>
      </c>
      <c r="D339" s="7">
        <v>5</v>
      </c>
      <c r="E339" s="7">
        <v>9</v>
      </c>
      <c r="F339" s="7"/>
      <c r="G339">
        <f>Table11[[#This Row],[Time took]]-E76</f>
        <v>-11</v>
      </c>
    </row>
    <row r="340" spans="1:7">
      <c r="A340" s="7" t="s">
        <v>5</v>
      </c>
      <c r="B340" s="7" t="s">
        <v>7</v>
      </c>
      <c r="C340" s="7">
        <v>3</v>
      </c>
      <c r="D340" s="7">
        <v>5</v>
      </c>
      <c r="E340" s="7">
        <v>9</v>
      </c>
      <c r="F340" s="7"/>
      <c r="G340">
        <f>Table11[[#This Row],[Time took]]-E77</f>
        <v>-13</v>
      </c>
    </row>
    <row r="341" spans="1:7">
      <c r="A341" s="7" t="s">
        <v>5</v>
      </c>
      <c r="B341" s="7" t="s">
        <v>7</v>
      </c>
      <c r="C341" s="7">
        <v>4</v>
      </c>
      <c r="D341" s="7">
        <v>5</v>
      </c>
      <c r="E341" s="7">
        <v>11</v>
      </c>
      <c r="F341" s="7"/>
      <c r="G341">
        <f>Table11[[#This Row],[Time took]]-E78</f>
        <v>-10</v>
      </c>
    </row>
    <row r="342" spans="1:7">
      <c r="A342" s="7" t="s">
        <v>5</v>
      </c>
      <c r="B342" s="7" t="s">
        <v>7</v>
      </c>
      <c r="C342" s="7">
        <v>5</v>
      </c>
      <c r="D342" s="7">
        <v>5</v>
      </c>
      <c r="E342" s="7">
        <v>9</v>
      </c>
      <c r="F342" s="7"/>
      <c r="G342">
        <f>Table11[[#This Row],[Time took]]-E79</f>
        <v>-11</v>
      </c>
    </row>
    <row r="343" spans="1:7">
      <c r="A343" s="7" t="s">
        <v>5</v>
      </c>
      <c r="B343" s="7" t="s">
        <v>7</v>
      </c>
      <c r="C343" s="7">
        <v>6</v>
      </c>
      <c r="D343" s="7">
        <v>5</v>
      </c>
      <c r="E343" s="7">
        <v>9</v>
      </c>
      <c r="F343" s="7"/>
      <c r="G343">
        <f>Table11[[#This Row],[Time took]]-E80</f>
        <v>-10.000000000014499</v>
      </c>
    </row>
    <row r="344" spans="1:7">
      <c r="A344" s="7" t="s">
        <v>5</v>
      </c>
      <c r="B344" s="7" t="s">
        <v>7</v>
      </c>
      <c r="C344" s="7">
        <v>7</v>
      </c>
      <c r="D344" s="7">
        <v>5</v>
      </c>
      <c r="E344" s="7">
        <v>10</v>
      </c>
      <c r="F344" s="7"/>
      <c r="G344">
        <f>Table11[[#This Row],[Time took]]-E81</f>
        <v>-9.9999999999853983</v>
      </c>
    </row>
    <row r="345" spans="1:7">
      <c r="A345" s="7" t="s">
        <v>5</v>
      </c>
      <c r="B345" s="7" t="s">
        <v>7</v>
      </c>
      <c r="C345" s="7">
        <v>0</v>
      </c>
      <c r="D345" s="7">
        <v>6</v>
      </c>
      <c r="E345" s="7">
        <v>27</v>
      </c>
      <c r="F345" s="7"/>
      <c r="G345">
        <f>Table11[[#This Row],[Time took]]-E82</f>
        <v>-23</v>
      </c>
    </row>
    <row r="346" spans="1:7">
      <c r="A346" s="7" t="s">
        <v>5</v>
      </c>
      <c r="B346" s="7" t="s">
        <v>7</v>
      </c>
      <c r="C346" s="7">
        <v>1</v>
      </c>
      <c r="D346" s="7">
        <v>6</v>
      </c>
      <c r="E346" s="7">
        <v>24</v>
      </c>
      <c r="F346" s="7"/>
      <c r="G346">
        <f>Table11[[#This Row],[Time took]]-E83</f>
        <v>-23</v>
      </c>
    </row>
    <row r="347" spans="1:7">
      <c r="A347" s="7" t="s">
        <v>5</v>
      </c>
      <c r="B347" s="7" t="s">
        <v>7</v>
      </c>
      <c r="C347" s="7">
        <v>2</v>
      </c>
      <c r="D347" s="7">
        <v>6</v>
      </c>
      <c r="E347" s="7">
        <v>21</v>
      </c>
      <c r="F347" s="7"/>
      <c r="G347">
        <f>Table11[[#This Row],[Time took]]-E84</f>
        <v>-24</v>
      </c>
    </row>
    <row r="348" spans="1:7">
      <c r="A348" s="7" t="s">
        <v>5</v>
      </c>
      <c r="B348" s="7" t="s">
        <v>7</v>
      </c>
      <c r="C348" s="7">
        <v>3</v>
      </c>
      <c r="D348" s="7">
        <v>6</v>
      </c>
      <c r="E348" s="7">
        <v>28</v>
      </c>
      <c r="F348" s="7"/>
      <c r="G348">
        <f>Table11[[#This Row],[Time took]]-E85</f>
        <v>-21</v>
      </c>
    </row>
    <row r="349" spans="1:7">
      <c r="A349" s="7" t="s">
        <v>5</v>
      </c>
      <c r="B349" s="7" t="s">
        <v>7</v>
      </c>
      <c r="C349" s="7">
        <v>4</v>
      </c>
      <c r="D349" s="7">
        <v>6</v>
      </c>
      <c r="E349" s="7">
        <v>27</v>
      </c>
      <c r="F349" s="7"/>
      <c r="G349">
        <f>Table11[[#This Row],[Time took]]-E86</f>
        <v>-17.000000000014502</v>
      </c>
    </row>
    <row r="350" spans="1:7">
      <c r="A350" s="7" t="s">
        <v>5</v>
      </c>
      <c r="B350" s="7" t="s">
        <v>7</v>
      </c>
      <c r="C350" s="7">
        <v>5</v>
      </c>
      <c r="D350" s="7">
        <v>6</v>
      </c>
      <c r="E350" s="7">
        <v>24</v>
      </c>
      <c r="F350" s="7"/>
      <c r="G350">
        <f>Table11[[#This Row],[Time took]]-E87</f>
        <v>-20.999999999985398</v>
      </c>
    </row>
    <row r="351" spans="1:7">
      <c r="A351" s="7" t="s">
        <v>5</v>
      </c>
      <c r="B351" s="7" t="s">
        <v>7</v>
      </c>
      <c r="C351" s="7">
        <v>6</v>
      </c>
      <c r="D351" s="7">
        <v>6</v>
      </c>
      <c r="E351" s="7">
        <v>22</v>
      </c>
      <c r="F351" s="7"/>
      <c r="G351">
        <f>Table11[[#This Row],[Time took]]-E88</f>
        <v>-25</v>
      </c>
    </row>
    <row r="352" spans="1:7">
      <c r="A352" s="7" t="s">
        <v>5</v>
      </c>
      <c r="B352" s="7" t="s">
        <v>7</v>
      </c>
      <c r="C352" s="7">
        <v>7</v>
      </c>
      <c r="D352" s="7">
        <v>6</v>
      </c>
      <c r="E352" s="7">
        <v>26</v>
      </c>
      <c r="F352" s="7"/>
      <c r="G352">
        <f>Table11[[#This Row],[Time took]]-E89</f>
        <v>-23</v>
      </c>
    </row>
    <row r="353" spans="1:7">
      <c r="A353" s="7" t="s">
        <v>5</v>
      </c>
      <c r="B353" s="7" t="s">
        <v>7</v>
      </c>
      <c r="C353" s="7">
        <v>0</v>
      </c>
      <c r="D353" s="7">
        <v>7</v>
      </c>
      <c r="E353" s="7">
        <v>76</v>
      </c>
      <c r="F353" s="7"/>
      <c r="G353">
        <f>Table11[[#This Row],[Time took]]-E90</f>
        <v>-88</v>
      </c>
    </row>
    <row r="354" spans="1:7">
      <c r="A354" s="7" t="s">
        <v>5</v>
      </c>
      <c r="B354" s="7" t="s">
        <v>7</v>
      </c>
      <c r="C354" s="7">
        <v>1</v>
      </c>
      <c r="D354" s="7">
        <v>7</v>
      </c>
      <c r="E354" s="7">
        <v>71</v>
      </c>
      <c r="F354" s="7"/>
      <c r="G354">
        <f>Table11[[#This Row],[Time took]]-E91</f>
        <v>-89</v>
      </c>
    </row>
    <row r="355" spans="1:7">
      <c r="A355" s="7" t="s">
        <v>5</v>
      </c>
      <c r="B355" s="7" t="s">
        <v>7</v>
      </c>
      <c r="C355" s="7">
        <v>2</v>
      </c>
      <c r="D355" s="7">
        <v>7</v>
      </c>
      <c r="E355" s="7">
        <v>73.000000000007205</v>
      </c>
      <c r="F355" s="7"/>
      <c r="G355">
        <f>Table11[[#This Row],[Time took]]-E92</f>
        <v>-89.999999999992795</v>
      </c>
    </row>
    <row r="356" spans="1:7">
      <c r="A356" s="7" t="s">
        <v>5</v>
      </c>
      <c r="B356" s="7" t="s">
        <v>7</v>
      </c>
      <c r="C356" s="7">
        <v>3</v>
      </c>
      <c r="D356" s="7">
        <v>7</v>
      </c>
      <c r="E356" s="7">
        <v>70</v>
      </c>
      <c r="F356" s="7"/>
      <c r="G356">
        <f>Table11[[#This Row],[Time took]]-E93</f>
        <v>-92</v>
      </c>
    </row>
    <row r="357" spans="1:7">
      <c r="A357" s="7" t="s">
        <v>5</v>
      </c>
      <c r="B357" s="7" t="s">
        <v>7</v>
      </c>
      <c r="C357" s="7">
        <v>4</v>
      </c>
      <c r="D357" s="7">
        <v>7</v>
      </c>
      <c r="E357" s="7">
        <v>69.999999999992696</v>
      </c>
      <c r="F357" s="7"/>
      <c r="G357">
        <f>Table11[[#This Row],[Time took]]-E94</f>
        <v>-91.000000000007304</v>
      </c>
    </row>
    <row r="358" spans="1:7">
      <c r="A358" s="7" t="s">
        <v>5</v>
      </c>
      <c r="B358" s="7" t="s">
        <v>7</v>
      </c>
      <c r="C358" s="7">
        <v>5</v>
      </c>
      <c r="D358" s="7">
        <v>7</v>
      </c>
      <c r="E358" s="7">
        <v>79</v>
      </c>
      <c r="F358" s="7"/>
      <c r="G358">
        <f>Table11[[#This Row],[Time took]]-E95</f>
        <v>-91</v>
      </c>
    </row>
    <row r="359" spans="1:7">
      <c r="A359" s="7" t="s">
        <v>5</v>
      </c>
      <c r="B359" s="7" t="s">
        <v>7</v>
      </c>
      <c r="C359" s="7">
        <v>6</v>
      </c>
      <c r="D359" s="7">
        <v>7</v>
      </c>
      <c r="E359" s="7">
        <v>81</v>
      </c>
      <c r="F359" s="7"/>
      <c r="G359">
        <f>Table11[[#This Row],[Time took]]-E96</f>
        <v>-78</v>
      </c>
    </row>
    <row r="360" spans="1:7">
      <c r="A360" s="7" t="s">
        <v>5</v>
      </c>
      <c r="B360" s="7" t="s">
        <v>7</v>
      </c>
      <c r="C360" s="7">
        <v>7</v>
      </c>
      <c r="D360" s="7">
        <v>7</v>
      </c>
      <c r="E360" s="7">
        <v>68</v>
      </c>
      <c r="F360" s="7"/>
      <c r="G360">
        <f>Table11[[#This Row],[Time took]]-E97</f>
        <v>-94</v>
      </c>
    </row>
    <row r="361" spans="1:7">
      <c r="A361" s="7" t="s">
        <v>5</v>
      </c>
      <c r="B361" s="7" t="s">
        <v>7</v>
      </c>
      <c r="C361" s="7">
        <v>0</v>
      </c>
      <c r="D361" s="7">
        <v>8</v>
      </c>
      <c r="E361" s="7">
        <v>141.00000000000699</v>
      </c>
      <c r="F361" s="7"/>
      <c r="G361">
        <f>Table11[[#This Row],[Time took]]-E98</f>
        <v>-180.99999999999301</v>
      </c>
    </row>
    <row r="362" spans="1:7">
      <c r="A362" s="7" t="s">
        <v>5</v>
      </c>
      <c r="B362" s="7" t="s">
        <v>7</v>
      </c>
      <c r="C362" s="7">
        <v>1</v>
      </c>
      <c r="D362" s="7">
        <v>8</v>
      </c>
      <c r="E362" s="7">
        <v>138.99999999999201</v>
      </c>
      <c r="F362" s="7"/>
      <c r="G362">
        <f>Table11[[#This Row],[Time took]]-E99</f>
        <v>-175.00000000000799</v>
      </c>
    </row>
    <row r="363" spans="1:7">
      <c r="A363" s="7" t="s">
        <v>5</v>
      </c>
      <c r="B363" s="7" t="s">
        <v>7</v>
      </c>
      <c r="C363" s="7">
        <v>2</v>
      </c>
      <c r="D363" s="7">
        <v>8</v>
      </c>
      <c r="E363" s="7">
        <v>140</v>
      </c>
      <c r="F363" s="7"/>
      <c r="G363">
        <f>Table11[[#This Row],[Time took]]-E100</f>
        <v>-174</v>
      </c>
    </row>
    <row r="364" spans="1:7">
      <c r="A364" s="7" t="s">
        <v>5</v>
      </c>
      <c r="B364" s="7" t="s">
        <v>7</v>
      </c>
      <c r="C364" s="7">
        <v>3</v>
      </c>
      <c r="D364" s="7">
        <v>8</v>
      </c>
      <c r="E364" s="7">
        <v>141</v>
      </c>
      <c r="F364" s="7"/>
      <c r="G364">
        <f>Table11[[#This Row],[Time took]]-E101</f>
        <v>-180</v>
      </c>
    </row>
    <row r="365" spans="1:7">
      <c r="A365" s="7" t="s">
        <v>5</v>
      </c>
      <c r="B365" s="7" t="s">
        <v>7</v>
      </c>
      <c r="C365" s="7">
        <v>4</v>
      </c>
      <c r="D365" s="7">
        <v>8</v>
      </c>
      <c r="E365" s="7">
        <v>141.00000000000699</v>
      </c>
      <c r="F365" s="7"/>
      <c r="G365">
        <f>Table11[[#This Row],[Time took]]-E102</f>
        <v>-174.99999999999301</v>
      </c>
    </row>
    <row r="366" spans="1:7">
      <c r="A366" s="7" t="s">
        <v>5</v>
      </c>
      <c r="B366" s="7" t="s">
        <v>7</v>
      </c>
      <c r="C366" s="7">
        <v>5</v>
      </c>
      <c r="D366" s="7">
        <v>8</v>
      </c>
      <c r="E366" s="7">
        <v>140.99999999999201</v>
      </c>
      <c r="F366" s="7"/>
      <c r="G366">
        <f>Table11[[#This Row],[Time took]]-E103</f>
        <v>-187.00000000000799</v>
      </c>
    </row>
    <row r="367" spans="1:7">
      <c r="A367" s="7" t="s">
        <v>5</v>
      </c>
      <c r="B367" s="7" t="s">
        <v>7</v>
      </c>
      <c r="C367" s="7">
        <v>6</v>
      </c>
      <c r="D367" s="7">
        <v>8</v>
      </c>
      <c r="E367" s="7">
        <v>140</v>
      </c>
      <c r="F367" s="7"/>
      <c r="G367">
        <f>Table11[[#This Row],[Time took]]-E104</f>
        <v>-178</v>
      </c>
    </row>
    <row r="368" spans="1:7">
      <c r="A368" s="7" t="s">
        <v>5</v>
      </c>
      <c r="B368" s="7" t="s">
        <v>7</v>
      </c>
      <c r="C368" s="7">
        <v>7</v>
      </c>
      <c r="D368" s="7">
        <v>8</v>
      </c>
      <c r="E368" s="7">
        <v>139</v>
      </c>
      <c r="F368" s="7"/>
      <c r="G368">
        <f>Table11[[#This Row],[Time took]]-E105</f>
        <v>-189</v>
      </c>
    </row>
    <row r="369" spans="1:7">
      <c r="A369" s="7" t="s">
        <v>5</v>
      </c>
      <c r="B369" s="7" t="s">
        <v>7</v>
      </c>
      <c r="C369" s="7">
        <v>0</v>
      </c>
      <c r="D369" s="7">
        <v>9</v>
      </c>
      <c r="E369" s="7">
        <v>423</v>
      </c>
      <c r="F369" s="7"/>
      <c r="G369">
        <f>Table11[[#This Row],[Time took]]-E106</f>
        <v>-622</v>
      </c>
    </row>
    <row r="370" spans="1:7">
      <c r="A370" s="7" t="s">
        <v>5</v>
      </c>
      <c r="B370" s="7" t="s">
        <v>7</v>
      </c>
      <c r="C370" s="7">
        <v>1</v>
      </c>
      <c r="D370" s="7">
        <v>9</v>
      </c>
      <c r="E370" s="7">
        <v>428</v>
      </c>
      <c r="F370" s="7"/>
      <c r="G370">
        <f>Table11[[#This Row],[Time took]]-E107</f>
        <v>-608</v>
      </c>
    </row>
    <row r="371" spans="1:7">
      <c r="A371" s="7" t="s">
        <v>5</v>
      </c>
      <c r="B371" s="7" t="s">
        <v>7</v>
      </c>
      <c r="C371" s="7">
        <v>2</v>
      </c>
      <c r="D371" s="7">
        <v>9</v>
      </c>
      <c r="E371" s="7">
        <v>430</v>
      </c>
      <c r="F371" s="7"/>
      <c r="G371">
        <f>Table11[[#This Row],[Time took]]-E108</f>
        <v>-651</v>
      </c>
    </row>
    <row r="372" spans="1:7">
      <c r="A372" s="7" t="s">
        <v>5</v>
      </c>
      <c r="B372" s="7" t="s">
        <v>7</v>
      </c>
      <c r="C372" s="7">
        <v>3</v>
      </c>
      <c r="D372" s="7">
        <v>9</v>
      </c>
      <c r="E372" s="7">
        <v>430</v>
      </c>
      <c r="F372" s="7"/>
      <c r="G372">
        <f>Table11[[#This Row],[Time took]]-E109</f>
        <v>-604</v>
      </c>
    </row>
    <row r="373" spans="1:7">
      <c r="A373" s="7" t="s">
        <v>5</v>
      </c>
      <c r="B373" s="7" t="s">
        <v>7</v>
      </c>
      <c r="C373" s="7">
        <v>4</v>
      </c>
      <c r="D373" s="7">
        <v>9</v>
      </c>
      <c r="E373" s="7">
        <v>428</v>
      </c>
      <c r="F373" s="7"/>
      <c r="G373">
        <f>Table11[[#This Row],[Time took]]-E110</f>
        <v>-622</v>
      </c>
    </row>
    <row r="374" spans="1:7">
      <c r="A374" s="7" t="s">
        <v>5</v>
      </c>
      <c r="B374" s="7" t="s">
        <v>7</v>
      </c>
      <c r="C374" s="7">
        <v>5</v>
      </c>
      <c r="D374" s="7">
        <v>9</v>
      </c>
      <c r="E374" s="7">
        <v>426</v>
      </c>
      <c r="F374" s="7"/>
      <c r="G374">
        <f>Table11[[#This Row],[Time took]]-E111</f>
        <v>-626</v>
      </c>
    </row>
    <row r="375" spans="1:7">
      <c r="A375" s="7" t="s">
        <v>5</v>
      </c>
      <c r="B375" s="7" t="s">
        <v>7</v>
      </c>
      <c r="C375" s="7">
        <v>6</v>
      </c>
      <c r="D375" s="7">
        <v>9</v>
      </c>
      <c r="E375" s="7">
        <v>428</v>
      </c>
      <c r="F375" s="7"/>
      <c r="G375">
        <f>Table11[[#This Row],[Time took]]-E112</f>
        <v>-619</v>
      </c>
    </row>
    <row r="376" spans="1:7">
      <c r="A376" s="7" t="s">
        <v>5</v>
      </c>
      <c r="B376" s="7" t="s">
        <v>7</v>
      </c>
      <c r="C376" s="7">
        <v>7</v>
      </c>
      <c r="D376" s="7">
        <v>9</v>
      </c>
      <c r="E376" s="7">
        <v>429</v>
      </c>
      <c r="F376" s="7"/>
      <c r="G376">
        <f>Table11[[#This Row],[Time took]]-E113</f>
        <v>-630</v>
      </c>
    </row>
    <row r="377" spans="1:7">
      <c r="A377" s="7" t="s">
        <v>5</v>
      </c>
      <c r="B377" s="7" t="s">
        <v>7</v>
      </c>
      <c r="C377" s="7">
        <v>0</v>
      </c>
      <c r="D377" s="7">
        <v>10</v>
      </c>
      <c r="E377" s="7">
        <v>613</v>
      </c>
      <c r="F377" s="7"/>
      <c r="G377">
        <f>Table11[[#This Row],[Time took]]-E114</f>
        <v>-812</v>
      </c>
    </row>
    <row r="378" spans="1:7">
      <c r="A378" s="7" t="s">
        <v>5</v>
      </c>
      <c r="B378" s="7" t="s">
        <v>7</v>
      </c>
      <c r="C378" s="7">
        <v>1</v>
      </c>
      <c r="D378" s="7">
        <v>10</v>
      </c>
      <c r="E378" s="7">
        <v>614</v>
      </c>
      <c r="F378" s="7"/>
      <c r="G378">
        <f>Table11[[#This Row],[Time took]]-E115</f>
        <v>-796.00000000001</v>
      </c>
    </row>
    <row r="379" spans="1:7">
      <c r="A379" s="7" t="s">
        <v>5</v>
      </c>
      <c r="B379" s="7" t="s">
        <v>7</v>
      </c>
      <c r="C379" s="7">
        <v>2</v>
      </c>
      <c r="D379" s="7">
        <v>10</v>
      </c>
      <c r="E379" s="7">
        <v>610.00000000000705</v>
      </c>
      <c r="F379" s="7"/>
      <c r="G379">
        <f>Table11[[#This Row],[Time took]]-E116</f>
        <v>-816.99999999997294</v>
      </c>
    </row>
    <row r="380" spans="1:7">
      <c r="A380" s="7" t="s">
        <v>5</v>
      </c>
      <c r="B380" s="7" t="s">
        <v>7</v>
      </c>
      <c r="C380" s="7">
        <v>3</v>
      </c>
      <c r="D380" s="7">
        <v>10</v>
      </c>
      <c r="E380" s="7">
        <v>613.99999999999204</v>
      </c>
      <c r="F380" s="7"/>
      <c r="G380">
        <f>Table11[[#This Row],[Time took]]-E117</f>
        <v>-792.00000000000796</v>
      </c>
    </row>
    <row r="381" spans="1:7">
      <c r="A381" s="7" t="s">
        <v>5</v>
      </c>
      <c r="B381" s="7" t="s">
        <v>7</v>
      </c>
      <c r="C381" s="7">
        <v>4</v>
      </c>
      <c r="D381" s="7">
        <v>10</v>
      </c>
      <c r="E381" s="7">
        <v>617</v>
      </c>
      <c r="F381" s="7"/>
      <c r="G381">
        <f>Table11[[#This Row],[Time took]]-E118</f>
        <v>-798</v>
      </c>
    </row>
    <row r="382" spans="1:7">
      <c r="A382" s="7" t="s">
        <v>5</v>
      </c>
      <c r="B382" s="7" t="s">
        <v>7</v>
      </c>
      <c r="C382" s="7">
        <v>5</v>
      </c>
      <c r="D382" s="7">
        <v>10</v>
      </c>
      <c r="E382" s="7">
        <v>616</v>
      </c>
      <c r="F382" s="7"/>
      <c r="G382">
        <f>Table11[[#This Row],[Time took]]-E119</f>
        <v>-798</v>
      </c>
    </row>
    <row r="383" spans="1:7">
      <c r="A383" s="7" t="s">
        <v>5</v>
      </c>
      <c r="B383" s="7" t="s">
        <v>7</v>
      </c>
      <c r="C383" s="7">
        <v>6</v>
      </c>
      <c r="D383" s="7">
        <v>10</v>
      </c>
      <c r="E383" s="7">
        <v>614</v>
      </c>
      <c r="F383" s="7"/>
      <c r="G383">
        <f>Table11[[#This Row],[Time took]]-E120</f>
        <v>-809</v>
      </c>
    </row>
    <row r="384" spans="1:7">
      <c r="A384" s="7" t="s">
        <v>5</v>
      </c>
      <c r="B384" s="7" t="s">
        <v>7</v>
      </c>
      <c r="C384" s="7">
        <v>7</v>
      </c>
      <c r="D384" s="7">
        <v>10</v>
      </c>
      <c r="E384" s="7">
        <v>613</v>
      </c>
      <c r="F384" s="7"/>
      <c r="G384">
        <f>Table11[[#This Row],[Time took]]-E121</f>
        <v>-813.00000000001</v>
      </c>
    </row>
    <row r="385" spans="1:7">
      <c r="A385" s="7" t="s">
        <v>5</v>
      </c>
      <c r="B385" s="7" t="s">
        <v>7</v>
      </c>
      <c r="C385" s="7">
        <v>0</v>
      </c>
      <c r="D385" s="7">
        <v>11</v>
      </c>
      <c r="E385" s="7">
        <v>1823</v>
      </c>
      <c r="F385" s="7"/>
      <c r="G385">
        <f>Table11[[#This Row],[Time took]]-E122</f>
        <v>-2868.99999999998</v>
      </c>
    </row>
    <row r="386" spans="1:7">
      <c r="A386" s="7" t="s">
        <v>5</v>
      </c>
      <c r="B386" s="7" t="s">
        <v>7</v>
      </c>
      <c r="C386" s="7">
        <v>1</v>
      </c>
      <c r="D386" s="7">
        <v>11</v>
      </c>
      <c r="E386" s="7">
        <v>1914</v>
      </c>
      <c r="F386" s="7"/>
      <c r="G386">
        <f>Table11[[#This Row],[Time took]]-E123</f>
        <v>-2868</v>
      </c>
    </row>
    <row r="387" spans="1:7">
      <c r="A387" s="7" t="s">
        <v>5</v>
      </c>
      <c r="B387" s="7" t="s">
        <v>7</v>
      </c>
      <c r="C387" s="7">
        <v>2</v>
      </c>
      <c r="D387" s="7">
        <v>11</v>
      </c>
      <c r="E387" s="7">
        <v>2281.99999999999</v>
      </c>
      <c r="F387" s="7"/>
      <c r="G387">
        <f>Table11[[#This Row],[Time took]]-E124</f>
        <v>-2589.00000000001</v>
      </c>
    </row>
    <row r="388" spans="1:7">
      <c r="A388" s="7" t="s">
        <v>5</v>
      </c>
      <c r="B388" s="7" t="s">
        <v>7</v>
      </c>
      <c r="C388" s="7">
        <v>3</v>
      </c>
      <c r="D388" s="7">
        <v>11</v>
      </c>
      <c r="E388" s="7">
        <v>2284</v>
      </c>
      <c r="F388" s="7"/>
      <c r="G388">
        <f>Table11[[#This Row],[Time took]]-E125</f>
        <v>-2604</v>
      </c>
    </row>
    <row r="389" spans="1:7">
      <c r="A389" s="7" t="s">
        <v>5</v>
      </c>
      <c r="B389" s="7" t="s">
        <v>7</v>
      </c>
      <c r="C389" s="7">
        <v>4</v>
      </c>
      <c r="D389" s="7">
        <v>11</v>
      </c>
      <c r="E389" s="7">
        <v>2265</v>
      </c>
      <c r="F389" s="7"/>
      <c r="G389">
        <f>Table11[[#This Row],[Time took]]-E126</f>
        <v>-2516</v>
      </c>
    </row>
    <row r="390" spans="1:7">
      <c r="A390" s="7" t="s">
        <v>5</v>
      </c>
      <c r="B390" s="7" t="s">
        <v>7</v>
      </c>
      <c r="C390" s="7">
        <v>5</v>
      </c>
      <c r="D390" s="7">
        <v>11</v>
      </c>
      <c r="E390" s="7">
        <v>2105</v>
      </c>
      <c r="F390" s="7"/>
      <c r="G390">
        <f>Table11[[#This Row],[Time took]]-E127</f>
        <v>-2756</v>
      </c>
    </row>
    <row r="391" spans="1:7">
      <c r="A391" s="7" t="s">
        <v>5</v>
      </c>
      <c r="B391" s="7" t="s">
        <v>7</v>
      </c>
      <c r="C391" s="7">
        <v>6</v>
      </c>
      <c r="D391" s="7">
        <v>11</v>
      </c>
      <c r="E391" s="7">
        <v>1814.99999999999</v>
      </c>
      <c r="F391" s="7"/>
      <c r="G391">
        <f>Table11[[#This Row],[Time took]]-E128</f>
        <v>-3049.00000000001</v>
      </c>
    </row>
    <row r="392" spans="1:7">
      <c r="A392" s="7" t="s">
        <v>5</v>
      </c>
      <c r="B392" s="7" t="s">
        <v>7</v>
      </c>
      <c r="C392" s="7">
        <v>7</v>
      </c>
      <c r="D392" s="7">
        <v>11</v>
      </c>
      <c r="E392" s="7">
        <v>1821</v>
      </c>
      <c r="F392" s="7"/>
      <c r="G392">
        <f>Table11[[#This Row],[Time took]]-E129</f>
        <v>-2929</v>
      </c>
    </row>
    <row r="393" spans="1:7">
      <c r="A393" s="7" t="s">
        <v>5</v>
      </c>
      <c r="B393" s="7" t="s">
        <v>7</v>
      </c>
      <c r="C393" s="7">
        <v>0</v>
      </c>
      <c r="D393" s="7">
        <v>12</v>
      </c>
      <c r="E393" s="7">
        <v>3668</v>
      </c>
      <c r="F393" s="7"/>
      <c r="G393">
        <f>Table11[[#This Row],[Time took]]-E130</f>
        <v>-5291</v>
      </c>
    </row>
    <row r="394" spans="1:7">
      <c r="A394" s="7" t="s">
        <v>5</v>
      </c>
      <c r="B394" s="7" t="s">
        <v>7</v>
      </c>
      <c r="C394" s="7">
        <v>1</v>
      </c>
      <c r="D394" s="7">
        <v>12</v>
      </c>
      <c r="E394" s="7">
        <v>3664.00000000001</v>
      </c>
      <c r="F394" s="7"/>
      <c r="G394">
        <f>Table11[[#This Row],[Time took]]-E131</f>
        <v>-5316.99999999999</v>
      </c>
    </row>
    <row r="395" spans="1:7">
      <c r="A395" s="7" t="s">
        <v>5</v>
      </c>
      <c r="B395" s="7" t="s">
        <v>7</v>
      </c>
      <c r="C395" s="7">
        <v>2</v>
      </c>
      <c r="D395" s="7">
        <v>12</v>
      </c>
      <c r="E395" s="7">
        <v>3665.99999999998</v>
      </c>
      <c r="F395" s="7"/>
      <c r="G395">
        <f>Table11[[#This Row],[Time took]]-E132</f>
        <v>-5235.00000000002</v>
      </c>
    </row>
    <row r="396" spans="1:7">
      <c r="A396" s="7" t="s">
        <v>5</v>
      </c>
      <c r="B396" s="7" t="s">
        <v>7</v>
      </c>
      <c r="C396" s="7">
        <v>3</v>
      </c>
      <c r="D396" s="7">
        <v>12</v>
      </c>
      <c r="E396" s="7">
        <v>3634</v>
      </c>
      <c r="F396" s="7"/>
      <c r="G396">
        <f>Table11[[#This Row],[Time took]]-E133</f>
        <v>-5283</v>
      </c>
    </row>
    <row r="397" spans="1:7">
      <c r="A397" s="7" t="s">
        <v>5</v>
      </c>
      <c r="B397" s="7" t="s">
        <v>7</v>
      </c>
      <c r="C397" s="7">
        <v>4</v>
      </c>
      <c r="D397" s="7">
        <v>12</v>
      </c>
      <c r="E397" s="7">
        <v>3662</v>
      </c>
      <c r="F397" s="7"/>
      <c r="G397">
        <f>Table11[[#This Row],[Time took]]-E134</f>
        <v>-5321</v>
      </c>
    </row>
    <row r="398" spans="1:7">
      <c r="A398" s="7" t="s">
        <v>5</v>
      </c>
      <c r="B398" s="7" t="s">
        <v>7</v>
      </c>
      <c r="C398" s="7">
        <v>5</v>
      </c>
      <c r="D398" s="7">
        <v>12</v>
      </c>
      <c r="E398" s="7">
        <v>3635</v>
      </c>
      <c r="F398" s="7"/>
      <c r="G398">
        <f>Table11[[#This Row],[Time took]]-E135</f>
        <v>-5299</v>
      </c>
    </row>
    <row r="399" spans="1:7">
      <c r="A399" s="7" t="s">
        <v>5</v>
      </c>
      <c r="B399" s="7" t="s">
        <v>7</v>
      </c>
      <c r="C399" s="7">
        <v>6</v>
      </c>
      <c r="D399" s="7">
        <v>12</v>
      </c>
      <c r="E399" s="7">
        <v>3664.00000000001</v>
      </c>
      <c r="F399" s="7"/>
      <c r="G399">
        <f>Table11[[#This Row],[Time took]]-E136</f>
        <v>-5215.99999999999</v>
      </c>
    </row>
    <row r="400" spans="1:7">
      <c r="A400" s="7" t="s">
        <v>5</v>
      </c>
      <c r="B400" s="7" t="s">
        <v>7</v>
      </c>
      <c r="C400" s="7">
        <v>7</v>
      </c>
      <c r="D400" s="7">
        <v>12</v>
      </c>
      <c r="E400" s="7">
        <v>3638</v>
      </c>
      <c r="F400" s="7"/>
      <c r="G400">
        <f>Table11[[#This Row],[Time took]]-E137</f>
        <v>-5282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0FA2-98AE-E248-908F-AF05F897B2D7}">
  <dimension ref="B2:H6"/>
  <sheetViews>
    <sheetView tabSelected="1" zoomScale="117" workbookViewId="0">
      <selection activeCell="G33" sqref="G33"/>
    </sheetView>
  </sheetViews>
  <sheetFormatPr baseColWidth="10" defaultRowHeight="16"/>
  <cols>
    <col min="2" max="2" width="10.1640625" customWidth="1"/>
    <col min="3" max="3" width="13.33203125" customWidth="1"/>
  </cols>
  <sheetData>
    <row r="2" spans="2:8">
      <c r="B2" s="12" t="s">
        <v>0</v>
      </c>
      <c r="C2" s="11" t="s">
        <v>6</v>
      </c>
      <c r="D2" s="11"/>
      <c r="E2" s="11"/>
      <c r="F2" s="11" t="s">
        <v>7</v>
      </c>
      <c r="G2" s="11"/>
      <c r="H2" s="11"/>
    </row>
    <row r="3" spans="2:8">
      <c r="B3" s="12"/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17</v>
      </c>
    </row>
    <row r="4" spans="2:8">
      <c r="B4" t="s">
        <v>8</v>
      </c>
      <c r="C4" s="13">
        <f>SUM('Firefox SpiderMonkey'!$N$19:$N$21) / SUM('Chromium V8'!$N$19:$N$21)</f>
        <v>1.117009185589658</v>
      </c>
      <c r="D4" s="13">
        <f>SUM('Chromium V8'!$N$19:$N$21) / SUM('Chromium V8'!$N$19:$N$21)</f>
        <v>1</v>
      </c>
      <c r="E4" s="13">
        <f>SUM('WebKit JSCore'!$N$19:$N$21) / SUM('Chromium V8'!$N$19:$N$21)</f>
        <v>2.5751325655270976</v>
      </c>
      <c r="F4" s="13">
        <f>SUM('Firefox SpiderMonkey'!$N$22:$N$26) / SUM('Chromium V8'!$N$22:$N$26)</f>
        <v>1.0763909039655648</v>
      </c>
      <c r="G4" s="13">
        <f>SUM('Chromium V8'!$N$22:$N$26) / SUM('Chromium V8'!$N$22:$N$26)</f>
        <v>1</v>
      </c>
      <c r="H4" s="13">
        <f>SUM('WebKit JSCore'!$N$22:$N$26) / SUM('Chromium V8'!$N$22:$N$26)</f>
        <v>2.2105294079308728</v>
      </c>
    </row>
    <row r="5" spans="2:8">
      <c r="B5" t="s">
        <v>5</v>
      </c>
      <c r="C5" s="13">
        <f>SUM('Firefox SpiderMonkey'!$N$46:$N$51) / SUM('Chromium V8'!$N$46:$N$51)</f>
        <v>5.4594890296198972</v>
      </c>
      <c r="D5" s="13">
        <f>SUM('Chromium V8'!$N$46:$N$51) / SUM('Chromium V8'!$N$46:$N$51)</f>
        <v>1</v>
      </c>
      <c r="E5" s="13">
        <f>SUM('WebKit JSCore'!$N$46:$N$51) / SUM('Chromium V8'!$N$46:$N$51)</f>
        <v>1.5862331234088951</v>
      </c>
      <c r="F5" s="13">
        <f>SUM('Firefox SpiderMonkey'!$N$52:$N$62) / SUM('Chromium V8'!$N$52:$N$62)</f>
        <v>5.7649770831216385</v>
      </c>
      <c r="G5" s="13">
        <f>SUM('Chromium V8'!$N$52:$N$62) / SUM('Chromium V8'!$N$52:$N$62)</f>
        <v>1</v>
      </c>
      <c r="H5" s="13">
        <f>SUM('WebKit JSCore'!$N$52:$N$62) / SUM('Chromium V8'!$N$52:$N$62)</f>
        <v>1.6507135334884739</v>
      </c>
    </row>
    <row r="6" spans="2:8">
      <c r="B6" t="s">
        <v>9</v>
      </c>
      <c r="C6" s="13">
        <f>SUM('Firefox SpiderMonkey'!$N$27:$N$32) / SUM('Chromium V8'!$N$27:$N$32)</f>
        <v>1.0975968292697691</v>
      </c>
      <c r="D6" s="13">
        <f>SUM('Chromium V8'!$N$27:$N$32) / SUM('Chromium V8'!$N$27:$N$32)</f>
        <v>1</v>
      </c>
      <c r="E6" s="13">
        <f>SUM('WebKit JSCore'!$N$27:$N$32) / SUM('Chromium V8'!$N$27:$N$32)</f>
        <v>0.94624171094784659</v>
      </c>
      <c r="F6" s="13">
        <f>SUM('Firefox SpiderMonkey'!$N$33:$N$43) / SUM('Chromium V8'!$N$33:$N$43)</f>
        <v>1.1032479826210504</v>
      </c>
      <c r="G6" s="13">
        <f>SUM('Chromium V8'!$N$33:$N$43) / SUM('Chromium V8'!$N$33:$N$43)</f>
        <v>1</v>
      </c>
      <c r="H6" s="13">
        <f>SUM('WebKit JSCore'!$N$33:$N$43) / SUM('Chromium V8'!$N$33:$N$43)</f>
        <v>0.97935775598216523</v>
      </c>
    </row>
  </sheetData>
  <mergeCells count="3">
    <mergeCell ref="C2:E2"/>
    <mergeCell ref="B2:B3"/>
    <mergeCell ref="F2:H2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Firefox SpiderMonkey</vt:lpstr>
      <vt:lpstr>Chromium V8</vt:lpstr>
      <vt:lpstr>WebKit JSCore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Петрик Ярослав Ігорович</cp:lastModifiedBy>
  <dcterms:created xsi:type="dcterms:W3CDTF">2021-05-11T23:03:04Z</dcterms:created>
  <dcterms:modified xsi:type="dcterms:W3CDTF">2021-05-12T14:18:32Z</dcterms:modified>
</cp:coreProperties>
</file>