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portant\AUniversity\Learnings\datasets\class GPA\"/>
    </mc:Choice>
  </mc:AlternateContent>
  <xr:revisionPtr revIDLastSave="0" documentId="13_ncr:1_{62B29A87-3D08-4B46-A288-0EE9D501A8B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tudent grades" sheetId="1" r:id="rId1"/>
  </sheets>
  <calcPr calcId="191029"/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1" i="1"/>
  <c r="AA10" i="1" l="1"/>
  <c r="AA8" i="1"/>
  <c r="AA25" i="1"/>
  <c r="AA27" i="1"/>
  <c r="AA46" i="1"/>
  <c r="AA28" i="1"/>
  <c r="AA49" i="1"/>
  <c r="AA39" i="1"/>
  <c r="AA11" i="1"/>
  <c r="AA34" i="1"/>
  <c r="AA16" i="1"/>
  <c r="AA41" i="1"/>
  <c r="AA6" i="1"/>
  <c r="AA7" i="1"/>
  <c r="AA31" i="1"/>
  <c r="AA51" i="1"/>
  <c r="AA21" i="1"/>
  <c r="AA40" i="1"/>
  <c r="AA44" i="1"/>
  <c r="AA32" i="1"/>
  <c r="AA5" i="1"/>
  <c r="AA15" i="1"/>
  <c r="AA42" i="1"/>
  <c r="AA13" i="1"/>
  <c r="AA47" i="1"/>
  <c r="AA26" i="1"/>
  <c r="AA35" i="1"/>
  <c r="AA4" i="1"/>
  <c r="AA20" i="1"/>
  <c r="AA22" i="1"/>
  <c r="AA48" i="1"/>
  <c r="AA45" i="1"/>
  <c r="AA19" i="1"/>
  <c r="AA36" i="1"/>
  <c r="AA18" i="1"/>
  <c r="AA17" i="1"/>
  <c r="AA43" i="1"/>
  <c r="AA37" i="1"/>
  <c r="AA9" i="1"/>
  <c r="AA24" i="1"/>
  <c r="AA23" i="1"/>
  <c r="AA3" i="1"/>
  <c r="AA12" i="1"/>
  <c r="AA29" i="1"/>
  <c r="AA33" i="1"/>
  <c r="AA38" i="1"/>
  <c r="AA30" i="1"/>
  <c r="AA2" i="1"/>
  <c r="AA14" i="1"/>
  <c r="Y50" i="1"/>
  <c r="AC50" i="1" s="1"/>
  <c r="AB8" i="1" l="1"/>
  <c r="AB25" i="1"/>
  <c r="AB27" i="1"/>
  <c r="AB46" i="1"/>
  <c r="AB28" i="1"/>
  <c r="AB49" i="1"/>
  <c r="AB39" i="1"/>
  <c r="AB11" i="1"/>
  <c r="AB34" i="1"/>
  <c r="AB16" i="1"/>
  <c r="AB41" i="1"/>
  <c r="AB6" i="1"/>
  <c r="AB7" i="1"/>
  <c r="AB31" i="1"/>
  <c r="AB51" i="1"/>
  <c r="AB21" i="1"/>
  <c r="AB40" i="1"/>
  <c r="AB44" i="1"/>
  <c r="AB32" i="1"/>
  <c r="AB5" i="1"/>
  <c r="AB15" i="1"/>
  <c r="AB42" i="1"/>
  <c r="AB13" i="1"/>
  <c r="AB47" i="1"/>
  <c r="AB26" i="1"/>
  <c r="AB35" i="1"/>
  <c r="AB4" i="1"/>
  <c r="AB20" i="1"/>
  <c r="AB22" i="1"/>
  <c r="AB48" i="1"/>
  <c r="AB45" i="1"/>
  <c r="AB19" i="1"/>
  <c r="AB36" i="1"/>
  <c r="AB18" i="1"/>
  <c r="AB17" i="1"/>
  <c r="AB43" i="1"/>
  <c r="AB37" i="1"/>
  <c r="AB9" i="1"/>
  <c r="AB24" i="1"/>
  <c r="AB23" i="1"/>
  <c r="AB3" i="1"/>
  <c r="AB12" i="1"/>
  <c r="AB29" i="1"/>
  <c r="AB33" i="1"/>
  <c r="AB38" i="1"/>
  <c r="AB30" i="1"/>
  <c r="AB2" i="1"/>
  <c r="AB14" i="1"/>
  <c r="AB10" i="1" l="1"/>
  <c r="U8" i="1"/>
  <c r="U25" i="1"/>
  <c r="U27" i="1"/>
  <c r="U46" i="1"/>
  <c r="U28" i="1"/>
  <c r="U49" i="1"/>
  <c r="U39" i="1"/>
  <c r="U11" i="1"/>
  <c r="U34" i="1"/>
  <c r="U16" i="1"/>
  <c r="U41" i="1"/>
  <c r="U6" i="1"/>
  <c r="U7" i="1"/>
  <c r="U31" i="1"/>
  <c r="U51" i="1"/>
  <c r="U21" i="1"/>
  <c r="U40" i="1"/>
  <c r="U44" i="1"/>
  <c r="U32" i="1"/>
  <c r="U5" i="1"/>
  <c r="U15" i="1"/>
  <c r="U42" i="1"/>
  <c r="U13" i="1"/>
  <c r="U47" i="1"/>
  <c r="U26" i="1"/>
  <c r="U35" i="1"/>
  <c r="U4" i="1"/>
  <c r="U20" i="1"/>
  <c r="U22" i="1"/>
  <c r="U48" i="1"/>
  <c r="U45" i="1"/>
  <c r="U19" i="1"/>
  <c r="U36" i="1"/>
  <c r="U18" i="1"/>
  <c r="U17" i="1"/>
  <c r="U43" i="1"/>
  <c r="U37" i="1"/>
  <c r="U9" i="1"/>
  <c r="U24" i="1"/>
  <c r="U23" i="1"/>
  <c r="U3" i="1"/>
  <c r="U12" i="1"/>
  <c r="U29" i="1"/>
  <c r="U33" i="1"/>
  <c r="U38" i="1"/>
  <c r="U30" i="1"/>
  <c r="U2" i="1"/>
  <c r="U14" i="1"/>
  <c r="U10" i="1"/>
</calcChain>
</file>

<file path=xl/sharedStrings.xml><?xml version="1.0" encoding="utf-8"?>
<sst xmlns="http://schemas.openxmlformats.org/spreadsheetml/2006/main" count="675" uniqueCount="108">
  <si>
    <t>DB LAB</t>
  </si>
  <si>
    <t>db lab credits</t>
  </si>
  <si>
    <t>DB THEORY</t>
  </si>
  <si>
    <t>DB THEORY OOINTS</t>
  </si>
  <si>
    <t>DLD LAB</t>
  </si>
  <si>
    <t>DLD LAB POINTS</t>
  </si>
  <si>
    <t>DLD THEORY</t>
  </si>
  <si>
    <t>DLD THEORY POINTS</t>
  </si>
  <si>
    <t>DISCRETE</t>
  </si>
  <si>
    <t>DISCRETE POINTS</t>
  </si>
  <si>
    <t>OOP LAB</t>
  </si>
  <si>
    <t>OOP LAB POINTS</t>
  </si>
  <si>
    <t>OOP THEORY</t>
  </si>
  <si>
    <t>OOP THEORY POINTS</t>
  </si>
  <si>
    <t>INTRO TO SE</t>
  </si>
  <si>
    <t>SE POINTS</t>
  </si>
  <si>
    <t>Uni_ID</t>
  </si>
  <si>
    <t>Name</t>
  </si>
  <si>
    <t>Gender</t>
  </si>
  <si>
    <t>Background</t>
  </si>
  <si>
    <t>A-</t>
  </si>
  <si>
    <t>B-</t>
  </si>
  <si>
    <t>A</t>
  </si>
  <si>
    <t>B+</t>
  </si>
  <si>
    <t>Moez ul Haq</t>
  </si>
  <si>
    <t>Male</t>
  </si>
  <si>
    <t>ICS</t>
  </si>
  <si>
    <t>B</t>
  </si>
  <si>
    <t>Noor ul Huda</t>
  </si>
  <si>
    <t>Female</t>
  </si>
  <si>
    <t>Pre-Med</t>
  </si>
  <si>
    <t>C+</t>
  </si>
  <si>
    <t>C</t>
  </si>
  <si>
    <t>Rabia Batool</t>
  </si>
  <si>
    <t>Abdullah Amir</t>
  </si>
  <si>
    <t>Pre-Engg</t>
  </si>
  <si>
    <t>C-</t>
  </si>
  <si>
    <t>Hammas Javed</t>
  </si>
  <si>
    <t>Arham Akhtar</t>
  </si>
  <si>
    <t>Muhammad Abdullah Mushtaq</t>
  </si>
  <si>
    <t>Hunain Ahmed</t>
  </si>
  <si>
    <t>Ahad Ali</t>
  </si>
  <si>
    <t>Abdullah Ehsan</t>
  </si>
  <si>
    <t>Hadia Afsheen</t>
  </si>
  <si>
    <t>Liza Asad</t>
  </si>
  <si>
    <t>Moaz Hassan Manj</t>
  </si>
  <si>
    <t>Hassan bin Saqib</t>
  </si>
  <si>
    <t>Awais Khan</t>
  </si>
  <si>
    <t>D</t>
  </si>
  <si>
    <t>XF</t>
  </si>
  <si>
    <t>Ali Rabeet</t>
  </si>
  <si>
    <t>Radeel Ayesha</t>
  </si>
  <si>
    <t>Abdulrehman Ali</t>
  </si>
  <si>
    <t>Awais bin Khalid</t>
  </si>
  <si>
    <t>Sohaib Ahmed Bazaz</t>
  </si>
  <si>
    <t>Alishba Adnan</t>
  </si>
  <si>
    <t>Quratulain</t>
  </si>
  <si>
    <t>Muhammad Hamza</t>
  </si>
  <si>
    <t>Maaz Akram</t>
  </si>
  <si>
    <t>Muhammad Zain</t>
  </si>
  <si>
    <t>Sehar Tariq</t>
  </si>
  <si>
    <t>Muhammad Ethisham</t>
  </si>
  <si>
    <t>Fraz Rasool</t>
  </si>
  <si>
    <t>Zubair Khalil</t>
  </si>
  <si>
    <t>Abdul Haseeb</t>
  </si>
  <si>
    <t>Eraj Jamil</t>
  </si>
  <si>
    <t xml:space="preserve">Shahrukh Faisal Usmani </t>
  </si>
  <si>
    <t>Saim Khan</t>
  </si>
  <si>
    <t>Shees Hussain</t>
  </si>
  <si>
    <t>Abu Bakr</t>
  </si>
  <si>
    <t>Zain Iqbal</t>
  </si>
  <si>
    <t>Iqra Hussain</t>
  </si>
  <si>
    <t>Malik Saad Ahmed</t>
  </si>
  <si>
    <t>Mansoor Ul haq</t>
  </si>
  <si>
    <t>Abdul Moeez</t>
  </si>
  <si>
    <t>Talha Ahmed Siddiqui</t>
  </si>
  <si>
    <t>Kamran Ahmed</t>
  </si>
  <si>
    <t>Taha Mansoor</t>
  </si>
  <si>
    <t>Areeba Naeem Satti</t>
  </si>
  <si>
    <t>Hamza Bin Javed</t>
  </si>
  <si>
    <t>Mahad Jokio</t>
  </si>
  <si>
    <t>Hunniyah Jahangir</t>
  </si>
  <si>
    <t>Group</t>
  </si>
  <si>
    <t>1st Sem GPA</t>
  </si>
  <si>
    <t>Zara Zaman Kiyani</t>
  </si>
  <si>
    <t>2nd Grands total</t>
  </si>
  <si>
    <t>1st Grand Total</t>
  </si>
  <si>
    <t>CGPA</t>
  </si>
  <si>
    <t>RCGPA</t>
  </si>
  <si>
    <t>2nd Sem GPA</t>
  </si>
  <si>
    <t>Muhammad Umar</t>
  </si>
  <si>
    <t>Group 231210</t>
  </si>
  <si>
    <t>Group 231166</t>
  </si>
  <si>
    <t>Group 231226</t>
  </si>
  <si>
    <t>Group 231246</t>
  </si>
  <si>
    <t>Group 231182</t>
  </si>
  <si>
    <t>Group 231168</t>
  </si>
  <si>
    <t>Group 231198</t>
  </si>
  <si>
    <t>Group 231186</t>
  </si>
  <si>
    <t>Group 231230</t>
  </si>
  <si>
    <t>Group 231236</t>
  </si>
  <si>
    <t>Hamna Masoom</t>
  </si>
  <si>
    <t>personality</t>
  </si>
  <si>
    <t>introvert</t>
  </si>
  <si>
    <t>ambivert</t>
  </si>
  <si>
    <t>extrovert</t>
  </si>
  <si>
    <t>Growth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</si>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</sst>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77FAC-EE20-4336-9CF1-E9AF72FDC515}" name="Table1" displayName="Table1" ref="A1:AD51" totalsRowShown="0">
  <autoFilter ref="A1:AD51" xr:uid="{8E3CCDC6-944F-4638-8CD5-41027737BB85}"/>
  <sortState ref="A2:AB51">
    <sortCondition descending="1" ref="AB1:AB51"/>
  </sortState>
  <tableColumns count="30">
    <tableColumn id="1" xr3:uid="{D8B6E3F0-84C3-4607-B093-33748182B29F}" name="DB LAB"/>
    <tableColumn id="2" xr3:uid="{C1B2A503-04D9-4CC2-9D19-5086E2A82B3A}" name="db lab credits"/>
    <tableColumn id="3" xr3:uid="{36AB7F0E-E176-45EE-832C-E22B930538B9}" name="DB THEORY"/>
    <tableColumn id="4" xr3:uid="{1BA8B4A7-7905-4695-AC3E-5BAAD065A23D}" name="DB THEORY OOINTS"/>
    <tableColumn id="5" xr3:uid="{9782AF6F-1AD1-4EA4-B3B8-4AD9288AAFDB}" name="DLD LAB"/>
    <tableColumn id="6" xr3:uid="{20822528-1B4A-48BB-BFEF-249202AF7327}" name="DLD LAB POINTS"/>
    <tableColumn id="7" xr3:uid="{6ACADB7D-11C6-4A53-B492-0CBEB79BB693}" name="DLD THEORY"/>
    <tableColumn id="8" xr3:uid="{8587426B-3C76-4884-A4EE-BCCDFDE04338}" name="DLD THEORY POINTS"/>
    <tableColumn id="9" xr3:uid="{81C3A297-105C-4C78-A56E-CB10F133EA9B}" name="DISCRETE"/>
    <tableColumn id="10" xr3:uid="{D7079DD4-5BD4-4CE8-BE2D-2D3115A5DDFB}" name="DISCRETE POINTS"/>
    <tableColumn id="11" xr3:uid="{8EF7AF31-90BD-4DF3-BDBF-4E70F1F6E6F3}" name="OOP LAB"/>
    <tableColumn id="12" xr3:uid="{A6EFA728-A4F5-46D0-94FE-96689E154D29}" name="OOP LAB POINTS"/>
    <tableColumn id="13" xr3:uid="{966D96A8-12F4-4D21-BC87-140ED9B96B23}" name="OOP THEORY"/>
    <tableColumn id="14" xr3:uid="{72FF5EFF-4594-45C9-BAB6-8923859F07FE}" name="OOP THEORY POINTS"/>
    <tableColumn id="15" xr3:uid="{86FD6723-D8DF-4574-B7C8-978B23D98153}" name="INTRO TO SE"/>
    <tableColumn id="16" xr3:uid="{43EED5AF-C2A8-4FFE-9069-88D256F812A6}" name="SE POINTS"/>
    <tableColumn id="17" xr3:uid="{49180C99-665E-4FD0-A559-D146DE40E2CC}" name="Uni_ID"/>
    <tableColumn id="18" xr3:uid="{13EB4D0B-2FD5-4212-B119-9E77076C47B5}" name="Name"/>
    <tableColumn id="27" xr3:uid="{3EA72487-AE32-4578-AE75-275F43B4279A}" name="personality"/>
    <tableColumn id="19" xr3:uid="{73ACF988-2849-46EA-A6A9-0775D060EECD}" name="1st Sem GPA"/>
    <tableColumn id="20" xr3:uid="{EF3E054D-306B-4692-838C-B60EB1DAD2E4}" name="1st Grand Total">
      <calculatedColumnFormula>T2*15</calculatedColumnFormula>
    </tableColumn>
    <tableColumn id="21" xr3:uid="{7625DDCE-23FC-48C9-9819-4D30FC7E6EA9}" name="Gender"/>
    <tableColumn id="22" xr3:uid="{11474618-12B2-4684-BCF9-351CC93462D8}" name="Background"/>
    <tableColumn id="23" xr3:uid="{ADDE1C92-C491-469B-A0B1-48F2DAFB1682}" name="2nd Grands total"/>
    <tableColumn id="24" xr3:uid="{3D0EC7DF-DDB0-408A-88E2-88452631A81E}" name="2nd Sem GPA" dataDxfId="3"/>
    <tableColumn id="25" xr3:uid="{3DAF369A-DD2F-4DCD-9813-53BA2D4A9847}" name="Group"/>
    <tableColumn id="26" xr3:uid="{4CBF92D6-8E8D-4B98-90E3-85E6898E3E41}" name="CGPA">
      <calculatedColumnFormula>((T2*15)+(Y2*17))/32</calculatedColumnFormula>
    </tableColumn>
    <tableColumn id="28" xr3:uid="{8DE6DD3B-7E3E-421F-83D4-67509C6A8EB2}" name="RCGPA" dataDxfId="2">
      <calculatedColumnFormula>ROUND(Table1[[#This Row],[CGPA]],2)</calculatedColumnFormula>
    </tableColumn>
    <tableColumn id="29" xr3:uid="{BACBDC46-A441-4B9D-ADCB-4FBBC48A18C5}" name="Change" dataDxfId="1">
      <calculatedColumnFormula>Y:Y-T:T</calculatedColumnFormula>
    </tableColumn>
    <tableColumn id="30" xr3:uid="{3E3871C4-8FA1-4C0A-B091-55F7E3E7EAE2}" name="Growth" dataDxfId="0">
      <calculatedColumnFormula>IF(AC:AC&gt;0,"Yes",IF(AC:AC&lt;0,"No",IF(AC:AC=0,"No Change")))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topLeftCell="N46" zoomScale="155" zoomScaleNormal="155" workbookViewId="0">
      <selection activeCell="Q50" sqref="Q50"/>
    </sheetView>
  </sheetViews>
  <sheetFormatPr defaultRowHeight="14.4" x14ac:dyDescent="0.3"/>
  <cols>
    <col min="2" max="2" width="12.6640625" customWidth="1"/>
    <col min="3" max="3" width="11.21875" customWidth="1"/>
    <col min="4" max="4" width="18.21875" customWidth="1"/>
    <col min="6" max="6" width="15.21875" customWidth="1"/>
    <col min="7" max="7" width="12.21875" customWidth="1"/>
    <col min="8" max="8" width="18.88671875" customWidth="1"/>
    <col min="9" max="9" width="9.44140625" customWidth="1"/>
    <col min="10" max="10" width="16.21875" customWidth="1"/>
    <col min="12" max="12" width="15.5546875" customWidth="1"/>
    <col min="13" max="13" width="12.5546875" customWidth="1"/>
    <col min="14" max="14" width="19.21875" customWidth="1"/>
    <col min="15" max="15" width="12.109375" customWidth="1"/>
    <col min="16" max="16" width="10.109375" customWidth="1"/>
    <col min="18" max="19" width="30.21875" customWidth="1"/>
    <col min="20" max="20" width="8.88671875" customWidth="1"/>
    <col min="21" max="21" width="11.5546875" customWidth="1"/>
    <col min="23" max="23" width="11.33203125" customWidth="1"/>
    <col min="24" max="24" width="8.109375" customWidth="1"/>
    <col min="25" max="25" width="8.88671875" style="1"/>
    <col min="26" max="26" width="24.21875" customWidth="1"/>
    <col min="27" max="27" width="9.55468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102</v>
      </c>
      <c r="T1" t="s">
        <v>83</v>
      </c>
      <c r="U1" t="s">
        <v>86</v>
      </c>
      <c r="V1" t="s">
        <v>18</v>
      </c>
      <c r="W1" t="s">
        <v>19</v>
      </c>
      <c r="X1" t="s">
        <v>85</v>
      </c>
      <c r="Y1" s="1" t="s">
        <v>89</v>
      </c>
      <c r="Z1" t="s">
        <v>82</v>
      </c>
      <c r="AA1" t="s">
        <v>87</v>
      </c>
      <c r="AB1" t="s">
        <v>88</v>
      </c>
      <c r="AC1" t="s">
        <v>107</v>
      </c>
      <c r="AD1" t="s">
        <v>106</v>
      </c>
    </row>
    <row r="2" spans="1:30" x14ac:dyDescent="0.3">
      <c r="A2" t="s">
        <v>22</v>
      </c>
      <c r="B2">
        <v>4</v>
      </c>
      <c r="C2" t="s">
        <v>20</v>
      </c>
      <c r="D2">
        <v>11.01</v>
      </c>
      <c r="E2" t="s">
        <v>20</v>
      </c>
      <c r="F2">
        <v>3.67</v>
      </c>
      <c r="G2" t="s">
        <v>27</v>
      </c>
      <c r="H2">
        <v>6</v>
      </c>
      <c r="I2" t="s">
        <v>22</v>
      </c>
      <c r="J2">
        <v>12</v>
      </c>
      <c r="K2" t="s">
        <v>22</v>
      </c>
      <c r="L2">
        <v>4</v>
      </c>
      <c r="M2" t="s">
        <v>20</v>
      </c>
      <c r="N2">
        <v>11.01</v>
      </c>
      <c r="O2" t="s">
        <v>23</v>
      </c>
      <c r="P2">
        <v>9.99</v>
      </c>
      <c r="Q2">
        <v>231246</v>
      </c>
      <c r="R2" t="s">
        <v>81</v>
      </c>
      <c r="S2" t="s">
        <v>103</v>
      </c>
      <c r="T2">
        <v>3.65</v>
      </c>
      <c r="U2">
        <f t="shared" ref="U2:U49" si="0">T2*15</f>
        <v>54.75</v>
      </c>
      <c r="V2" t="s">
        <v>29</v>
      </c>
      <c r="W2" t="s">
        <v>26</v>
      </c>
      <c r="X2">
        <v>61.68</v>
      </c>
      <c r="Y2" s="1">
        <v>3.63</v>
      </c>
      <c r="Z2" t="s">
        <v>94</v>
      </c>
      <c r="AA2" s="2">
        <f t="shared" ref="AA2:AA49" si="1">((T2*15)+(Y2*17))/32</f>
        <v>3.6393750000000002</v>
      </c>
      <c r="AB2">
        <f>ROUND(Table1[[#This Row],[CGPA]],2)</f>
        <v>3.64</v>
      </c>
      <c r="AC2" s="1">
        <f t="shared" ref="AC2:AC33" si="2">Y:Y-T:T</f>
        <v>-2.0000000000000018E-2</v>
      </c>
      <c r="AD2" t="str">
        <f>IF(AC:AC&gt;0,"Yes",IF(AC:AC&lt;0,"No",IF(AC:AC=0,"No Change")))</f>
        <v>No</v>
      </c>
    </row>
    <row r="3" spans="1:30" x14ac:dyDescent="0.3">
      <c r="A3" t="s">
        <v>22</v>
      </c>
      <c r="B3">
        <v>4</v>
      </c>
      <c r="C3" t="s">
        <v>22</v>
      </c>
      <c r="D3">
        <v>12</v>
      </c>
      <c r="E3" t="s">
        <v>22</v>
      </c>
      <c r="F3">
        <v>4</v>
      </c>
      <c r="G3" t="s">
        <v>20</v>
      </c>
      <c r="H3">
        <v>7.34</v>
      </c>
      <c r="I3" t="s">
        <v>20</v>
      </c>
      <c r="J3">
        <v>11.01</v>
      </c>
      <c r="K3" t="s">
        <v>22</v>
      </c>
      <c r="L3">
        <v>4</v>
      </c>
      <c r="M3" t="s">
        <v>20</v>
      </c>
      <c r="N3">
        <v>11.01</v>
      </c>
      <c r="O3" t="s">
        <v>27</v>
      </c>
      <c r="P3">
        <v>9</v>
      </c>
      <c r="Q3">
        <v>231230</v>
      </c>
      <c r="R3" t="s">
        <v>75</v>
      </c>
      <c r="S3" t="s">
        <v>104</v>
      </c>
      <c r="T3">
        <v>3.56</v>
      </c>
      <c r="U3">
        <f t="shared" si="0"/>
        <v>53.4</v>
      </c>
      <c r="V3" t="s">
        <v>25</v>
      </c>
      <c r="W3" t="s">
        <v>30</v>
      </c>
      <c r="X3">
        <v>62.36</v>
      </c>
      <c r="Y3" s="1">
        <v>3.67</v>
      </c>
      <c r="Z3" t="s">
        <v>99</v>
      </c>
      <c r="AA3" s="2">
        <f t="shared" si="1"/>
        <v>3.6184374999999998</v>
      </c>
      <c r="AB3">
        <f>ROUND(Table1[[#This Row],[CGPA]],2)</f>
        <v>3.62</v>
      </c>
      <c r="AC3" s="1">
        <f t="shared" si="2"/>
        <v>0.10999999999999988</v>
      </c>
      <c r="AD3" t="str">
        <f t="shared" ref="AD3:AD33" si="3">IF(AC:AC&gt;0,"Yes",IF(AC:AC&lt;0,"No",IF(AC:AC=0,"No Change")))</f>
        <v>Yes</v>
      </c>
    </row>
    <row r="4" spans="1:30" x14ac:dyDescent="0.3">
      <c r="A4" t="s">
        <v>22</v>
      </c>
      <c r="B4">
        <v>4</v>
      </c>
      <c r="C4" t="s">
        <v>20</v>
      </c>
      <c r="D4">
        <v>11.01</v>
      </c>
      <c r="E4" t="s">
        <v>20</v>
      </c>
      <c r="F4">
        <v>3.67</v>
      </c>
      <c r="G4" t="s">
        <v>23</v>
      </c>
      <c r="H4">
        <v>6.66</v>
      </c>
      <c r="I4" t="s">
        <v>23</v>
      </c>
      <c r="J4">
        <v>9.99</v>
      </c>
      <c r="K4" t="s">
        <v>22</v>
      </c>
      <c r="L4">
        <v>4</v>
      </c>
      <c r="M4" t="s">
        <v>22</v>
      </c>
      <c r="N4">
        <v>12</v>
      </c>
      <c r="O4" t="s">
        <v>20</v>
      </c>
      <c r="P4">
        <v>11.01</v>
      </c>
      <c r="Q4">
        <v>231200</v>
      </c>
      <c r="R4" t="s">
        <v>90</v>
      </c>
      <c r="S4" t="s">
        <v>105</v>
      </c>
      <c r="T4">
        <v>3.44</v>
      </c>
      <c r="U4">
        <f t="shared" si="0"/>
        <v>51.6</v>
      </c>
      <c r="V4" t="s">
        <v>25</v>
      </c>
      <c r="W4" t="s">
        <v>26</v>
      </c>
      <c r="X4">
        <v>62.34</v>
      </c>
      <c r="Y4" s="1">
        <v>3.67</v>
      </c>
      <c r="Z4" t="s">
        <v>99</v>
      </c>
      <c r="AA4" s="2">
        <f t="shared" si="1"/>
        <v>3.5621875000000003</v>
      </c>
      <c r="AB4">
        <f>ROUND(Table1[[#This Row],[CGPA]],2)</f>
        <v>3.56</v>
      </c>
      <c r="AC4" s="1">
        <f t="shared" si="2"/>
        <v>0.22999999999999998</v>
      </c>
      <c r="AD4" t="str">
        <f t="shared" si="3"/>
        <v>Yes</v>
      </c>
    </row>
    <row r="5" spans="1:30" x14ac:dyDescent="0.3">
      <c r="A5" t="s">
        <v>23</v>
      </c>
      <c r="B5">
        <v>3.33</v>
      </c>
      <c r="C5" t="s">
        <v>22</v>
      </c>
      <c r="D5">
        <v>12</v>
      </c>
      <c r="E5" t="s">
        <v>27</v>
      </c>
      <c r="F5">
        <v>3</v>
      </c>
      <c r="G5" t="s">
        <v>22</v>
      </c>
      <c r="H5">
        <v>8</v>
      </c>
      <c r="I5" t="s">
        <v>27</v>
      </c>
      <c r="J5">
        <v>9</v>
      </c>
      <c r="K5" t="s">
        <v>23</v>
      </c>
      <c r="L5">
        <v>3.33</v>
      </c>
      <c r="M5" t="s">
        <v>27</v>
      </c>
      <c r="N5">
        <v>9</v>
      </c>
      <c r="O5" t="s">
        <v>23</v>
      </c>
      <c r="P5">
        <v>9.99</v>
      </c>
      <c r="Q5">
        <v>231184</v>
      </c>
      <c r="R5" t="s">
        <v>55</v>
      </c>
      <c r="S5" t="s">
        <v>105</v>
      </c>
      <c r="T5">
        <v>3.53</v>
      </c>
      <c r="U5">
        <f t="shared" si="0"/>
        <v>52.949999999999996</v>
      </c>
      <c r="V5" t="s">
        <v>29</v>
      </c>
      <c r="W5" t="s">
        <v>30</v>
      </c>
      <c r="X5">
        <v>57.65</v>
      </c>
      <c r="Y5" s="1">
        <v>3.39</v>
      </c>
      <c r="Z5" t="s">
        <v>100</v>
      </c>
      <c r="AA5" s="2">
        <f t="shared" si="1"/>
        <v>3.4556249999999999</v>
      </c>
      <c r="AB5">
        <f>ROUND(Table1[[#This Row],[CGPA]],2)</f>
        <v>3.46</v>
      </c>
      <c r="AC5" s="1">
        <f t="shared" si="2"/>
        <v>-0.13999999999999968</v>
      </c>
      <c r="AD5" t="str">
        <f t="shared" si="3"/>
        <v>No</v>
      </c>
    </row>
    <row r="6" spans="1:30" x14ac:dyDescent="0.3">
      <c r="A6" t="s">
        <v>23</v>
      </c>
      <c r="B6">
        <v>3.33</v>
      </c>
      <c r="C6" t="s">
        <v>22</v>
      </c>
      <c r="D6">
        <v>12</v>
      </c>
      <c r="E6" t="s">
        <v>21</v>
      </c>
      <c r="F6">
        <v>2.67</v>
      </c>
      <c r="G6" t="s">
        <v>20</v>
      </c>
      <c r="H6">
        <v>7.34</v>
      </c>
      <c r="I6" t="s">
        <v>20</v>
      </c>
      <c r="J6">
        <v>11.01</v>
      </c>
      <c r="K6" t="s">
        <v>20</v>
      </c>
      <c r="L6">
        <v>3.67</v>
      </c>
      <c r="M6" t="s">
        <v>23</v>
      </c>
      <c r="N6">
        <v>9.99</v>
      </c>
      <c r="O6" t="s">
        <v>23</v>
      </c>
      <c r="P6">
        <v>9.99</v>
      </c>
      <c r="Q6">
        <v>231168</v>
      </c>
      <c r="R6" t="s">
        <v>45</v>
      </c>
      <c r="S6" t="s">
        <v>105</v>
      </c>
      <c r="T6">
        <v>3.2</v>
      </c>
      <c r="U6">
        <f t="shared" si="0"/>
        <v>48</v>
      </c>
      <c r="V6" t="s">
        <v>25</v>
      </c>
      <c r="W6" t="s">
        <v>35</v>
      </c>
      <c r="X6">
        <v>60</v>
      </c>
      <c r="Y6" s="1">
        <v>3.53</v>
      </c>
      <c r="Z6" t="s">
        <v>96</v>
      </c>
      <c r="AA6" s="2">
        <f t="shared" si="1"/>
        <v>3.3753124999999997</v>
      </c>
      <c r="AB6">
        <f>ROUND(Table1[[#This Row],[CGPA]],2)</f>
        <v>3.38</v>
      </c>
      <c r="AC6" s="1">
        <f t="shared" si="2"/>
        <v>0.32999999999999963</v>
      </c>
      <c r="AD6" t="str">
        <f t="shared" si="3"/>
        <v>Yes</v>
      </c>
    </row>
    <row r="7" spans="1:30" x14ac:dyDescent="0.3">
      <c r="A7" t="s">
        <v>23</v>
      </c>
      <c r="B7">
        <v>3.33</v>
      </c>
      <c r="C7" t="s">
        <v>20</v>
      </c>
      <c r="D7">
        <v>11.01</v>
      </c>
      <c r="E7" t="s">
        <v>23</v>
      </c>
      <c r="F7">
        <v>3.33</v>
      </c>
      <c r="G7" t="s">
        <v>23</v>
      </c>
      <c r="H7">
        <v>6.66</v>
      </c>
      <c r="I7" t="s">
        <v>20</v>
      </c>
      <c r="J7">
        <v>11.01</v>
      </c>
      <c r="K7" t="s">
        <v>20</v>
      </c>
      <c r="L7">
        <v>3.67</v>
      </c>
      <c r="M7" t="s">
        <v>20</v>
      </c>
      <c r="N7">
        <v>11.01</v>
      </c>
      <c r="O7" t="s">
        <v>20</v>
      </c>
      <c r="P7">
        <v>11.01</v>
      </c>
      <c r="Q7">
        <v>231170</v>
      </c>
      <c r="R7" t="s">
        <v>46</v>
      </c>
      <c r="S7" t="s">
        <v>105</v>
      </c>
      <c r="T7">
        <v>3.13</v>
      </c>
      <c r="U7">
        <f t="shared" si="0"/>
        <v>46.949999999999996</v>
      </c>
      <c r="V7" t="s">
        <v>25</v>
      </c>
      <c r="W7" t="s">
        <v>26</v>
      </c>
      <c r="X7">
        <v>61.03</v>
      </c>
      <c r="Y7" s="1">
        <v>3.59</v>
      </c>
      <c r="Z7" t="s">
        <v>99</v>
      </c>
      <c r="AA7" s="2">
        <f t="shared" si="1"/>
        <v>3.3743749999999997</v>
      </c>
      <c r="AB7">
        <f>ROUND(Table1[[#This Row],[CGPA]],2)</f>
        <v>3.37</v>
      </c>
      <c r="AC7" s="1">
        <f t="shared" si="2"/>
        <v>0.45999999999999996</v>
      </c>
      <c r="AD7" t="str">
        <f t="shared" si="3"/>
        <v>Yes</v>
      </c>
    </row>
    <row r="8" spans="1:30" x14ac:dyDescent="0.3">
      <c r="A8" t="s">
        <v>23</v>
      </c>
      <c r="B8">
        <v>3.33</v>
      </c>
      <c r="C8" t="s">
        <v>20</v>
      </c>
      <c r="D8">
        <v>11.01</v>
      </c>
      <c r="E8" t="s">
        <v>27</v>
      </c>
      <c r="F8">
        <v>3</v>
      </c>
      <c r="G8" t="s">
        <v>23</v>
      </c>
      <c r="H8">
        <v>6.66</v>
      </c>
      <c r="I8" t="s">
        <v>22</v>
      </c>
      <c r="J8">
        <v>12</v>
      </c>
      <c r="K8" t="s">
        <v>21</v>
      </c>
      <c r="L8">
        <v>2.67</v>
      </c>
      <c r="M8" t="s">
        <v>23</v>
      </c>
      <c r="N8">
        <v>9.99</v>
      </c>
      <c r="O8" t="s">
        <v>23</v>
      </c>
      <c r="P8">
        <v>9.99</v>
      </c>
      <c r="Q8">
        <v>231140</v>
      </c>
      <c r="R8" t="s">
        <v>28</v>
      </c>
      <c r="S8" t="s">
        <v>104</v>
      </c>
      <c r="T8">
        <v>3.18</v>
      </c>
      <c r="U8">
        <f t="shared" si="0"/>
        <v>47.7</v>
      </c>
      <c r="V8" t="s">
        <v>29</v>
      </c>
      <c r="W8" t="s">
        <v>30</v>
      </c>
      <c r="X8">
        <v>58.65</v>
      </c>
      <c r="Y8" s="1">
        <v>3.45</v>
      </c>
      <c r="Z8" t="s">
        <v>92</v>
      </c>
      <c r="AA8" s="2">
        <f t="shared" si="1"/>
        <v>3.3234375000000003</v>
      </c>
      <c r="AB8">
        <f>ROUND(Table1[[#This Row],[CGPA]],2)</f>
        <v>3.32</v>
      </c>
      <c r="AC8" s="1">
        <f t="shared" si="2"/>
        <v>0.27</v>
      </c>
      <c r="AD8" t="str">
        <f t="shared" si="3"/>
        <v>Yes</v>
      </c>
    </row>
    <row r="9" spans="1:30" x14ac:dyDescent="0.3">
      <c r="A9" t="s">
        <v>20</v>
      </c>
      <c r="B9">
        <v>3.67</v>
      </c>
      <c r="C9" t="s">
        <v>20</v>
      </c>
      <c r="D9">
        <v>11.01</v>
      </c>
      <c r="E9" t="s">
        <v>23</v>
      </c>
      <c r="F9">
        <v>3.33</v>
      </c>
      <c r="G9" t="s">
        <v>21</v>
      </c>
      <c r="H9">
        <v>5.34</v>
      </c>
      <c r="I9" t="s">
        <v>27</v>
      </c>
      <c r="J9">
        <v>9</v>
      </c>
      <c r="K9" t="s">
        <v>22</v>
      </c>
      <c r="L9">
        <v>4</v>
      </c>
      <c r="M9" t="s">
        <v>22</v>
      </c>
      <c r="N9">
        <v>12</v>
      </c>
      <c r="O9" t="s">
        <v>23</v>
      </c>
      <c r="P9">
        <v>9.99</v>
      </c>
      <c r="Q9">
        <v>231224</v>
      </c>
      <c r="R9" t="s">
        <v>72</v>
      </c>
      <c r="S9" t="s">
        <v>104</v>
      </c>
      <c r="T9">
        <v>3.16</v>
      </c>
      <c r="U9">
        <f t="shared" si="0"/>
        <v>47.400000000000006</v>
      </c>
      <c r="V9" t="s">
        <v>25</v>
      </c>
      <c r="W9" t="s">
        <v>26</v>
      </c>
      <c r="X9">
        <v>58.34</v>
      </c>
      <c r="Y9" s="1">
        <v>3.43</v>
      </c>
      <c r="Z9" t="s">
        <v>99</v>
      </c>
      <c r="AA9" s="2">
        <f t="shared" si="1"/>
        <v>3.3034375000000002</v>
      </c>
      <c r="AB9">
        <f>ROUND(Table1[[#This Row],[CGPA]],2)</f>
        <v>3.3</v>
      </c>
      <c r="AC9" s="1">
        <f t="shared" si="2"/>
        <v>0.27</v>
      </c>
      <c r="AD9" t="str">
        <f t="shared" si="3"/>
        <v>Yes</v>
      </c>
    </row>
    <row r="10" spans="1:30" x14ac:dyDescent="0.3">
      <c r="A10" t="s">
        <v>20</v>
      </c>
      <c r="B10">
        <v>3.67</v>
      </c>
      <c r="C10" t="s">
        <v>20</v>
      </c>
      <c r="D10">
        <v>11.01</v>
      </c>
      <c r="E10" t="s">
        <v>21</v>
      </c>
      <c r="F10">
        <v>2.67</v>
      </c>
      <c r="G10" t="s">
        <v>22</v>
      </c>
      <c r="H10">
        <v>8</v>
      </c>
      <c r="I10" t="s">
        <v>20</v>
      </c>
      <c r="J10">
        <v>11.01</v>
      </c>
      <c r="K10" t="s">
        <v>20</v>
      </c>
      <c r="L10">
        <v>3.67</v>
      </c>
      <c r="M10" t="s">
        <v>23</v>
      </c>
      <c r="N10">
        <v>9.99</v>
      </c>
      <c r="O10" t="s">
        <v>21</v>
      </c>
      <c r="P10">
        <v>8.01</v>
      </c>
      <c r="Q10">
        <v>231136</v>
      </c>
      <c r="R10" t="s">
        <v>24</v>
      </c>
      <c r="S10" t="s">
        <v>105</v>
      </c>
      <c r="T10">
        <v>3.13</v>
      </c>
      <c r="U10">
        <f t="shared" si="0"/>
        <v>46.949999999999996</v>
      </c>
      <c r="V10" t="s">
        <v>25</v>
      </c>
      <c r="W10" t="s">
        <v>26</v>
      </c>
      <c r="X10">
        <v>58.03</v>
      </c>
      <c r="Y10" s="1">
        <v>3.41</v>
      </c>
      <c r="Z10" t="s">
        <v>97</v>
      </c>
      <c r="AA10" s="2">
        <f t="shared" si="1"/>
        <v>3.2787499999999996</v>
      </c>
      <c r="AB10">
        <f>ROUND(Table1[[#This Row],[CGPA]],2)</f>
        <v>3.28</v>
      </c>
      <c r="AC10" s="1">
        <f t="shared" si="2"/>
        <v>0.28000000000000025</v>
      </c>
      <c r="AD10" t="str">
        <f t="shared" si="3"/>
        <v>Yes</v>
      </c>
    </row>
    <row r="11" spans="1:30" x14ac:dyDescent="0.3">
      <c r="A11" t="s">
        <v>22</v>
      </c>
      <c r="B11">
        <v>4</v>
      </c>
      <c r="C11" t="s">
        <v>20</v>
      </c>
      <c r="D11">
        <v>11.01</v>
      </c>
      <c r="E11" t="s">
        <v>23</v>
      </c>
      <c r="F11">
        <v>3.33</v>
      </c>
      <c r="G11" t="s">
        <v>20</v>
      </c>
      <c r="H11">
        <v>7.34</v>
      </c>
      <c r="I11" t="s">
        <v>23</v>
      </c>
      <c r="J11">
        <v>9.99</v>
      </c>
      <c r="K11" t="s">
        <v>23</v>
      </c>
      <c r="L11">
        <v>3.33</v>
      </c>
      <c r="M11" t="s">
        <v>23</v>
      </c>
      <c r="N11">
        <v>9.99</v>
      </c>
      <c r="O11" t="s">
        <v>21</v>
      </c>
      <c r="P11">
        <v>8.01</v>
      </c>
      <c r="Q11">
        <v>231160</v>
      </c>
      <c r="R11" t="s">
        <v>41</v>
      </c>
      <c r="S11" t="s">
        <v>105</v>
      </c>
      <c r="T11">
        <v>3.2</v>
      </c>
      <c r="U11">
        <f t="shared" si="0"/>
        <v>48</v>
      </c>
      <c r="V11" t="s">
        <v>25</v>
      </c>
      <c r="W11" t="s">
        <v>35</v>
      </c>
      <c r="X11">
        <v>57</v>
      </c>
      <c r="Y11" s="1">
        <v>3.35</v>
      </c>
      <c r="Z11" t="s">
        <v>97</v>
      </c>
      <c r="AA11" s="2">
        <f t="shared" si="1"/>
        <v>3.2796875000000001</v>
      </c>
      <c r="AB11">
        <f>ROUND(Table1[[#This Row],[CGPA]],2)</f>
        <v>3.28</v>
      </c>
      <c r="AC11" s="1">
        <f t="shared" si="2"/>
        <v>0.14999999999999991</v>
      </c>
      <c r="AD11" t="str">
        <f t="shared" si="3"/>
        <v>Yes</v>
      </c>
    </row>
    <row r="12" spans="1:30" x14ac:dyDescent="0.3">
      <c r="A12" t="s">
        <v>27</v>
      </c>
      <c r="B12">
        <v>3</v>
      </c>
      <c r="C12" t="s">
        <v>23</v>
      </c>
      <c r="D12">
        <v>9.99</v>
      </c>
      <c r="E12" t="s">
        <v>27</v>
      </c>
      <c r="F12">
        <v>3</v>
      </c>
      <c r="G12" t="s">
        <v>20</v>
      </c>
      <c r="H12">
        <v>7.34</v>
      </c>
      <c r="I12" t="s">
        <v>23</v>
      </c>
      <c r="J12">
        <v>9.99</v>
      </c>
      <c r="K12" t="s">
        <v>20</v>
      </c>
      <c r="L12">
        <v>3.67</v>
      </c>
      <c r="M12" t="s">
        <v>22</v>
      </c>
      <c r="N12">
        <v>12</v>
      </c>
      <c r="O12" t="s">
        <v>23</v>
      </c>
      <c r="P12">
        <v>9.99</v>
      </c>
      <c r="Q12">
        <v>231232</v>
      </c>
      <c r="R12" t="s">
        <v>76</v>
      </c>
      <c r="S12" t="s">
        <v>105</v>
      </c>
      <c r="T12">
        <v>3.05</v>
      </c>
      <c r="U12">
        <f t="shared" si="0"/>
        <v>45.75</v>
      </c>
      <c r="V12" t="s">
        <v>25</v>
      </c>
      <c r="W12" t="s">
        <v>35</v>
      </c>
      <c r="X12">
        <v>58.98</v>
      </c>
      <c r="Y12" s="1">
        <v>3.47</v>
      </c>
      <c r="Z12" t="s">
        <v>99</v>
      </c>
      <c r="AA12" s="2">
        <f t="shared" si="1"/>
        <v>3.2731250000000003</v>
      </c>
      <c r="AB12">
        <f>ROUND(Table1[[#This Row],[CGPA]],2)</f>
        <v>3.27</v>
      </c>
      <c r="AC12" s="1">
        <f t="shared" si="2"/>
        <v>0.42000000000000037</v>
      </c>
      <c r="AD12" t="str">
        <f t="shared" si="3"/>
        <v>Yes</v>
      </c>
    </row>
    <row r="13" spans="1:30" x14ac:dyDescent="0.3">
      <c r="A13" t="s">
        <v>31</v>
      </c>
      <c r="B13">
        <v>2.5</v>
      </c>
      <c r="C13" t="s">
        <v>20</v>
      </c>
      <c r="D13">
        <v>11.01</v>
      </c>
      <c r="E13" t="s">
        <v>31</v>
      </c>
      <c r="F13">
        <v>2.5</v>
      </c>
      <c r="G13" t="s">
        <v>23</v>
      </c>
      <c r="H13">
        <v>6.66</v>
      </c>
      <c r="I13" t="s">
        <v>27</v>
      </c>
      <c r="J13">
        <v>9</v>
      </c>
      <c r="K13" t="s">
        <v>20</v>
      </c>
      <c r="L13">
        <v>3.67</v>
      </c>
      <c r="M13" t="s">
        <v>20</v>
      </c>
      <c r="N13">
        <v>11.01</v>
      </c>
      <c r="O13" t="s">
        <v>27</v>
      </c>
      <c r="P13">
        <v>9</v>
      </c>
      <c r="Q13">
        <v>231192</v>
      </c>
      <c r="R13" t="s">
        <v>58</v>
      </c>
      <c r="S13" t="s">
        <v>105</v>
      </c>
      <c r="T13">
        <v>3.27</v>
      </c>
      <c r="U13">
        <f t="shared" si="0"/>
        <v>49.05</v>
      </c>
      <c r="V13" t="s">
        <v>25</v>
      </c>
      <c r="W13" t="s">
        <v>35</v>
      </c>
      <c r="X13">
        <v>55.35</v>
      </c>
      <c r="Y13" s="1">
        <v>3.26</v>
      </c>
      <c r="Z13" t="s">
        <v>99</v>
      </c>
      <c r="AA13" s="2">
        <f t="shared" si="1"/>
        <v>3.2646875</v>
      </c>
      <c r="AB13">
        <f>ROUND(Table1[[#This Row],[CGPA]],2)</f>
        <v>3.26</v>
      </c>
      <c r="AC13" s="1">
        <f t="shared" si="2"/>
        <v>-1.0000000000000231E-2</v>
      </c>
      <c r="AD13" t="str">
        <f t="shared" si="3"/>
        <v>No</v>
      </c>
    </row>
    <row r="14" spans="1:30" x14ac:dyDescent="0.3">
      <c r="A14" t="s">
        <v>23</v>
      </c>
      <c r="B14">
        <v>3.33</v>
      </c>
      <c r="C14" t="s">
        <v>23</v>
      </c>
      <c r="D14">
        <v>9.99</v>
      </c>
      <c r="E14" t="s">
        <v>21</v>
      </c>
      <c r="F14">
        <v>2.67</v>
      </c>
      <c r="G14" t="s">
        <v>22</v>
      </c>
      <c r="H14">
        <v>8</v>
      </c>
      <c r="I14" t="s">
        <v>27</v>
      </c>
      <c r="J14">
        <v>9</v>
      </c>
      <c r="K14" t="s">
        <v>27</v>
      </c>
      <c r="L14">
        <v>3</v>
      </c>
      <c r="M14" t="s">
        <v>23</v>
      </c>
      <c r="N14">
        <v>9.99</v>
      </c>
      <c r="O14" t="s">
        <v>23</v>
      </c>
      <c r="P14">
        <v>9.99</v>
      </c>
      <c r="Q14">
        <v>231248</v>
      </c>
      <c r="R14" t="s">
        <v>84</v>
      </c>
      <c r="S14" t="s">
        <v>103</v>
      </c>
      <c r="T14">
        <v>3.2</v>
      </c>
      <c r="U14">
        <f t="shared" si="0"/>
        <v>48</v>
      </c>
      <c r="V14" t="s">
        <v>29</v>
      </c>
      <c r="W14" t="s">
        <v>30</v>
      </c>
      <c r="X14">
        <v>55.97</v>
      </c>
      <c r="Y14" s="1">
        <v>3.29</v>
      </c>
      <c r="Z14" t="s">
        <v>92</v>
      </c>
      <c r="AA14" s="2">
        <f t="shared" si="1"/>
        <v>3.2478125000000002</v>
      </c>
      <c r="AB14">
        <f>ROUND(Table1[[#This Row],[CGPA]],2)</f>
        <v>3.25</v>
      </c>
      <c r="AC14" s="1">
        <f t="shared" si="2"/>
        <v>8.9999999999999858E-2</v>
      </c>
      <c r="AD14" t="str">
        <f t="shared" si="3"/>
        <v>Yes</v>
      </c>
    </row>
    <row r="15" spans="1:30" x14ac:dyDescent="0.3">
      <c r="A15" t="s">
        <v>27</v>
      </c>
      <c r="B15">
        <v>3</v>
      </c>
      <c r="C15" t="s">
        <v>23</v>
      </c>
      <c r="D15">
        <v>9.99</v>
      </c>
      <c r="E15" t="s">
        <v>20</v>
      </c>
      <c r="F15">
        <v>3.67</v>
      </c>
      <c r="G15" t="s">
        <v>20</v>
      </c>
      <c r="H15">
        <v>7.34</v>
      </c>
      <c r="I15" t="s">
        <v>27</v>
      </c>
      <c r="J15">
        <v>9</v>
      </c>
      <c r="K15" t="s">
        <v>27</v>
      </c>
      <c r="L15">
        <v>3</v>
      </c>
      <c r="M15" t="s">
        <v>23</v>
      </c>
      <c r="N15">
        <v>9.99</v>
      </c>
      <c r="O15" t="s">
        <v>21</v>
      </c>
      <c r="P15">
        <v>8.01</v>
      </c>
      <c r="Q15">
        <v>231186</v>
      </c>
      <c r="R15" t="s">
        <v>56</v>
      </c>
      <c r="S15" t="s">
        <v>104</v>
      </c>
      <c r="T15">
        <v>3.31</v>
      </c>
      <c r="U15">
        <f t="shared" si="0"/>
        <v>49.65</v>
      </c>
      <c r="V15" t="s">
        <v>29</v>
      </c>
      <c r="W15" t="s">
        <v>26</v>
      </c>
      <c r="X15">
        <v>54</v>
      </c>
      <c r="Y15" s="1">
        <v>3.18</v>
      </c>
      <c r="Z15" t="s">
        <v>98</v>
      </c>
      <c r="AA15" s="2">
        <f t="shared" si="1"/>
        <v>3.2409375000000002</v>
      </c>
      <c r="AB15">
        <f>ROUND(Table1[[#This Row],[CGPA]],2)</f>
        <v>3.24</v>
      </c>
      <c r="AC15" s="1">
        <f t="shared" si="2"/>
        <v>-0.12999999999999989</v>
      </c>
      <c r="AD15" t="str">
        <f t="shared" si="3"/>
        <v>No</v>
      </c>
    </row>
    <row r="16" spans="1:30" x14ac:dyDescent="0.3">
      <c r="A16" t="s">
        <v>21</v>
      </c>
      <c r="B16">
        <v>2.67</v>
      </c>
      <c r="C16" t="s">
        <v>23</v>
      </c>
      <c r="D16">
        <v>9.99</v>
      </c>
      <c r="E16" t="s">
        <v>27</v>
      </c>
      <c r="F16">
        <v>3</v>
      </c>
      <c r="G16" t="s">
        <v>22</v>
      </c>
      <c r="H16">
        <v>8</v>
      </c>
      <c r="I16" t="s">
        <v>27</v>
      </c>
      <c r="J16">
        <v>9</v>
      </c>
      <c r="K16" t="s">
        <v>27</v>
      </c>
      <c r="L16">
        <v>3</v>
      </c>
      <c r="M16" t="s">
        <v>23</v>
      </c>
      <c r="N16">
        <v>9.99</v>
      </c>
      <c r="O16" t="s">
        <v>27</v>
      </c>
      <c r="P16">
        <v>9</v>
      </c>
      <c r="Q16">
        <v>231164</v>
      </c>
      <c r="R16" t="s">
        <v>43</v>
      </c>
      <c r="S16" t="s">
        <v>105</v>
      </c>
      <c r="T16">
        <v>3.2</v>
      </c>
      <c r="U16">
        <f t="shared" si="0"/>
        <v>48</v>
      </c>
      <c r="V16" t="s">
        <v>29</v>
      </c>
      <c r="W16" t="s">
        <v>30</v>
      </c>
      <c r="X16">
        <v>54.65</v>
      </c>
      <c r="Y16" s="1">
        <v>3.21</v>
      </c>
      <c r="Z16" t="s">
        <v>98</v>
      </c>
      <c r="AA16" s="2">
        <f t="shared" si="1"/>
        <v>3.2053124999999998</v>
      </c>
      <c r="AB16">
        <f>ROUND(Table1[[#This Row],[CGPA]],2)</f>
        <v>3.21</v>
      </c>
      <c r="AC16" s="1">
        <f t="shared" si="2"/>
        <v>9.9999999999997868E-3</v>
      </c>
      <c r="AD16" t="str">
        <f t="shared" si="3"/>
        <v>Yes</v>
      </c>
    </row>
    <row r="17" spans="1:30" x14ac:dyDescent="0.3">
      <c r="A17" t="s">
        <v>20</v>
      </c>
      <c r="B17">
        <v>3.67</v>
      </c>
      <c r="C17" t="s">
        <v>27</v>
      </c>
      <c r="D17">
        <v>9</v>
      </c>
      <c r="E17" t="s">
        <v>27</v>
      </c>
      <c r="F17">
        <v>3</v>
      </c>
      <c r="G17" t="s">
        <v>23</v>
      </c>
      <c r="H17">
        <v>6.66</v>
      </c>
      <c r="I17" t="s">
        <v>31</v>
      </c>
      <c r="J17">
        <v>7.5</v>
      </c>
      <c r="K17" t="s">
        <v>23</v>
      </c>
      <c r="L17">
        <v>3.33</v>
      </c>
      <c r="M17" t="s">
        <v>23</v>
      </c>
      <c r="N17">
        <v>9.99</v>
      </c>
      <c r="O17" t="s">
        <v>23</v>
      </c>
      <c r="P17">
        <v>9.99</v>
      </c>
      <c r="Q17">
        <v>231216</v>
      </c>
      <c r="R17" t="s">
        <v>69</v>
      </c>
      <c r="S17" t="s">
        <v>105</v>
      </c>
      <c r="T17">
        <v>3.27</v>
      </c>
      <c r="U17">
        <f t="shared" si="0"/>
        <v>49.05</v>
      </c>
      <c r="V17" t="s">
        <v>25</v>
      </c>
      <c r="W17" t="s">
        <v>35</v>
      </c>
      <c r="X17">
        <v>53.14</v>
      </c>
      <c r="Y17" s="1">
        <v>3.13</v>
      </c>
      <c r="Z17" t="s">
        <v>99</v>
      </c>
      <c r="AA17" s="2">
        <f t="shared" si="1"/>
        <v>3.1956249999999997</v>
      </c>
      <c r="AB17">
        <f>ROUND(Table1[[#This Row],[CGPA]],2)</f>
        <v>3.2</v>
      </c>
      <c r="AC17" s="1">
        <f t="shared" si="2"/>
        <v>-0.14000000000000012</v>
      </c>
      <c r="AD17" t="str">
        <f t="shared" si="3"/>
        <v>No</v>
      </c>
    </row>
    <row r="18" spans="1:30" x14ac:dyDescent="0.3">
      <c r="A18" t="s">
        <v>20</v>
      </c>
      <c r="B18">
        <v>3.67</v>
      </c>
      <c r="C18" t="s">
        <v>23</v>
      </c>
      <c r="D18">
        <v>9.99</v>
      </c>
      <c r="E18" t="s">
        <v>27</v>
      </c>
      <c r="F18">
        <v>3</v>
      </c>
      <c r="G18" t="s">
        <v>23</v>
      </c>
      <c r="H18">
        <v>6.66</v>
      </c>
      <c r="I18" t="s">
        <v>23</v>
      </c>
      <c r="J18">
        <v>9.99</v>
      </c>
      <c r="K18" t="s">
        <v>23</v>
      </c>
      <c r="L18">
        <v>3.33</v>
      </c>
      <c r="M18" t="s">
        <v>27</v>
      </c>
      <c r="N18">
        <v>9</v>
      </c>
      <c r="O18" t="s">
        <v>23</v>
      </c>
      <c r="P18">
        <v>9.99</v>
      </c>
      <c r="Q18">
        <v>231214</v>
      </c>
      <c r="R18" t="s">
        <v>68</v>
      </c>
      <c r="S18" t="s">
        <v>105</v>
      </c>
      <c r="T18">
        <v>3.09</v>
      </c>
      <c r="U18">
        <f t="shared" si="0"/>
        <v>46.349999999999994</v>
      </c>
      <c r="V18" t="s">
        <v>25</v>
      </c>
      <c r="W18" t="s">
        <v>30</v>
      </c>
      <c r="X18">
        <v>55.63</v>
      </c>
      <c r="Y18" s="1">
        <v>3.27</v>
      </c>
      <c r="Z18" t="s">
        <v>97</v>
      </c>
      <c r="AA18" s="2">
        <f t="shared" si="1"/>
        <v>3.1856249999999999</v>
      </c>
      <c r="AB18">
        <f>ROUND(Table1[[#This Row],[CGPA]],2)</f>
        <v>3.19</v>
      </c>
      <c r="AC18" s="1">
        <f t="shared" si="2"/>
        <v>0.18000000000000016</v>
      </c>
      <c r="AD18" t="str">
        <f t="shared" si="3"/>
        <v>Yes</v>
      </c>
    </row>
    <row r="19" spans="1:30" x14ac:dyDescent="0.3">
      <c r="A19" t="s">
        <v>31</v>
      </c>
      <c r="B19">
        <v>2.5</v>
      </c>
      <c r="C19" t="s">
        <v>20</v>
      </c>
      <c r="D19">
        <v>11.01</v>
      </c>
      <c r="E19" t="s">
        <v>23</v>
      </c>
      <c r="F19">
        <v>3.33</v>
      </c>
      <c r="G19" t="s">
        <v>23</v>
      </c>
      <c r="H19">
        <v>6.66</v>
      </c>
      <c r="I19" t="s">
        <v>23</v>
      </c>
      <c r="J19">
        <v>9.99</v>
      </c>
      <c r="K19" t="s">
        <v>23</v>
      </c>
      <c r="L19">
        <v>3.33</v>
      </c>
      <c r="M19" t="s">
        <v>23</v>
      </c>
      <c r="N19">
        <v>9.99</v>
      </c>
      <c r="O19" t="s">
        <v>21</v>
      </c>
      <c r="P19">
        <v>8.01</v>
      </c>
      <c r="Q19">
        <v>231210</v>
      </c>
      <c r="R19" t="s">
        <v>66</v>
      </c>
      <c r="S19" t="s">
        <v>105</v>
      </c>
      <c r="T19">
        <v>3.13</v>
      </c>
      <c r="U19">
        <f t="shared" si="0"/>
        <v>46.949999999999996</v>
      </c>
      <c r="V19" t="s">
        <v>25</v>
      </c>
      <c r="W19" t="s">
        <v>26</v>
      </c>
      <c r="X19">
        <v>54.82</v>
      </c>
      <c r="Y19" s="1">
        <v>3.22</v>
      </c>
      <c r="Z19" t="s">
        <v>91</v>
      </c>
      <c r="AA19" s="2">
        <f t="shared" si="1"/>
        <v>3.1778124999999999</v>
      </c>
      <c r="AB19">
        <f>ROUND(Table1[[#This Row],[CGPA]],2)</f>
        <v>3.18</v>
      </c>
      <c r="AC19" s="1">
        <f t="shared" si="2"/>
        <v>9.0000000000000302E-2</v>
      </c>
      <c r="AD19" t="str">
        <f t="shared" si="3"/>
        <v>Yes</v>
      </c>
    </row>
    <row r="20" spans="1:30" x14ac:dyDescent="0.3">
      <c r="A20" t="s">
        <v>20</v>
      </c>
      <c r="B20">
        <v>3.67</v>
      </c>
      <c r="C20" t="s">
        <v>23</v>
      </c>
      <c r="D20">
        <v>9.99</v>
      </c>
      <c r="E20" t="s">
        <v>27</v>
      </c>
      <c r="F20">
        <v>3</v>
      </c>
      <c r="G20" t="s">
        <v>20</v>
      </c>
      <c r="H20">
        <v>7.34</v>
      </c>
      <c r="I20" t="s">
        <v>27</v>
      </c>
      <c r="J20">
        <v>9</v>
      </c>
      <c r="K20" t="s">
        <v>23</v>
      </c>
      <c r="L20">
        <v>3.33</v>
      </c>
      <c r="M20" t="s">
        <v>22</v>
      </c>
      <c r="N20">
        <v>12</v>
      </c>
      <c r="O20" t="s">
        <v>32</v>
      </c>
      <c r="P20">
        <v>6</v>
      </c>
      <c r="Q20">
        <v>231202</v>
      </c>
      <c r="R20" t="s">
        <v>62</v>
      </c>
      <c r="S20" t="s">
        <v>105</v>
      </c>
      <c r="T20">
        <v>3.13</v>
      </c>
      <c r="U20">
        <f t="shared" si="0"/>
        <v>46.949999999999996</v>
      </c>
      <c r="V20" t="s">
        <v>25</v>
      </c>
      <c r="W20" t="s">
        <v>35</v>
      </c>
      <c r="X20">
        <v>54.33</v>
      </c>
      <c r="Y20" s="1">
        <v>3.2</v>
      </c>
      <c r="Z20" t="s">
        <v>97</v>
      </c>
      <c r="AA20" s="2">
        <f t="shared" si="1"/>
        <v>3.1671874999999998</v>
      </c>
      <c r="AB20">
        <f>ROUND(Table1[[#This Row],[CGPA]],2)</f>
        <v>3.17</v>
      </c>
      <c r="AC20" s="1">
        <f t="shared" si="2"/>
        <v>7.0000000000000284E-2</v>
      </c>
      <c r="AD20" t="str">
        <f t="shared" si="3"/>
        <v>Yes</v>
      </c>
    </row>
    <row r="21" spans="1:30" x14ac:dyDescent="0.3">
      <c r="A21" t="s">
        <v>27</v>
      </c>
      <c r="B21">
        <v>3</v>
      </c>
      <c r="C21" t="s">
        <v>20</v>
      </c>
      <c r="D21">
        <v>11.01</v>
      </c>
      <c r="E21" t="s">
        <v>31</v>
      </c>
      <c r="F21">
        <v>2.5</v>
      </c>
      <c r="G21" t="s">
        <v>20</v>
      </c>
      <c r="H21">
        <v>7.34</v>
      </c>
      <c r="I21" t="s">
        <v>27</v>
      </c>
      <c r="J21">
        <v>9</v>
      </c>
      <c r="K21" t="s">
        <v>23</v>
      </c>
      <c r="L21">
        <v>3.33</v>
      </c>
      <c r="M21" t="s">
        <v>27</v>
      </c>
      <c r="N21">
        <v>9</v>
      </c>
      <c r="O21" t="s">
        <v>21</v>
      </c>
      <c r="P21">
        <v>8.01</v>
      </c>
      <c r="Q21">
        <v>231176</v>
      </c>
      <c r="R21" t="s">
        <v>51</v>
      </c>
      <c r="S21" t="s">
        <v>103</v>
      </c>
      <c r="T21">
        <v>3.09</v>
      </c>
      <c r="U21">
        <f t="shared" si="0"/>
        <v>46.349999999999994</v>
      </c>
      <c r="V21" t="s">
        <v>29</v>
      </c>
      <c r="W21" t="s">
        <v>30</v>
      </c>
      <c r="X21">
        <v>53.19</v>
      </c>
      <c r="Y21" s="1">
        <v>3.13</v>
      </c>
      <c r="Z21" t="s">
        <v>98</v>
      </c>
      <c r="AA21" s="2">
        <f t="shared" si="1"/>
        <v>3.1112500000000001</v>
      </c>
      <c r="AB21">
        <f>ROUND(Table1[[#This Row],[CGPA]],2)</f>
        <v>3.11</v>
      </c>
      <c r="AC21" s="1">
        <f t="shared" si="2"/>
        <v>4.0000000000000036E-2</v>
      </c>
      <c r="AD21" t="str">
        <f t="shared" si="3"/>
        <v>Yes</v>
      </c>
    </row>
    <row r="22" spans="1:30" x14ac:dyDescent="0.3">
      <c r="A22" t="s">
        <v>21</v>
      </c>
      <c r="B22">
        <v>2.67</v>
      </c>
      <c r="C22" t="s">
        <v>27</v>
      </c>
      <c r="D22">
        <v>9</v>
      </c>
      <c r="E22" t="s">
        <v>27</v>
      </c>
      <c r="F22">
        <v>3</v>
      </c>
      <c r="G22" t="s">
        <v>23</v>
      </c>
      <c r="H22">
        <v>6.66</v>
      </c>
      <c r="I22" t="s">
        <v>23</v>
      </c>
      <c r="J22">
        <v>9.99</v>
      </c>
      <c r="K22" t="s">
        <v>27</v>
      </c>
      <c r="L22">
        <v>3</v>
      </c>
      <c r="M22" t="s">
        <v>21</v>
      </c>
      <c r="N22">
        <v>8.01</v>
      </c>
      <c r="O22" t="s">
        <v>21</v>
      </c>
      <c r="P22">
        <v>8.01</v>
      </c>
      <c r="Q22">
        <v>231204</v>
      </c>
      <c r="R22" t="s">
        <v>63</v>
      </c>
      <c r="S22" t="s">
        <v>105</v>
      </c>
      <c r="T22">
        <v>3.2</v>
      </c>
      <c r="U22">
        <f t="shared" si="0"/>
        <v>48</v>
      </c>
      <c r="V22" t="s">
        <v>25</v>
      </c>
      <c r="W22" t="s">
        <v>35</v>
      </c>
      <c r="X22">
        <v>50.34</v>
      </c>
      <c r="Y22" s="1">
        <v>2.96</v>
      </c>
      <c r="Z22" t="s">
        <v>97</v>
      </c>
      <c r="AA22" s="2">
        <f t="shared" si="1"/>
        <v>3.0724999999999998</v>
      </c>
      <c r="AB22">
        <f>ROUND(Table1[[#This Row],[CGPA]],2)</f>
        <v>3.07</v>
      </c>
      <c r="AC22" s="1">
        <f t="shared" si="2"/>
        <v>-0.24000000000000021</v>
      </c>
      <c r="AD22" t="str">
        <f t="shared" si="3"/>
        <v>No</v>
      </c>
    </row>
    <row r="23" spans="1:30" x14ac:dyDescent="0.3">
      <c r="A23" t="s">
        <v>27</v>
      </c>
      <c r="B23">
        <v>3</v>
      </c>
      <c r="C23" t="s">
        <v>27</v>
      </c>
      <c r="D23">
        <v>9</v>
      </c>
      <c r="E23" t="s">
        <v>21</v>
      </c>
      <c r="F23">
        <v>2.67</v>
      </c>
      <c r="G23" t="s">
        <v>27</v>
      </c>
      <c r="H23">
        <v>6</v>
      </c>
      <c r="I23" t="s">
        <v>21</v>
      </c>
      <c r="J23">
        <v>8.01</v>
      </c>
      <c r="K23" t="s">
        <v>23</v>
      </c>
      <c r="L23">
        <v>3.33</v>
      </c>
      <c r="M23" t="s">
        <v>27</v>
      </c>
      <c r="N23">
        <v>9</v>
      </c>
      <c r="O23" t="s">
        <v>27</v>
      </c>
      <c r="P23">
        <v>9</v>
      </c>
      <c r="Q23">
        <v>231228</v>
      </c>
      <c r="R23" t="s">
        <v>74</v>
      </c>
      <c r="S23" t="s">
        <v>105</v>
      </c>
      <c r="T23">
        <v>3.09</v>
      </c>
      <c r="U23">
        <f t="shared" si="0"/>
        <v>46.349999999999994</v>
      </c>
      <c r="V23" t="s">
        <v>25</v>
      </c>
      <c r="W23" t="s">
        <v>26</v>
      </c>
      <c r="X23">
        <v>50.01</v>
      </c>
      <c r="Y23" s="1">
        <v>2.94</v>
      </c>
      <c r="Z23" t="s">
        <v>99</v>
      </c>
      <c r="AA23" s="2">
        <f t="shared" si="1"/>
        <v>3.0103124999999995</v>
      </c>
      <c r="AB23">
        <f>ROUND(Table1[[#This Row],[CGPA]],2)</f>
        <v>3.01</v>
      </c>
      <c r="AC23" s="1">
        <f t="shared" si="2"/>
        <v>-0.14999999999999991</v>
      </c>
      <c r="AD23" t="str">
        <f t="shared" si="3"/>
        <v>No</v>
      </c>
    </row>
    <row r="24" spans="1:30" x14ac:dyDescent="0.3">
      <c r="A24" t="s">
        <v>32</v>
      </c>
      <c r="B24">
        <v>2</v>
      </c>
      <c r="C24" t="s">
        <v>23</v>
      </c>
      <c r="D24">
        <v>9.99</v>
      </c>
      <c r="E24" t="s">
        <v>21</v>
      </c>
      <c r="F24">
        <v>2.67</v>
      </c>
      <c r="G24" t="s">
        <v>21</v>
      </c>
      <c r="H24">
        <v>5.34</v>
      </c>
      <c r="I24" t="s">
        <v>21</v>
      </c>
      <c r="J24">
        <v>8.01</v>
      </c>
      <c r="K24" t="s">
        <v>21</v>
      </c>
      <c r="L24">
        <v>2.67</v>
      </c>
      <c r="M24" t="s">
        <v>23</v>
      </c>
      <c r="N24">
        <v>9.99</v>
      </c>
      <c r="O24" t="s">
        <v>31</v>
      </c>
      <c r="P24">
        <v>7.5</v>
      </c>
      <c r="Q24">
        <v>231226</v>
      </c>
      <c r="R24" t="s">
        <v>73</v>
      </c>
      <c r="S24" t="s">
        <v>103</v>
      </c>
      <c r="T24">
        <v>2.98</v>
      </c>
      <c r="U24">
        <f t="shared" si="0"/>
        <v>44.7</v>
      </c>
      <c r="V24" t="s">
        <v>25</v>
      </c>
      <c r="W24" t="s">
        <v>30</v>
      </c>
      <c r="X24">
        <v>48.17</v>
      </c>
      <c r="Y24" s="1">
        <v>2.83</v>
      </c>
      <c r="Z24" t="s">
        <v>93</v>
      </c>
      <c r="AA24" s="2">
        <f t="shared" si="1"/>
        <v>2.9003125000000001</v>
      </c>
      <c r="AB24">
        <f>ROUND(Table1[[#This Row],[CGPA]],2)</f>
        <v>2.9</v>
      </c>
      <c r="AC24" s="1">
        <f t="shared" si="2"/>
        <v>-0.14999999999999991</v>
      </c>
      <c r="AD24" t="str">
        <f t="shared" si="3"/>
        <v>No</v>
      </c>
    </row>
    <row r="25" spans="1:30" x14ac:dyDescent="0.3">
      <c r="A25" t="s">
        <v>21</v>
      </c>
      <c r="B25">
        <v>2.67</v>
      </c>
      <c r="C25" t="s">
        <v>23</v>
      </c>
      <c r="D25">
        <v>9.99</v>
      </c>
      <c r="E25" t="s">
        <v>21</v>
      </c>
      <c r="F25">
        <v>2.67</v>
      </c>
      <c r="G25" t="s">
        <v>23</v>
      </c>
      <c r="H25">
        <v>6.66</v>
      </c>
      <c r="I25" t="s">
        <v>21</v>
      </c>
      <c r="J25">
        <v>8.01</v>
      </c>
      <c r="K25" t="s">
        <v>31</v>
      </c>
      <c r="L25">
        <v>2.5</v>
      </c>
      <c r="M25" t="s">
        <v>32</v>
      </c>
      <c r="N25">
        <v>6</v>
      </c>
      <c r="O25" t="s">
        <v>21</v>
      </c>
      <c r="P25">
        <v>8.01</v>
      </c>
      <c r="Q25">
        <v>231142</v>
      </c>
      <c r="R25" t="s">
        <v>33</v>
      </c>
      <c r="S25" t="s">
        <v>105</v>
      </c>
      <c r="T25">
        <v>3.07</v>
      </c>
      <c r="U25">
        <f t="shared" si="0"/>
        <v>46.05</v>
      </c>
      <c r="V25" t="s">
        <v>29</v>
      </c>
      <c r="W25" t="s">
        <v>30</v>
      </c>
      <c r="X25">
        <v>46.51</v>
      </c>
      <c r="Y25" s="1">
        <v>2.74</v>
      </c>
      <c r="Z25" t="s">
        <v>97</v>
      </c>
      <c r="AA25" s="2">
        <f t="shared" si="1"/>
        <v>2.8946874999999999</v>
      </c>
      <c r="AB25">
        <f>ROUND(Table1[[#This Row],[CGPA]],2)</f>
        <v>2.89</v>
      </c>
      <c r="AC25" s="1">
        <f t="shared" si="2"/>
        <v>-0.32999999999999963</v>
      </c>
      <c r="AD25" t="str">
        <f t="shared" si="3"/>
        <v>No</v>
      </c>
    </row>
    <row r="26" spans="1:30" x14ac:dyDescent="0.3">
      <c r="A26" t="s">
        <v>32</v>
      </c>
      <c r="B26">
        <v>2</v>
      </c>
      <c r="C26" t="s">
        <v>20</v>
      </c>
      <c r="D26">
        <v>11.01</v>
      </c>
      <c r="E26" t="s">
        <v>21</v>
      </c>
      <c r="F26">
        <v>2.67</v>
      </c>
      <c r="G26" t="s">
        <v>49</v>
      </c>
      <c r="H26">
        <v>0</v>
      </c>
      <c r="I26" t="s">
        <v>27</v>
      </c>
      <c r="J26">
        <v>9</v>
      </c>
      <c r="K26" t="s">
        <v>21</v>
      </c>
      <c r="L26">
        <v>2.67</v>
      </c>
      <c r="M26" t="s">
        <v>23</v>
      </c>
      <c r="N26">
        <v>9.99</v>
      </c>
      <c r="O26" t="s">
        <v>21</v>
      </c>
      <c r="P26">
        <v>8.01</v>
      </c>
      <c r="Q26">
        <v>231196</v>
      </c>
      <c r="R26" t="s">
        <v>60</v>
      </c>
      <c r="S26" t="s">
        <v>103</v>
      </c>
      <c r="T26">
        <v>3.11</v>
      </c>
      <c r="U26">
        <f t="shared" si="0"/>
        <v>46.65</v>
      </c>
      <c r="V26" t="s">
        <v>29</v>
      </c>
      <c r="W26" t="s">
        <v>30</v>
      </c>
      <c r="X26">
        <v>45.35</v>
      </c>
      <c r="Y26" s="1">
        <v>2.67</v>
      </c>
      <c r="Z26" t="s">
        <v>98</v>
      </c>
      <c r="AA26" s="2">
        <f t="shared" si="1"/>
        <v>2.8762499999999998</v>
      </c>
      <c r="AB26">
        <f>ROUND(Table1[[#This Row],[CGPA]],2)</f>
        <v>2.88</v>
      </c>
      <c r="AC26" s="1">
        <f t="shared" si="2"/>
        <v>-0.43999999999999995</v>
      </c>
      <c r="AD26" t="str">
        <f t="shared" si="3"/>
        <v>No</v>
      </c>
    </row>
    <row r="27" spans="1:30" x14ac:dyDescent="0.3">
      <c r="A27" t="s">
        <v>32</v>
      </c>
      <c r="B27">
        <v>2</v>
      </c>
      <c r="C27" t="s">
        <v>27</v>
      </c>
      <c r="D27">
        <v>9</v>
      </c>
      <c r="E27" t="s">
        <v>31</v>
      </c>
      <c r="F27">
        <v>2.5</v>
      </c>
      <c r="G27" t="s">
        <v>21</v>
      </c>
      <c r="H27">
        <v>5.34</v>
      </c>
      <c r="I27" t="s">
        <v>21</v>
      </c>
      <c r="J27">
        <v>8.01</v>
      </c>
      <c r="K27" t="s">
        <v>27</v>
      </c>
      <c r="L27">
        <v>3</v>
      </c>
      <c r="M27" t="s">
        <v>21</v>
      </c>
      <c r="N27">
        <v>8.01</v>
      </c>
      <c r="O27" t="s">
        <v>27</v>
      </c>
      <c r="P27">
        <v>9</v>
      </c>
      <c r="Q27">
        <v>231144</v>
      </c>
      <c r="R27" t="s">
        <v>34</v>
      </c>
      <c r="S27" t="s">
        <v>105</v>
      </c>
      <c r="T27">
        <v>2.93</v>
      </c>
      <c r="U27">
        <f t="shared" si="0"/>
        <v>43.95</v>
      </c>
      <c r="V27" t="s">
        <v>25</v>
      </c>
      <c r="W27" t="s">
        <v>35</v>
      </c>
      <c r="X27">
        <v>46.86</v>
      </c>
      <c r="Y27" s="1">
        <v>2.76</v>
      </c>
      <c r="Z27" t="s">
        <v>92</v>
      </c>
      <c r="AA27" s="2">
        <f t="shared" si="1"/>
        <v>2.8396875000000001</v>
      </c>
      <c r="AB27">
        <f>ROUND(Table1[[#This Row],[CGPA]],2)</f>
        <v>2.84</v>
      </c>
      <c r="AC27" s="1">
        <f t="shared" si="2"/>
        <v>-0.17000000000000037</v>
      </c>
      <c r="AD27" t="str">
        <f t="shared" si="3"/>
        <v>No</v>
      </c>
    </row>
    <row r="28" spans="1:30" x14ac:dyDescent="0.3">
      <c r="A28" t="s">
        <v>31</v>
      </c>
      <c r="B28">
        <v>2.5</v>
      </c>
      <c r="C28" t="s">
        <v>23</v>
      </c>
      <c r="D28">
        <v>9.99</v>
      </c>
      <c r="E28" t="s">
        <v>20</v>
      </c>
      <c r="F28">
        <v>3.67</v>
      </c>
      <c r="G28" t="s">
        <v>21</v>
      </c>
      <c r="H28">
        <v>5.34</v>
      </c>
      <c r="I28" t="s">
        <v>27</v>
      </c>
      <c r="J28">
        <v>9</v>
      </c>
      <c r="K28" t="s">
        <v>23</v>
      </c>
      <c r="L28">
        <v>3.33</v>
      </c>
      <c r="M28" t="s">
        <v>27</v>
      </c>
      <c r="N28">
        <v>9</v>
      </c>
      <c r="O28" t="s">
        <v>21</v>
      </c>
      <c r="P28">
        <v>8.01</v>
      </c>
      <c r="Q28">
        <v>231152</v>
      </c>
      <c r="R28" t="s">
        <v>38</v>
      </c>
      <c r="S28" t="s">
        <v>105</v>
      </c>
      <c r="T28">
        <v>2.67</v>
      </c>
      <c r="U28">
        <f t="shared" si="0"/>
        <v>40.049999999999997</v>
      </c>
      <c r="V28" t="s">
        <v>25</v>
      </c>
      <c r="W28" t="s">
        <v>35</v>
      </c>
      <c r="X28">
        <v>50.84</v>
      </c>
      <c r="Y28" s="1">
        <v>2.99</v>
      </c>
      <c r="Z28" t="s">
        <v>92</v>
      </c>
      <c r="AA28" s="2">
        <f t="shared" si="1"/>
        <v>2.84</v>
      </c>
      <c r="AB28">
        <f>ROUND(Table1[[#This Row],[CGPA]],2)</f>
        <v>2.84</v>
      </c>
      <c r="AC28" s="1">
        <f t="shared" si="2"/>
        <v>0.32000000000000028</v>
      </c>
      <c r="AD28" t="str">
        <f t="shared" si="3"/>
        <v>Yes</v>
      </c>
    </row>
    <row r="29" spans="1:30" x14ac:dyDescent="0.3">
      <c r="A29" t="s">
        <v>23</v>
      </c>
      <c r="B29">
        <v>3.33</v>
      </c>
      <c r="C29" t="s">
        <v>23</v>
      </c>
      <c r="D29">
        <v>9.99</v>
      </c>
      <c r="E29" t="s">
        <v>21</v>
      </c>
      <c r="F29">
        <v>2.67</v>
      </c>
      <c r="G29" t="s">
        <v>27</v>
      </c>
      <c r="H29">
        <v>6</v>
      </c>
      <c r="I29" t="s">
        <v>21</v>
      </c>
      <c r="J29">
        <v>8.01</v>
      </c>
      <c r="K29" t="s">
        <v>23</v>
      </c>
      <c r="L29">
        <v>3.33</v>
      </c>
      <c r="M29" t="s">
        <v>32</v>
      </c>
      <c r="N29">
        <v>6</v>
      </c>
      <c r="O29" t="s">
        <v>23</v>
      </c>
      <c r="P29">
        <v>9.99</v>
      </c>
      <c r="Q29">
        <v>231234</v>
      </c>
      <c r="R29" t="s">
        <v>77</v>
      </c>
      <c r="S29" t="s">
        <v>104</v>
      </c>
      <c r="T29">
        <v>2.76</v>
      </c>
      <c r="U29">
        <f t="shared" si="0"/>
        <v>41.4</v>
      </c>
      <c r="V29" t="s">
        <v>25</v>
      </c>
      <c r="W29" t="s">
        <v>35</v>
      </c>
      <c r="X29">
        <v>49.32</v>
      </c>
      <c r="Y29" s="1">
        <v>2.9</v>
      </c>
      <c r="Z29" t="s">
        <v>94</v>
      </c>
      <c r="AA29" s="2">
        <f t="shared" si="1"/>
        <v>2.8343749999999996</v>
      </c>
      <c r="AB29">
        <f>ROUND(Table1[[#This Row],[CGPA]],2)</f>
        <v>2.83</v>
      </c>
      <c r="AC29" s="1">
        <f t="shared" si="2"/>
        <v>0.14000000000000012</v>
      </c>
      <c r="AD29" t="str">
        <f t="shared" si="3"/>
        <v>Yes</v>
      </c>
    </row>
    <row r="30" spans="1:30" x14ac:dyDescent="0.3">
      <c r="A30" t="s">
        <v>27</v>
      </c>
      <c r="B30">
        <v>3</v>
      </c>
      <c r="C30" t="s">
        <v>21</v>
      </c>
      <c r="D30">
        <v>8.01</v>
      </c>
      <c r="E30" t="s">
        <v>20</v>
      </c>
      <c r="F30">
        <v>3.67</v>
      </c>
      <c r="G30" t="s">
        <v>27</v>
      </c>
      <c r="H30">
        <v>6</v>
      </c>
      <c r="I30" t="s">
        <v>21</v>
      </c>
      <c r="J30">
        <v>8.01</v>
      </c>
      <c r="K30" t="s">
        <v>20</v>
      </c>
      <c r="L30">
        <v>3.67</v>
      </c>
      <c r="M30" t="s">
        <v>21</v>
      </c>
      <c r="N30">
        <v>8.01</v>
      </c>
      <c r="O30" t="s">
        <v>27</v>
      </c>
      <c r="P30">
        <v>9</v>
      </c>
      <c r="Q30">
        <v>231242</v>
      </c>
      <c r="R30" t="s">
        <v>80</v>
      </c>
      <c r="S30" t="s">
        <v>105</v>
      </c>
      <c r="T30">
        <v>2.73</v>
      </c>
      <c r="U30">
        <f t="shared" si="0"/>
        <v>40.950000000000003</v>
      </c>
      <c r="V30" t="s">
        <v>25</v>
      </c>
      <c r="W30" t="s">
        <v>35</v>
      </c>
      <c r="X30">
        <v>49.37</v>
      </c>
      <c r="Y30" s="1">
        <v>2.9</v>
      </c>
      <c r="Z30" t="s">
        <v>96</v>
      </c>
      <c r="AA30" s="2">
        <f t="shared" si="1"/>
        <v>2.8203125</v>
      </c>
      <c r="AB30">
        <f>ROUND(Table1[[#This Row],[CGPA]],2)</f>
        <v>2.82</v>
      </c>
      <c r="AC30" s="1">
        <f t="shared" si="2"/>
        <v>0.16999999999999993</v>
      </c>
      <c r="AD30" t="str">
        <f t="shared" si="3"/>
        <v>Yes</v>
      </c>
    </row>
    <row r="31" spans="1:30" x14ac:dyDescent="0.3">
      <c r="A31" t="s">
        <v>32</v>
      </c>
      <c r="B31">
        <v>2</v>
      </c>
      <c r="C31" t="s">
        <v>23</v>
      </c>
      <c r="D31">
        <v>9.99</v>
      </c>
      <c r="E31" t="s">
        <v>31</v>
      </c>
      <c r="F31">
        <v>2.5</v>
      </c>
      <c r="G31" t="s">
        <v>21</v>
      </c>
      <c r="H31">
        <v>5.34</v>
      </c>
      <c r="I31" t="s">
        <v>27</v>
      </c>
      <c r="J31">
        <v>9</v>
      </c>
      <c r="K31" t="s">
        <v>31</v>
      </c>
      <c r="L31">
        <v>2.5</v>
      </c>
      <c r="M31" t="s">
        <v>27</v>
      </c>
      <c r="N31">
        <v>9</v>
      </c>
      <c r="O31" t="s">
        <v>21</v>
      </c>
      <c r="P31">
        <v>8.01</v>
      </c>
      <c r="Q31">
        <v>231172</v>
      </c>
      <c r="R31" t="s">
        <v>47</v>
      </c>
      <c r="S31" t="s">
        <v>103</v>
      </c>
      <c r="T31">
        <v>2.73</v>
      </c>
      <c r="U31">
        <f t="shared" si="0"/>
        <v>40.950000000000003</v>
      </c>
      <c r="V31" t="s">
        <v>25</v>
      </c>
      <c r="W31" t="s">
        <v>35</v>
      </c>
      <c r="X31">
        <v>48.34</v>
      </c>
      <c r="Y31" s="1">
        <v>2.84</v>
      </c>
      <c r="Z31" t="s">
        <v>93</v>
      </c>
      <c r="AA31" s="2">
        <f t="shared" si="1"/>
        <v>2.7884375000000001</v>
      </c>
      <c r="AB31">
        <f>ROUND(Table1[[#This Row],[CGPA]],2)</f>
        <v>2.79</v>
      </c>
      <c r="AC31" s="1">
        <f t="shared" si="2"/>
        <v>0.10999999999999988</v>
      </c>
      <c r="AD31" t="str">
        <f t="shared" si="3"/>
        <v>Yes</v>
      </c>
    </row>
    <row r="32" spans="1:30" x14ac:dyDescent="0.3">
      <c r="A32" t="s">
        <v>21</v>
      </c>
      <c r="B32">
        <v>2.67</v>
      </c>
      <c r="C32" t="s">
        <v>23</v>
      </c>
      <c r="D32">
        <v>9.99</v>
      </c>
      <c r="E32" t="s">
        <v>21</v>
      </c>
      <c r="F32">
        <v>2.67</v>
      </c>
      <c r="G32" t="s">
        <v>31</v>
      </c>
      <c r="H32">
        <v>5</v>
      </c>
      <c r="I32" t="s">
        <v>23</v>
      </c>
      <c r="J32">
        <v>9.99</v>
      </c>
      <c r="K32" t="s">
        <v>20</v>
      </c>
      <c r="L32">
        <v>3.67</v>
      </c>
      <c r="M32" t="s">
        <v>27</v>
      </c>
      <c r="N32">
        <v>9</v>
      </c>
      <c r="O32" t="s">
        <v>20</v>
      </c>
      <c r="P32">
        <v>11.01</v>
      </c>
      <c r="Q32">
        <v>231182</v>
      </c>
      <c r="R32" t="s">
        <v>54</v>
      </c>
      <c r="S32" t="s">
        <v>105</v>
      </c>
      <c r="T32">
        <v>2.33</v>
      </c>
      <c r="U32">
        <f t="shared" si="0"/>
        <v>34.950000000000003</v>
      </c>
      <c r="V32" t="s">
        <v>25</v>
      </c>
      <c r="W32" t="s">
        <v>30</v>
      </c>
      <c r="X32">
        <v>54</v>
      </c>
      <c r="Y32" s="1">
        <v>3.18</v>
      </c>
      <c r="Z32" t="s">
        <v>95</v>
      </c>
      <c r="AA32" s="2">
        <f t="shared" si="1"/>
        <v>2.7815625000000002</v>
      </c>
      <c r="AB32">
        <f>ROUND(Table1[[#This Row],[CGPA]],2)</f>
        <v>2.78</v>
      </c>
      <c r="AC32" s="1">
        <f t="shared" si="2"/>
        <v>0.85000000000000009</v>
      </c>
      <c r="AD32" t="str">
        <f t="shared" si="3"/>
        <v>Yes</v>
      </c>
    </row>
    <row r="33" spans="1:30" x14ac:dyDescent="0.3">
      <c r="A33" t="s">
        <v>32</v>
      </c>
      <c r="B33">
        <v>2</v>
      </c>
      <c r="C33" t="s">
        <v>27</v>
      </c>
      <c r="D33">
        <v>9</v>
      </c>
      <c r="E33" t="s">
        <v>21</v>
      </c>
      <c r="F33">
        <v>2.67</v>
      </c>
      <c r="G33" t="s">
        <v>21</v>
      </c>
      <c r="H33">
        <v>5.34</v>
      </c>
      <c r="I33" t="s">
        <v>31</v>
      </c>
      <c r="J33">
        <v>7.5</v>
      </c>
      <c r="K33" t="s">
        <v>21</v>
      </c>
      <c r="L33">
        <v>2.67</v>
      </c>
      <c r="M33" t="s">
        <v>21</v>
      </c>
      <c r="N33">
        <v>8.01</v>
      </c>
      <c r="O33" t="s">
        <v>27</v>
      </c>
      <c r="P33">
        <v>9</v>
      </c>
      <c r="Q33">
        <v>231236</v>
      </c>
      <c r="R33" t="s">
        <v>78</v>
      </c>
      <c r="S33" t="s">
        <v>105</v>
      </c>
      <c r="T33">
        <v>2.8</v>
      </c>
      <c r="U33">
        <f t="shared" si="0"/>
        <v>42</v>
      </c>
      <c r="V33" t="s">
        <v>29</v>
      </c>
      <c r="W33" t="s">
        <v>30</v>
      </c>
      <c r="X33">
        <v>46.19</v>
      </c>
      <c r="Y33" s="1">
        <v>2.72</v>
      </c>
      <c r="Z33" t="s">
        <v>100</v>
      </c>
      <c r="AA33" s="2">
        <f t="shared" si="1"/>
        <v>2.7575000000000003</v>
      </c>
      <c r="AB33">
        <f>ROUND(Table1[[#This Row],[CGPA]],2)</f>
        <v>2.76</v>
      </c>
      <c r="AC33" s="1">
        <f t="shared" si="2"/>
        <v>-7.9999999999999627E-2</v>
      </c>
      <c r="AD33" t="str">
        <f t="shared" si="3"/>
        <v>No</v>
      </c>
    </row>
    <row r="34" spans="1:30" x14ac:dyDescent="0.3">
      <c r="A34" t="s">
        <v>23</v>
      </c>
      <c r="B34">
        <v>3.33</v>
      </c>
      <c r="C34" t="s">
        <v>23</v>
      </c>
      <c r="D34">
        <v>9.99</v>
      </c>
      <c r="E34" t="s">
        <v>27</v>
      </c>
      <c r="F34">
        <v>3</v>
      </c>
      <c r="G34" t="s">
        <v>23</v>
      </c>
      <c r="H34">
        <v>6.66</v>
      </c>
      <c r="I34" t="s">
        <v>23</v>
      </c>
      <c r="J34">
        <v>9.99</v>
      </c>
      <c r="K34" t="s">
        <v>20</v>
      </c>
      <c r="L34">
        <v>3.67</v>
      </c>
      <c r="M34" t="s">
        <v>23</v>
      </c>
      <c r="N34">
        <v>9.99</v>
      </c>
      <c r="O34" t="s">
        <v>27</v>
      </c>
      <c r="P34">
        <v>9</v>
      </c>
      <c r="Q34">
        <v>231162</v>
      </c>
      <c r="R34" t="s">
        <v>42</v>
      </c>
      <c r="S34" t="s">
        <v>105</v>
      </c>
      <c r="T34">
        <v>2.16</v>
      </c>
      <c r="U34">
        <f t="shared" si="0"/>
        <v>32.400000000000006</v>
      </c>
      <c r="V34" t="s">
        <v>25</v>
      </c>
      <c r="W34" t="s">
        <v>26</v>
      </c>
      <c r="X34">
        <v>55.63</v>
      </c>
      <c r="Y34" s="1">
        <v>3.27</v>
      </c>
      <c r="Z34" t="s">
        <v>94</v>
      </c>
      <c r="AA34" s="2">
        <f t="shared" si="1"/>
        <v>2.7496875000000003</v>
      </c>
      <c r="AB34">
        <f>ROUND(Table1[[#This Row],[CGPA]],2)</f>
        <v>2.75</v>
      </c>
      <c r="AC34" s="1">
        <f t="shared" ref="AC34:AC51" si="4">Y:Y-T:T</f>
        <v>1.1099999999999999</v>
      </c>
      <c r="AD34" t="str">
        <f t="shared" ref="AD34:AD51" si="5">IF(AC:AC&gt;0,"Yes",IF(AC:AC&lt;0,"No",IF(AC:AC=0,"No Change")))</f>
        <v>Yes</v>
      </c>
    </row>
    <row r="35" spans="1:30" x14ac:dyDescent="0.3">
      <c r="A35" t="s">
        <v>21</v>
      </c>
      <c r="B35">
        <v>2.67</v>
      </c>
      <c r="C35" t="s">
        <v>21</v>
      </c>
      <c r="D35">
        <v>8.01</v>
      </c>
      <c r="E35" t="s">
        <v>21</v>
      </c>
      <c r="F35">
        <v>2.67</v>
      </c>
      <c r="G35" t="s">
        <v>23</v>
      </c>
      <c r="H35">
        <v>6.66</v>
      </c>
      <c r="I35" t="s">
        <v>21</v>
      </c>
      <c r="J35">
        <v>8.01</v>
      </c>
      <c r="K35" t="s">
        <v>21</v>
      </c>
      <c r="L35">
        <v>2.67</v>
      </c>
      <c r="M35" t="s">
        <v>27</v>
      </c>
      <c r="N35">
        <v>9</v>
      </c>
      <c r="O35" t="s">
        <v>21</v>
      </c>
      <c r="P35">
        <v>8.01</v>
      </c>
      <c r="Q35">
        <v>231198</v>
      </c>
      <c r="R35" t="s">
        <v>61</v>
      </c>
      <c r="S35" t="s">
        <v>105</v>
      </c>
      <c r="T35">
        <v>2.69</v>
      </c>
      <c r="U35">
        <f t="shared" si="0"/>
        <v>40.35</v>
      </c>
      <c r="V35" t="s">
        <v>25</v>
      </c>
      <c r="W35" t="s">
        <v>26</v>
      </c>
      <c r="X35">
        <v>47.7</v>
      </c>
      <c r="Y35" s="1">
        <v>2.81</v>
      </c>
      <c r="Z35" t="s">
        <v>97</v>
      </c>
      <c r="AA35" s="2">
        <f t="shared" si="1"/>
        <v>2.7537500000000001</v>
      </c>
      <c r="AB35">
        <f>ROUND(Table1[[#This Row],[CGPA]],2)</f>
        <v>2.75</v>
      </c>
      <c r="AC35" s="1">
        <f t="shared" si="4"/>
        <v>0.12000000000000011</v>
      </c>
      <c r="AD35" t="str">
        <f t="shared" si="5"/>
        <v>Yes</v>
      </c>
    </row>
    <row r="36" spans="1:30" x14ac:dyDescent="0.3">
      <c r="A36" t="s">
        <v>31</v>
      </c>
      <c r="B36">
        <v>2.5</v>
      </c>
      <c r="C36" t="s">
        <v>27</v>
      </c>
      <c r="D36">
        <v>9</v>
      </c>
      <c r="E36" t="s">
        <v>22</v>
      </c>
      <c r="F36">
        <v>4</v>
      </c>
      <c r="G36" t="s">
        <v>23</v>
      </c>
      <c r="H36">
        <v>6.66</v>
      </c>
      <c r="I36" t="s">
        <v>21</v>
      </c>
      <c r="J36">
        <v>8.01</v>
      </c>
      <c r="K36" t="s">
        <v>21</v>
      </c>
      <c r="L36">
        <v>2.67</v>
      </c>
      <c r="M36" t="s">
        <v>23</v>
      </c>
      <c r="N36">
        <v>9.99</v>
      </c>
      <c r="O36" t="s">
        <v>21</v>
      </c>
      <c r="P36">
        <v>8.01</v>
      </c>
      <c r="Q36">
        <v>231212</v>
      </c>
      <c r="R36" t="s">
        <v>67</v>
      </c>
      <c r="S36" t="s">
        <v>103</v>
      </c>
      <c r="T36">
        <v>2.42</v>
      </c>
      <c r="U36">
        <f t="shared" si="0"/>
        <v>36.299999999999997</v>
      </c>
      <c r="V36" t="s">
        <v>25</v>
      </c>
      <c r="W36" t="s">
        <v>35</v>
      </c>
      <c r="X36">
        <v>50.84</v>
      </c>
      <c r="Y36" s="1">
        <v>2.99</v>
      </c>
      <c r="Z36" t="s">
        <v>97</v>
      </c>
      <c r="AA36" s="2">
        <f t="shared" si="1"/>
        <v>2.7228124999999999</v>
      </c>
      <c r="AB36">
        <f>ROUND(Table1[[#This Row],[CGPA]],2)</f>
        <v>2.72</v>
      </c>
      <c r="AC36" s="1">
        <f t="shared" si="4"/>
        <v>0.57000000000000028</v>
      </c>
      <c r="AD36" t="str">
        <f t="shared" si="5"/>
        <v>Yes</v>
      </c>
    </row>
    <row r="37" spans="1:30" x14ac:dyDescent="0.3">
      <c r="A37" t="s">
        <v>32</v>
      </c>
      <c r="B37">
        <v>2</v>
      </c>
      <c r="C37" t="s">
        <v>31</v>
      </c>
      <c r="D37">
        <v>7.5</v>
      </c>
      <c r="E37" t="s">
        <v>27</v>
      </c>
      <c r="F37">
        <v>3</v>
      </c>
      <c r="G37" t="s">
        <v>31</v>
      </c>
      <c r="H37">
        <v>5</v>
      </c>
      <c r="I37" t="s">
        <v>32</v>
      </c>
      <c r="J37">
        <v>6</v>
      </c>
      <c r="K37" t="s">
        <v>27</v>
      </c>
      <c r="L37">
        <v>3</v>
      </c>
      <c r="M37" t="s">
        <v>21</v>
      </c>
      <c r="N37">
        <v>8.01</v>
      </c>
      <c r="O37" t="s">
        <v>23</v>
      </c>
      <c r="P37">
        <v>9.99</v>
      </c>
      <c r="Q37">
        <v>231222</v>
      </c>
      <c r="R37" t="s">
        <v>71</v>
      </c>
      <c r="S37" t="s">
        <v>105</v>
      </c>
      <c r="T37">
        <v>2.6</v>
      </c>
      <c r="U37">
        <f t="shared" si="0"/>
        <v>39</v>
      </c>
      <c r="V37" t="s">
        <v>29</v>
      </c>
      <c r="W37" t="s">
        <v>30</v>
      </c>
      <c r="X37">
        <v>44.5</v>
      </c>
      <c r="Y37" s="1">
        <v>2.62</v>
      </c>
      <c r="Z37" t="s">
        <v>100</v>
      </c>
      <c r="AA37" s="2">
        <f t="shared" si="1"/>
        <v>2.6106249999999998</v>
      </c>
      <c r="AB37">
        <f>ROUND(Table1[[#This Row],[CGPA]],2)</f>
        <v>2.61</v>
      </c>
      <c r="AC37" s="1">
        <f t="shared" si="4"/>
        <v>2.0000000000000018E-2</v>
      </c>
      <c r="AD37" t="str">
        <f t="shared" si="5"/>
        <v>Yes</v>
      </c>
    </row>
    <row r="38" spans="1:30" x14ac:dyDescent="0.3">
      <c r="A38" t="s">
        <v>48</v>
      </c>
      <c r="B38">
        <v>1</v>
      </c>
      <c r="C38" t="s">
        <v>31</v>
      </c>
      <c r="D38">
        <v>7.5</v>
      </c>
      <c r="E38" t="s">
        <v>31</v>
      </c>
      <c r="F38">
        <v>2.5</v>
      </c>
      <c r="G38" t="s">
        <v>23</v>
      </c>
      <c r="H38">
        <v>6.66</v>
      </c>
      <c r="I38" t="s">
        <v>21</v>
      </c>
      <c r="J38">
        <v>8.01</v>
      </c>
      <c r="K38" t="s">
        <v>21</v>
      </c>
      <c r="L38">
        <v>2.67</v>
      </c>
      <c r="M38" t="s">
        <v>31</v>
      </c>
      <c r="N38">
        <v>7.5</v>
      </c>
      <c r="O38" t="s">
        <v>21</v>
      </c>
      <c r="P38">
        <v>8.01</v>
      </c>
      <c r="Q38">
        <v>231238</v>
      </c>
      <c r="R38" t="s">
        <v>79</v>
      </c>
      <c r="S38" t="s">
        <v>105</v>
      </c>
      <c r="T38">
        <v>2.64</v>
      </c>
      <c r="U38">
        <f t="shared" si="0"/>
        <v>39.6</v>
      </c>
      <c r="V38" t="s">
        <v>25</v>
      </c>
      <c r="W38" t="s">
        <v>30</v>
      </c>
      <c r="X38">
        <v>43.85</v>
      </c>
      <c r="Y38" s="1">
        <v>2.58</v>
      </c>
      <c r="Z38" t="s">
        <v>92</v>
      </c>
      <c r="AA38" s="2">
        <f t="shared" si="1"/>
        <v>2.6081250000000002</v>
      </c>
      <c r="AB38">
        <f>ROUND(Table1[[#This Row],[CGPA]],2)</f>
        <v>2.61</v>
      </c>
      <c r="AC38" s="1">
        <f t="shared" si="4"/>
        <v>-6.0000000000000053E-2</v>
      </c>
      <c r="AD38" t="str">
        <f t="shared" si="5"/>
        <v>No</v>
      </c>
    </row>
    <row r="39" spans="1:30" x14ac:dyDescent="0.3">
      <c r="A39" t="s">
        <v>21</v>
      </c>
      <c r="B39">
        <v>2.67</v>
      </c>
      <c r="C39" t="s">
        <v>21</v>
      </c>
      <c r="D39">
        <v>8.01</v>
      </c>
      <c r="E39" t="s">
        <v>32</v>
      </c>
      <c r="F39">
        <v>2</v>
      </c>
      <c r="G39" t="s">
        <v>21</v>
      </c>
      <c r="H39">
        <v>5.34</v>
      </c>
      <c r="I39" t="s">
        <v>31</v>
      </c>
      <c r="J39">
        <v>7.5</v>
      </c>
      <c r="K39" t="s">
        <v>23</v>
      </c>
      <c r="L39">
        <v>3.33</v>
      </c>
      <c r="M39" t="s">
        <v>21</v>
      </c>
      <c r="N39">
        <v>8.01</v>
      </c>
      <c r="O39" t="s">
        <v>23</v>
      </c>
      <c r="P39">
        <v>9.99</v>
      </c>
      <c r="Q39">
        <v>231156</v>
      </c>
      <c r="R39" t="s">
        <v>40</v>
      </c>
      <c r="S39" t="s">
        <v>105</v>
      </c>
      <c r="T39">
        <v>2.4</v>
      </c>
      <c r="U39">
        <f t="shared" si="0"/>
        <v>36</v>
      </c>
      <c r="V39" t="s">
        <v>25</v>
      </c>
      <c r="W39" t="s">
        <v>35</v>
      </c>
      <c r="X39">
        <v>46.85</v>
      </c>
      <c r="Y39" s="1">
        <v>2.76</v>
      </c>
      <c r="Z39" t="s">
        <v>96</v>
      </c>
      <c r="AA39" s="2">
        <f t="shared" si="1"/>
        <v>2.5912499999999996</v>
      </c>
      <c r="AB39">
        <f>ROUND(Table1[[#This Row],[CGPA]],2)</f>
        <v>2.59</v>
      </c>
      <c r="AC39" s="1">
        <f t="shared" si="4"/>
        <v>0.35999999999999988</v>
      </c>
      <c r="AD39" t="str">
        <f t="shared" si="5"/>
        <v>Yes</v>
      </c>
    </row>
    <row r="40" spans="1:30" x14ac:dyDescent="0.3">
      <c r="A40" t="s">
        <v>32</v>
      </c>
      <c r="B40">
        <v>2</v>
      </c>
      <c r="C40" t="s">
        <v>23</v>
      </c>
      <c r="D40">
        <v>9.99</v>
      </c>
      <c r="E40" t="s">
        <v>21</v>
      </c>
      <c r="F40">
        <v>2.67</v>
      </c>
      <c r="G40" t="s">
        <v>27</v>
      </c>
      <c r="H40">
        <v>6</v>
      </c>
      <c r="I40" t="s">
        <v>21</v>
      </c>
      <c r="J40">
        <v>8.01</v>
      </c>
      <c r="K40" t="s">
        <v>27</v>
      </c>
      <c r="L40">
        <v>3</v>
      </c>
      <c r="M40" t="s">
        <v>21</v>
      </c>
      <c r="N40">
        <v>8.01</v>
      </c>
      <c r="O40" t="s">
        <v>27</v>
      </c>
      <c r="P40">
        <v>9</v>
      </c>
      <c r="Q40">
        <v>231178</v>
      </c>
      <c r="R40" t="s">
        <v>52</v>
      </c>
      <c r="S40" t="s">
        <v>105</v>
      </c>
      <c r="T40">
        <v>2.29</v>
      </c>
      <c r="U40">
        <f t="shared" si="0"/>
        <v>34.35</v>
      </c>
      <c r="V40" t="s">
        <v>25</v>
      </c>
      <c r="W40" t="s">
        <v>30</v>
      </c>
      <c r="X40">
        <v>48.68</v>
      </c>
      <c r="Y40" s="1">
        <v>2.86</v>
      </c>
      <c r="Z40" t="s">
        <v>97</v>
      </c>
      <c r="AA40" s="2">
        <f t="shared" si="1"/>
        <v>2.5928125</v>
      </c>
      <c r="AB40">
        <f>ROUND(Table1[[#This Row],[CGPA]],2)</f>
        <v>2.59</v>
      </c>
      <c r="AC40" s="1">
        <f t="shared" si="4"/>
        <v>0.56999999999999984</v>
      </c>
      <c r="AD40" t="str">
        <f t="shared" si="5"/>
        <v>Yes</v>
      </c>
    </row>
    <row r="41" spans="1:30" x14ac:dyDescent="0.3">
      <c r="A41" t="s">
        <v>31</v>
      </c>
      <c r="B41">
        <v>2.5</v>
      </c>
      <c r="C41" t="s">
        <v>27</v>
      </c>
      <c r="D41">
        <v>9</v>
      </c>
      <c r="E41" t="s">
        <v>27</v>
      </c>
      <c r="F41">
        <v>3</v>
      </c>
      <c r="G41" t="s">
        <v>31</v>
      </c>
      <c r="H41">
        <v>5</v>
      </c>
      <c r="I41" t="s">
        <v>21</v>
      </c>
      <c r="J41">
        <v>8.01</v>
      </c>
      <c r="K41" t="s">
        <v>27</v>
      </c>
      <c r="L41">
        <v>3</v>
      </c>
      <c r="M41" t="s">
        <v>32</v>
      </c>
      <c r="N41">
        <v>6</v>
      </c>
      <c r="O41" t="s">
        <v>21</v>
      </c>
      <c r="P41">
        <v>8.01</v>
      </c>
      <c r="Q41">
        <v>231166</v>
      </c>
      <c r="R41" t="s">
        <v>44</v>
      </c>
      <c r="S41" t="s">
        <v>105</v>
      </c>
      <c r="T41">
        <v>2.5299999999999998</v>
      </c>
      <c r="U41">
        <f t="shared" si="0"/>
        <v>37.949999999999996</v>
      </c>
      <c r="V41" t="s">
        <v>29</v>
      </c>
      <c r="W41" t="s">
        <v>35</v>
      </c>
      <c r="X41">
        <v>44.52</v>
      </c>
      <c r="Y41" s="1">
        <v>2.62</v>
      </c>
      <c r="Z41" t="s">
        <v>92</v>
      </c>
      <c r="AA41" s="2">
        <f t="shared" si="1"/>
        <v>2.5778124999999998</v>
      </c>
      <c r="AB41">
        <f>ROUND(Table1[[#This Row],[CGPA]],2)</f>
        <v>2.58</v>
      </c>
      <c r="AC41" s="1">
        <f t="shared" si="4"/>
        <v>9.0000000000000302E-2</v>
      </c>
      <c r="AD41" t="str">
        <f t="shared" si="5"/>
        <v>Yes</v>
      </c>
    </row>
    <row r="42" spans="1:30" x14ac:dyDescent="0.3">
      <c r="A42" t="s">
        <v>32</v>
      </c>
      <c r="B42">
        <v>2</v>
      </c>
      <c r="C42" t="s">
        <v>32</v>
      </c>
      <c r="D42">
        <v>6</v>
      </c>
      <c r="E42" t="s">
        <v>31</v>
      </c>
      <c r="F42">
        <v>2.5</v>
      </c>
      <c r="G42" t="s">
        <v>31</v>
      </c>
      <c r="H42">
        <v>5</v>
      </c>
      <c r="I42" t="s">
        <v>27</v>
      </c>
      <c r="J42">
        <v>9</v>
      </c>
      <c r="K42" t="s">
        <v>27</v>
      </c>
      <c r="L42">
        <v>3</v>
      </c>
      <c r="M42" t="s">
        <v>32</v>
      </c>
      <c r="N42">
        <v>6</v>
      </c>
      <c r="O42" t="s">
        <v>27</v>
      </c>
      <c r="P42">
        <v>9</v>
      </c>
      <c r="Q42">
        <v>231190</v>
      </c>
      <c r="R42" t="s">
        <v>57</v>
      </c>
      <c r="S42" t="s">
        <v>105</v>
      </c>
      <c r="T42">
        <v>2.6</v>
      </c>
      <c r="U42">
        <f t="shared" si="0"/>
        <v>39</v>
      </c>
      <c r="V42" t="s">
        <v>25</v>
      </c>
      <c r="W42" t="s">
        <v>30</v>
      </c>
      <c r="X42">
        <v>42.5</v>
      </c>
      <c r="Y42" s="1">
        <v>2.5</v>
      </c>
      <c r="Z42" t="s">
        <v>95</v>
      </c>
      <c r="AA42" s="2">
        <f t="shared" si="1"/>
        <v>2.546875</v>
      </c>
      <c r="AB42">
        <f>ROUND(Table1[[#This Row],[CGPA]],2)</f>
        <v>2.5499999999999998</v>
      </c>
      <c r="AC42" s="1">
        <f t="shared" si="4"/>
        <v>-0.10000000000000009</v>
      </c>
      <c r="AD42" t="str">
        <f t="shared" si="5"/>
        <v>No</v>
      </c>
    </row>
    <row r="43" spans="1:30" x14ac:dyDescent="0.3">
      <c r="A43" t="s">
        <v>36</v>
      </c>
      <c r="B43">
        <v>1.67</v>
      </c>
      <c r="C43" t="s">
        <v>32</v>
      </c>
      <c r="D43">
        <v>6</v>
      </c>
      <c r="E43" t="s">
        <v>48</v>
      </c>
      <c r="F43">
        <v>1</v>
      </c>
      <c r="G43" t="s">
        <v>21</v>
      </c>
      <c r="H43">
        <v>5.34</v>
      </c>
      <c r="I43" t="s">
        <v>31</v>
      </c>
      <c r="J43">
        <v>7.5</v>
      </c>
      <c r="K43" t="s">
        <v>27</v>
      </c>
      <c r="L43">
        <v>3</v>
      </c>
      <c r="M43" t="s">
        <v>21</v>
      </c>
      <c r="N43">
        <v>8.01</v>
      </c>
      <c r="O43" t="s">
        <v>21</v>
      </c>
      <c r="P43">
        <v>8.01</v>
      </c>
      <c r="Q43">
        <v>231220</v>
      </c>
      <c r="R43" t="s">
        <v>70</v>
      </c>
      <c r="S43" t="s">
        <v>105</v>
      </c>
      <c r="T43">
        <v>2.4900000000000002</v>
      </c>
      <c r="U43">
        <f t="shared" si="0"/>
        <v>37.35</v>
      </c>
      <c r="V43" t="s">
        <v>25</v>
      </c>
      <c r="W43" t="s">
        <v>30</v>
      </c>
      <c r="X43">
        <v>40.53</v>
      </c>
      <c r="Y43" s="1">
        <v>2.38</v>
      </c>
      <c r="Z43" t="s">
        <v>95</v>
      </c>
      <c r="AA43" s="2">
        <f t="shared" si="1"/>
        <v>2.4315625000000001</v>
      </c>
      <c r="AB43">
        <f>ROUND(Table1[[#This Row],[CGPA]],2)</f>
        <v>2.4300000000000002</v>
      </c>
      <c r="AC43" s="1">
        <f t="shared" si="4"/>
        <v>-0.11000000000000032</v>
      </c>
      <c r="AD43" t="str">
        <f t="shared" si="5"/>
        <v>No</v>
      </c>
    </row>
    <row r="44" spans="1:30" x14ac:dyDescent="0.3">
      <c r="A44" t="s">
        <v>32</v>
      </c>
      <c r="B44">
        <v>2</v>
      </c>
      <c r="C44" t="s">
        <v>31</v>
      </c>
      <c r="D44">
        <v>7.5</v>
      </c>
      <c r="E44" t="s">
        <v>31</v>
      </c>
      <c r="F44">
        <v>2.5</v>
      </c>
      <c r="G44" t="s">
        <v>31</v>
      </c>
      <c r="H44">
        <v>5</v>
      </c>
      <c r="I44" t="s">
        <v>27</v>
      </c>
      <c r="J44">
        <v>9</v>
      </c>
      <c r="K44" t="s">
        <v>21</v>
      </c>
      <c r="L44">
        <v>2.67</v>
      </c>
      <c r="M44" t="s">
        <v>32</v>
      </c>
      <c r="N44">
        <v>6</v>
      </c>
      <c r="O44" t="s">
        <v>21</v>
      </c>
      <c r="P44">
        <v>8.01</v>
      </c>
      <c r="Q44">
        <v>231180</v>
      </c>
      <c r="R44" t="s">
        <v>53</v>
      </c>
      <c r="S44" t="s">
        <v>103</v>
      </c>
      <c r="T44">
        <v>2.29</v>
      </c>
      <c r="U44">
        <f t="shared" si="0"/>
        <v>34.35</v>
      </c>
      <c r="V44" t="s">
        <v>25</v>
      </c>
      <c r="W44" t="s">
        <v>35</v>
      </c>
      <c r="X44">
        <v>42.68</v>
      </c>
      <c r="Y44" s="1">
        <v>2.5099999999999998</v>
      </c>
      <c r="Z44" t="s">
        <v>91</v>
      </c>
      <c r="AA44" s="2">
        <f t="shared" si="1"/>
        <v>2.4068749999999999</v>
      </c>
      <c r="AB44">
        <f>ROUND(Table1[[#This Row],[CGPA]],2)</f>
        <v>2.41</v>
      </c>
      <c r="AC44" s="1">
        <f t="shared" si="4"/>
        <v>0.21999999999999975</v>
      </c>
      <c r="AD44" t="str">
        <f t="shared" si="5"/>
        <v>Yes</v>
      </c>
    </row>
    <row r="45" spans="1:30" x14ac:dyDescent="0.3">
      <c r="A45" t="s">
        <v>23</v>
      </c>
      <c r="B45">
        <v>3.33</v>
      </c>
      <c r="C45" t="s">
        <v>36</v>
      </c>
      <c r="D45">
        <v>5.01</v>
      </c>
      <c r="E45" t="s">
        <v>27</v>
      </c>
      <c r="F45">
        <v>3</v>
      </c>
      <c r="G45" t="s">
        <v>21</v>
      </c>
      <c r="H45">
        <v>5.34</v>
      </c>
      <c r="I45" t="s">
        <v>48</v>
      </c>
      <c r="J45">
        <v>3</v>
      </c>
      <c r="K45" t="s">
        <v>23</v>
      </c>
      <c r="L45">
        <v>3.33</v>
      </c>
      <c r="M45" t="s">
        <v>21</v>
      </c>
      <c r="N45">
        <v>8.01</v>
      </c>
      <c r="O45" t="s">
        <v>27</v>
      </c>
      <c r="P45">
        <v>9</v>
      </c>
      <c r="Q45">
        <v>231208</v>
      </c>
      <c r="R45" t="s">
        <v>65</v>
      </c>
      <c r="S45" t="s">
        <v>105</v>
      </c>
      <c r="T45">
        <v>2.44</v>
      </c>
      <c r="U45">
        <f t="shared" si="0"/>
        <v>36.6</v>
      </c>
      <c r="V45" t="s">
        <v>29</v>
      </c>
      <c r="W45" t="s">
        <v>30</v>
      </c>
      <c r="X45">
        <v>40.020000000000003</v>
      </c>
      <c r="Y45" s="1">
        <v>2.35</v>
      </c>
      <c r="Z45" t="s">
        <v>94</v>
      </c>
      <c r="AA45" s="2">
        <f t="shared" si="1"/>
        <v>2.3921875000000004</v>
      </c>
      <c r="AB45">
        <f>ROUND(Table1[[#This Row],[CGPA]],2)</f>
        <v>2.39</v>
      </c>
      <c r="AC45" s="1">
        <f t="shared" si="4"/>
        <v>-8.9999999999999858E-2</v>
      </c>
      <c r="AD45" t="str">
        <f t="shared" si="5"/>
        <v>No</v>
      </c>
    </row>
    <row r="46" spans="1:30" x14ac:dyDescent="0.3">
      <c r="A46" t="s">
        <v>32</v>
      </c>
      <c r="B46">
        <v>2</v>
      </c>
      <c r="C46" t="s">
        <v>32</v>
      </c>
      <c r="D46">
        <v>6</v>
      </c>
      <c r="E46" t="s">
        <v>36</v>
      </c>
      <c r="F46">
        <v>1.67</v>
      </c>
      <c r="G46" t="s">
        <v>27</v>
      </c>
      <c r="H46">
        <v>6</v>
      </c>
      <c r="I46" t="s">
        <v>31</v>
      </c>
      <c r="J46">
        <v>7.5</v>
      </c>
      <c r="K46" t="s">
        <v>21</v>
      </c>
      <c r="L46">
        <v>2.67</v>
      </c>
      <c r="M46" t="s">
        <v>36</v>
      </c>
      <c r="N46">
        <v>5.01</v>
      </c>
      <c r="O46" t="s">
        <v>31</v>
      </c>
      <c r="P46">
        <v>7.5</v>
      </c>
      <c r="Q46">
        <v>231150</v>
      </c>
      <c r="R46" t="s">
        <v>37</v>
      </c>
      <c r="S46" t="s">
        <v>105</v>
      </c>
      <c r="T46">
        <v>2.38</v>
      </c>
      <c r="U46">
        <f t="shared" si="0"/>
        <v>35.699999999999996</v>
      </c>
      <c r="V46" t="s">
        <v>25</v>
      </c>
      <c r="W46" t="s">
        <v>35</v>
      </c>
      <c r="X46">
        <v>38.35</v>
      </c>
      <c r="Y46" s="1">
        <v>2.2599999999999998</v>
      </c>
      <c r="Z46" t="s">
        <v>91</v>
      </c>
      <c r="AA46" s="2">
        <f t="shared" si="1"/>
        <v>2.3162499999999997</v>
      </c>
      <c r="AB46">
        <f>ROUND(Table1[[#This Row],[CGPA]],2)</f>
        <v>2.3199999999999998</v>
      </c>
      <c r="AC46" s="1">
        <f t="shared" si="4"/>
        <v>-0.12000000000000011</v>
      </c>
      <c r="AD46" t="str">
        <f t="shared" si="5"/>
        <v>No</v>
      </c>
    </row>
    <row r="47" spans="1:30" x14ac:dyDescent="0.3">
      <c r="A47" t="s">
        <v>36</v>
      </c>
      <c r="B47">
        <v>1.67</v>
      </c>
      <c r="C47" t="s">
        <v>32</v>
      </c>
      <c r="D47">
        <v>6</v>
      </c>
      <c r="E47" t="s">
        <v>36</v>
      </c>
      <c r="F47">
        <v>1.67</v>
      </c>
      <c r="G47" t="s">
        <v>32</v>
      </c>
      <c r="H47">
        <v>4</v>
      </c>
      <c r="I47" t="s">
        <v>21</v>
      </c>
      <c r="J47">
        <v>8.01</v>
      </c>
      <c r="K47" t="s">
        <v>31</v>
      </c>
      <c r="L47">
        <v>2.5</v>
      </c>
      <c r="M47" t="s">
        <v>48</v>
      </c>
      <c r="N47">
        <v>3</v>
      </c>
      <c r="O47" t="s">
        <v>21</v>
      </c>
      <c r="P47">
        <v>8.01</v>
      </c>
      <c r="Q47">
        <v>231194</v>
      </c>
      <c r="R47" t="s">
        <v>59</v>
      </c>
      <c r="S47" t="s">
        <v>105</v>
      </c>
      <c r="T47">
        <v>2.58</v>
      </c>
      <c r="U47">
        <f t="shared" si="0"/>
        <v>38.700000000000003</v>
      </c>
      <c r="V47" t="s">
        <v>25</v>
      </c>
      <c r="W47" t="s">
        <v>26</v>
      </c>
      <c r="X47">
        <v>34.86</v>
      </c>
      <c r="Y47" s="1">
        <v>2.0499999999999998</v>
      </c>
      <c r="Z47" t="s">
        <v>91</v>
      </c>
      <c r="AA47" s="2">
        <f t="shared" si="1"/>
        <v>2.2984374999999999</v>
      </c>
      <c r="AB47">
        <f>ROUND(Table1[[#This Row],[CGPA]],2)</f>
        <v>2.2999999999999998</v>
      </c>
      <c r="AC47" s="1">
        <f t="shared" si="4"/>
        <v>-0.53000000000000025</v>
      </c>
      <c r="AD47" t="str">
        <f t="shared" si="5"/>
        <v>No</v>
      </c>
    </row>
    <row r="48" spans="1:30" x14ac:dyDescent="0.3">
      <c r="A48" t="s">
        <v>31</v>
      </c>
      <c r="B48">
        <v>2.5</v>
      </c>
      <c r="C48" t="s">
        <v>31</v>
      </c>
      <c r="D48">
        <v>7.5</v>
      </c>
      <c r="E48" t="s">
        <v>36</v>
      </c>
      <c r="F48">
        <v>1.67</v>
      </c>
      <c r="G48" t="s">
        <v>31</v>
      </c>
      <c r="H48">
        <v>5</v>
      </c>
      <c r="I48" t="s">
        <v>48</v>
      </c>
      <c r="J48">
        <v>3</v>
      </c>
      <c r="K48" t="s">
        <v>21</v>
      </c>
      <c r="L48">
        <v>2.67</v>
      </c>
      <c r="M48" t="s">
        <v>21</v>
      </c>
      <c r="N48">
        <v>8.01</v>
      </c>
      <c r="O48" t="s">
        <v>21</v>
      </c>
      <c r="P48">
        <v>8.01</v>
      </c>
      <c r="Q48">
        <v>231206</v>
      </c>
      <c r="R48" t="s">
        <v>64</v>
      </c>
      <c r="S48" t="s">
        <v>103</v>
      </c>
      <c r="T48">
        <v>2.31</v>
      </c>
      <c r="U48">
        <f t="shared" si="0"/>
        <v>34.65</v>
      </c>
      <c r="V48" t="s">
        <v>25</v>
      </c>
      <c r="W48" t="s">
        <v>30</v>
      </c>
      <c r="X48">
        <v>38.36</v>
      </c>
      <c r="Y48" s="1">
        <v>2.2599999999999998</v>
      </c>
      <c r="Z48" t="s">
        <v>93</v>
      </c>
      <c r="AA48" s="2">
        <f t="shared" si="1"/>
        <v>2.2834374999999998</v>
      </c>
      <c r="AB48">
        <f>ROUND(Table1[[#This Row],[CGPA]],2)</f>
        <v>2.2799999999999998</v>
      </c>
      <c r="AC48" s="1">
        <f t="shared" si="4"/>
        <v>-5.0000000000000266E-2</v>
      </c>
      <c r="AD48" t="str">
        <f t="shared" si="5"/>
        <v>No</v>
      </c>
    </row>
    <row r="49" spans="1:30" x14ac:dyDescent="0.3">
      <c r="A49" t="s">
        <v>32</v>
      </c>
      <c r="B49">
        <v>2</v>
      </c>
      <c r="C49" t="s">
        <v>21</v>
      </c>
      <c r="D49">
        <v>8.01</v>
      </c>
      <c r="E49" t="s">
        <v>21</v>
      </c>
      <c r="F49">
        <v>2.67</v>
      </c>
      <c r="G49" t="s">
        <v>36</v>
      </c>
      <c r="H49">
        <v>3.34</v>
      </c>
      <c r="I49" t="s">
        <v>31</v>
      </c>
      <c r="J49">
        <v>7.5</v>
      </c>
      <c r="K49" t="s">
        <v>21</v>
      </c>
      <c r="L49">
        <v>2.67</v>
      </c>
      <c r="M49" t="s">
        <v>32</v>
      </c>
      <c r="N49">
        <v>6</v>
      </c>
      <c r="O49" t="s">
        <v>32</v>
      </c>
      <c r="P49">
        <v>6</v>
      </c>
      <c r="Q49">
        <v>231154</v>
      </c>
      <c r="R49" t="s">
        <v>39</v>
      </c>
      <c r="S49" t="s">
        <v>105</v>
      </c>
      <c r="T49">
        <v>2.02</v>
      </c>
      <c r="U49">
        <f t="shared" si="0"/>
        <v>30.3</v>
      </c>
      <c r="V49" t="s">
        <v>25</v>
      </c>
      <c r="W49" t="s">
        <v>35</v>
      </c>
      <c r="X49">
        <v>38.19</v>
      </c>
      <c r="Y49" s="1">
        <v>2.25</v>
      </c>
      <c r="Z49" t="s">
        <v>91</v>
      </c>
      <c r="AA49" s="2">
        <f t="shared" si="1"/>
        <v>2.1421874999999999</v>
      </c>
      <c r="AB49">
        <f>ROUND(Table1[[#This Row],[CGPA]],2)</f>
        <v>2.14</v>
      </c>
      <c r="AC49" s="1">
        <f t="shared" si="4"/>
        <v>0.22999999999999998</v>
      </c>
      <c r="AD49" t="str">
        <f t="shared" si="5"/>
        <v>Yes</v>
      </c>
    </row>
    <row r="50" spans="1:30" x14ac:dyDescent="0.3">
      <c r="A50" t="s">
        <v>36</v>
      </c>
      <c r="B50">
        <v>1.67</v>
      </c>
      <c r="C50" t="s">
        <v>32</v>
      </c>
      <c r="D50">
        <v>6</v>
      </c>
      <c r="F50">
        <v>0</v>
      </c>
      <c r="H50">
        <v>0</v>
      </c>
      <c r="I50" t="s">
        <v>31</v>
      </c>
      <c r="J50">
        <v>7.5</v>
      </c>
      <c r="L50">
        <v>0</v>
      </c>
      <c r="N50">
        <v>0</v>
      </c>
      <c r="P50">
        <v>0</v>
      </c>
      <c r="Q50">
        <v>231244</v>
      </c>
      <c r="R50" t="s">
        <v>101</v>
      </c>
      <c r="S50" t="s">
        <v>105</v>
      </c>
      <c r="T50">
        <v>1.89</v>
      </c>
      <c r="U50">
        <v>28.35</v>
      </c>
      <c r="V50" t="s">
        <v>29</v>
      </c>
      <c r="W50" t="s">
        <v>30</v>
      </c>
      <c r="X50">
        <v>15.17</v>
      </c>
      <c r="Y50" s="1">
        <f>Table1[[#This Row],[2nd Grands total]]/7</f>
        <v>2.1671428571428573</v>
      </c>
      <c r="Z50" t="s">
        <v>92</v>
      </c>
      <c r="AA50">
        <v>2.02</v>
      </c>
      <c r="AB50" s="3">
        <v>2.02</v>
      </c>
      <c r="AC50" s="1">
        <f t="shared" si="4"/>
        <v>0.27714285714285736</v>
      </c>
      <c r="AD50" t="str">
        <f t="shared" si="5"/>
        <v>Yes</v>
      </c>
    </row>
    <row r="51" spans="1:30" x14ac:dyDescent="0.3">
      <c r="A51" t="s">
        <v>36</v>
      </c>
      <c r="B51">
        <v>1.67</v>
      </c>
      <c r="C51" t="s">
        <v>36</v>
      </c>
      <c r="D51">
        <v>5.01</v>
      </c>
      <c r="E51" t="s">
        <v>48</v>
      </c>
      <c r="F51">
        <v>1</v>
      </c>
      <c r="G51" t="s">
        <v>31</v>
      </c>
      <c r="H51">
        <v>5</v>
      </c>
      <c r="I51" t="s">
        <v>49</v>
      </c>
      <c r="J51">
        <v>0</v>
      </c>
      <c r="K51" t="s">
        <v>21</v>
      </c>
      <c r="L51">
        <v>2.67</v>
      </c>
      <c r="M51" t="s">
        <v>36</v>
      </c>
      <c r="N51">
        <v>5.01</v>
      </c>
      <c r="O51" t="s">
        <v>32</v>
      </c>
      <c r="P51">
        <v>6</v>
      </c>
      <c r="Q51">
        <v>231174</v>
      </c>
      <c r="R51" t="s">
        <v>50</v>
      </c>
      <c r="S51" t="s">
        <v>105</v>
      </c>
      <c r="T51">
        <v>2.13</v>
      </c>
      <c r="U51">
        <f>T51*15</f>
        <v>31.95</v>
      </c>
      <c r="V51" t="s">
        <v>25</v>
      </c>
      <c r="W51" t="s">
        <v>30</v>
      </c>
      <c r="X51">
        <v>26.36</v>
      </c>
      <c r="Y51" s="1">
        <v>1.55</v>
      </c>
      <c r="Z51" t="s">
        <v>92</v>
      </c>
      <c r="AA51" s="2">
        <f>((T51*15)+(Y51*17))/32</f>
        <v>1.8218749999999999</v>
      </c>
      <c r="AB51">
        <f>ROUND(Table1[[#This Row],[CGPA]],2)</f>
        <v>1.82</v>
      </c>
      <c r="AC51" s="1">
        <f t="shared" si="4"/>
        <v>-0.57999999999999985</v>
      </c>
      <c r="AD51" t="str">
        <f t="shared" si="5"/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SAAD</dc:creator>
  <cp:lastModifiedBy>MALIK SAAD</cp:lastModifiedBy>
  <dcterms:created xsi:type="dcterms:W3CDTF">2024-06-29T06:45:26Z</dcterms:created>
  <dcterms:modified xsi:type="dcterms:W3CDTF">2024-07-04T19:09:41Z</dcterms:modified>
</cp:coreProperties>
</file>