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ray3\OneDrive\Desktop\Purdue\Fall-2023\ENGR-101\"/>
    </mc:Choice>
  </mc:AlternateContent>
  <xr:revisionPtr revIDLastSave="0" documentId="13_ncr:1_{274C20BC-B461-4035-ABED-09F2C55663D8}" xr6:coauthVersionLast="47" xr6:coauthVersionMax="47" xr10:uidLastSave="{00000000-0000-0000-0000-000000000000}"/>
  <bookViews>
    <workbookView xWindow="-90" yWindow="0" windowWidth="9610" windowHeight="10170" activeTab="1" xr2:uid="{9BB73126-4E78-49D5-9A64-8700E275AD15}"/>
  </bookViews>
  <sheets>
    <sheet name="Problem 1" sheetId="1" r:id="rId1"/>
    <sheet name="Problem 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1" i="2" l="1"/>
  <c r="S20" i="2"/>
  <c r="E10" i="1"/>
  <c r="N13" i="1"/>
  <c r="M10" i="1" a="1"/>
  <c r="M10" i="1" s="1"/>
  <c r="P10" i="1" s="1"/>
  <c r="Q10" i="1" s="1"/>
  <c r="D10" i="1"/>
  <c r="R11" i="1"/>
  <c r="R12" i="1"/>
  <c r="R13" i="1"/>
  <c r="R14" i="1"/>
  <c r="R15" i="1"/>
  <c r="R16" i="1"/>
  <c r="I11" i="1"/>
  <c r="I12" i="1"/>
  <c r="I13" i="1"/>
  <c r="I14" i="1"/>
  <c r="I15" i="1"/>
  <c r="I16" i="1"/>
  <c r="I17" i="1"/>
  <c r="E15" i="1"/>
  <c r="D15" i="1"/>
  <c r="R17" i="1" s="1"/>
  <c r="I10" i="1" l="1"/>
  <c r="R19" i="1"/>
  <c r="R10" i="1"/>
  <c r="I19" i="1"/>
  <c r="R18" i="1"/>
  <c r="I18" i="1"/>
  <c r="P17" i="1"/>
  <c r="P16" i="1"/>
  <c r="Q16" i="1" s="1"/>
  <c r="P15" i="1"/>
  <c r="Q15" i="1" s="1"/>
  <c r="P13" i="1"/>
  <c r="Q13" i="1" s="1"/>
  <c r="P12" i="1"/>
  <c r="Q12" i="1" s="1"/>
  <c r="P11" i="1"/>
  <c r="Q11" i="1" s="1"/>
  <c r="P18" i="1"/>
  <c r="Q18" i="1" s="1"/>
  <c r="P19" i="1"/>
  <c r="Q19" i="1" s="1"/>
  <c r="P14" i="1"/>
  <c r="Q14" i="1" s="1"/>
  <c r="G15" i="1"/>
  <c r="H15" i="1" s="1"/>
  <c r="G16" i="1"/>
  <c r="H16" i="1" s="1"/>
  <c r="Q17" i="1"/>
  <c r="G17" i="1"/>
  <c r="H17" i="1" s="1"/>
  <c r="G18" i="1"/>
  <c r="H18" i="1" s="1"/>
  <c r="G19" i="1"/>
  <c r="H19" i="1" s="1"/>
  <c r="G10" i="1"/>
  <c r="H10" i="1" s="1"/>
  <c r="G11" i="1"/>
  <c r="H11" i="1" s="1"/>
  <c r="G12" i="1"/>
  <c r="H12" i="1" s="1"/>
  <c r="G13" i="1"/>
  <c r="H13" i="1" s="1"/>
  <c r="G14" i="1"/>
  <c r="H14" i="1" s="1"/>
  <c r="T11" i="1" l="1"/>
  <c r="K11" i="1"/>
  <c r="T10" i="1"/>
  <c r="T12" i="1" s="1"/>
  <c r="K10" i="1"/>
  <c r="K1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<sst xmlns="http://schemas.openxmlformats.org/spreadsheetml/2006/main" count="52" uniqueCount="43">
  <si>
    <t xml:space="preserve">ENGR 131  </t>
  </si>
  <si>
    <t xml:space="preserve">Name </t>
  </si>
  <si>
    <t xml:space="preserve">Purdue login </t>
  </si>
  <si>
    <t>Assignment</t>
  </si>
  <si>
    <t>Data Analytics Regression</t>
  </si>
  <si>
    <t>Academic Integrity Statement: I/We have not used material obtained from any other unauthorized source, either modified or unmodified.  Neither have I/we provided access to my/our work to another. The solution I/we am/are submitting is my/our own original work.</t>
  </si>
  <si>
    <t>Table 1: Experimental Data</t>
  </si>
  <si>
    <t>Table 2a: Regression Parameters</t>
  </si>
  <si>
    <t>Table 3: Goodness of fit - Least Squares Regression Model</t>
  </si>
  <si>
    <t>Table 4: Regression Parameters</t>
  </si>
  <si>
    <t>Table 5: Goodness of fit - Fixed Intercept Model</t>
  </si>
  <si>
    <t>Normal Force (N)</t>
  </si>
  <si>
    <t>Max Static Friction Material B (N)</t>
  </si>
  <si>
    <t>Slope</t>
  </si>
  <si>
    <t>Intercept</t>
  </si>
  <si>
    <r>
      <t>f(x</t>
    </r>
    <r>
      <rPr>
        <b/>
        <i/>
        <vertAlign val="subscript"/>
        <sz val="12"/>
        <rFont val="Times New Roman"/>
        <family val="1"/>
      </rPr>
      <t>i</t>
    </r>
    <r>
      <rPr>
        <b/>
        <i/>
        <sz val="12"/>
        <rFont val="Times New Roman"/>
        <family val="1"/>
      </rPr>
      <t>)</t>
    </r>
  </si>
  <si>
    <r>
      <t>[y</t>
    </r>
    <r>
      <rPr>
        <b/>
        <i/>
        <vertAlign val="subscript"/>
        <sz val="12"/>
        <rFont val="Times New Roman"/>
        <family val="1"/>
      </rPr>
      <t>i</t>
    </r>
    <r>
      <rPr>
        <b/>
        <i/>
        <sz val="12"/>
        <rFont val="Times New Roman"/>
        <family val="1"/>
      </rPr>
      <t xml:space="preserve"> - f(x</t>
    </r>
    <r>
      <rPr>
        <b/>
        <i/>
        <vertAlign val="subscript"/>
        <sz val="12"/>
        <rFont val="Times New Roman"/>
        <family val="1"/>
      </rPr>
      <t>i</t>
    </r>
    <r>
      <rPr>
        <b/>
        <i/>
        <sz val="12"/>
        <rFont val="Times New Roman"/>
        <family val="1"/>
      </rPr>
      <t>)]</t>
    </r>
    <r>
      <rPr>
        <b/>
        <i/>
        <vertAlign val="superscript"/>
        <sz val="12"/>
        <rFont val="Times New Roman"/>
        <family val="1"/>
      </rPr>
      <t>2</t>
    </r>
  </si>
  <si>
    <r>
      <t>[y</t>
    </r>
    <r>
      <rPr>
        <b/>
        <i/>
        <vertAlign val="subscript"/>
        <sz val="12"/>
        <rFont val="Times New Roman"/>
        <family val="1"/>
      </rPr>
      <t>i</t>
    </r>
    <r>
      <rPr>
        <b/>
        <i/>
        <sz val="12"/>
        <rFont val="Times New Roman"/>
        <family val="1"/>
      </rPr>
      <t xml:space="preserve"> - y_bar]</t>
    </r>
    <r>
      <rPr>
        <b/>
        <i/>
        <vertAlign val="superscript"/>
        <sz val="12"/>
        <rFont val="Times New Roman"/>
        <family val="1"/>
      </rPr>
      <t>2</t>
    </r>
  </si>
  <si>
    <r>
      <t>[y</t>
    </r>
    <r>
      <rPr>
        <b/>
        <i/>
        <vertAlign val="subscript"/>
        <sz val="12"/>
        <rFont val="Times New Roman"/>
        <family val="1"/>
      </rPr>
      <t>i</t>
    </r>
    <r>
      <rPr>
        <b/>
        <i/>
        <sz val="12"/>
        <rFont val="Times New Roman"/>
        <family val="1"/>
      </rPr>
      <t xml:space="preserve"> - y_bar]^2</t>
    </r>
  </si>
  <si>
    <t xml:space="preserve">SSE = </t>
  </si>
  <si>
    <t xml:space="preserve">SST = </t>
  </si>
  <si>
    <r>
      <t>R</t>
    </r>
    <r>
      <rPr>
        <b/>
        <vertAlign val="superscript"/>
        <sz val="12"/>
        <rFont val="Times New Roman"/>
        <family val="1"/>
      </rPr>
      <t>2</t>
    </r>
    <r>
      <rPr>
        <b/>
        <sz val="12"/>
        <rFont val="Times New Roman"/>
        <family val="1"/>
      </rPr>
      <t xml:space="preserve"> = </t>
    </r>
  </si>
  <si>
    <t>Mean Y</t>
  </si>
  <si>
    <t>Variance Y</t>
  </si>
  <si>
    <t>Answers to Questions</t>
  </si>
  <si>
    <t>Least Square Regression Chart</t>
  </si>
  <si>
    <t>Fixed Intercept Regression Chart</t>
  </si>
  <si>
    <t>Problem 2</t>
  </si>
  <si>
    <t>Speaker Wire Resistance</t>
  </si>
  <si>
    <t>Inputs</t>
  </si>
  <si>
    <t>Chart</t>
  </si>
  <si>
    <t>Table 2:  Experimental Test Results</t>
  </si>
  <si>
    <t>Length [m]</t>
  </si>
  <si>
    <t>Resistance [ohm]</t>
  </si>
  <si>
    <t>wire 1</t>
  </si>
  <si>
    <t>wire 2</t>
  </si>
  <si>
    <t>wire 3</t>
  </si>
  <si>
    <t>Michael Ray</t>
  </si>
  <si>
    <t>ray186</t>
  </si>
  <si>
    <t>Correl Method</t>
  </si>
  <si>
    <t>wire 2 calculations</t>
  </si>
  <si>
    <t>length (m)</t>
  </si>
  <si>
    <t>resistance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</si>
</sst>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0"/>
    <numFmt numFmtId="166" formatCode="0.000"/>
  </numFmts>
  <fonts count="15" x14ac:knownFonts="1">
    <font>
      <sz val="11"/>
      <color theme="1"/>
      <name val="Calibri"/>
      <family val="2"/>
      <scheme val="minor"/>
    </font>
    <font>
      <b/>
      <sz val="11"/>
      <color theme="1"/>
      <name val="Calibri"/>
      <family val="2"/>
      <scheme val="minor"/>
    </font>
    <font>
      <sz val="10"/>
      <name val="Arial"/>
      <family val="2"/>
    </font>
    <font>
      <b/>
      <i/>
      <sz val="12"/>
      <name val="Times New Roman"/>
      <family val="1"/>
    </font>
    <font>
      <b/>
      <i/>
      <vertAlign val="subscript"/>
      <sz val="12"/>
      <name val="Times New Roman"/>
      <family val="1"/>
    </font>
    <font>
      <sz val="12"/>
      <color theme="1"/>
      <name val="Times New Roman"/>
      <family val="1"/>
    </font>
    <font>
      <b/>
      <sz val="12"/>
      <color rgb="FFFF0000"/>
      <name val="Times New Roman"/>
      <family val="1"/>
    </font>
    <font>
      <sz val="12"/>
      <name val="Times New Roman"/>
      <family val="1"/>
    </font>
    <font>
      <b/>
      <sz val="12"/>
      <color indexed="10"/>
      <name val="Times New Roman"/>
      <family val="1"/>
    </font>
    <font>
      <b/>
      <sz val="12"/>
      <name val="Times New Roman"/>
      <family val="1"/>
    </font>
    <font>
      <sz val="12"/>
      <color rgb="FF000000"/>
      <name val="Times New Roman"/>
      <family val="1"/>
    </font>
    <font>
      <b/>
      <sz val="12"/>
      <color theme="1"/>
      <name val="Times New Roman"/>
      <family val="1"/>
    </font>
    <font>
      <b/>
      <sz val="12"/>
      <color rgb="FF000000"/>
      <name val="Times New Roman"/>
      <family val="1"/>
    </font>
    <font>
      <b/>
      <vertAlign val="superscript"/>
      <sz val="12"/>
      <name val="Times New Roman"/>
      <family val="1"/>
    </font>
    <font>
      <b/>
      <i/>
      <vertAlign val="superscript"/>
      <sz val="12"/>
      <name val="Times New Roman"/>
      <family val="1"/>
    </font>
  </fonts>
  <fills count="11">
    <fill>
      <patternFill patternType="none"/>
    </fill>
    <fill>
      <patternFill patternType="gray125"/>
    </fill>
    <fill>
      <patternFill patternType="solid">
        <fgColor rgb="FFDDDDDD"/>
        <bgColor indexed="64"/>
      </patternFill>
    </fill>
    <fill>
      <patternFill patternType="solid">
        <fgColor theme="9" tint="0.79998168889431442"/>
        <bgColor indexed="64"/>
      </patternFill>
    </fill>
    <fill>
      <patternFill patternType="solid">
        <fgColor rgb="FFFFFF00"/>
        <bgColor indexed="64"/>
      </patternFill>
    </fill>
    <fill>
      <patternFill patternType="solid">
        <fgColor theme="2"/>
        <bgColor indexed="64"/>
      </patternFill>
    </fill>
    <fill>
      <patternFill patternType="solid">
        <fgColor theme="0" tint="-0.149967955565050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8"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auto="1"/>
      </left>
      <right style="dashed">
        <color auto="1"/>
      </right>
      <top style="medium">
        <color auto="1"/>
      </top>
      <bottom style="thin">
        <color indexed="64"/>
      </bottom>
      <diagonal/>
    </border>
    <border>
      <left style="dashed">
        <color auto="1"/>
      </left>
      <right style="thin">
        <color indexed="64"/>
      </right>
      <top style="medium">
        <color auto="1"/>
      </top>
      <bottom style="thin">
        <color indexed="64"/>
      </bottom>
      <diagonal/>
    </border>
    <border>
      <left/>
      <right style="dashed">
        <color auto="1"/>
      </right>
      <top style="medium">
        <color auto="1"/>
      </top>
      <bottom style="thin">
        <color indexed="64"/>
      </bottom>
      <diagonal/>
    </border>
    <border>
      <left style="dashed">
        <color auto="1"/>
      </left>
      <right style="dashed">
        <color auto="1"/>
      </right>
      <top style="medium">
        <color auto="1"/>
      </top>
      <bottom style="thin">
        <color indexed="64"/>
      </bottom>
      <diagonal/>
    </border>
    <border>
      <left style="dashed">
        <color auto="1"/>
      </left>
      <right style="medium">
        <color auto="1"/>
      </right>
      <top style="medium">
        <color auto="1"/>
      </top>
      <bottom style="thin">
        <color indexed="64"/>
      </bottom>
      <diagonal/>
    </border>
    <border>
      <left style="medium">
        <color auto="1"/>
      </left>
      <right style="thin">
        <color indexed="64"/>
      </right>
      <top style="thin">
        <color indexed="64"/>
      </top>
      <bottom style="dashed">
        <color auto="1"/>
      </bottom>
      <diagonal/>
    </border>
    <border>
      <left/>
      <right style="thin">
        <color indexed="64"/>
      </right>
      <top/>
      <bottom style="dashed">
        <color auto="1"/>
      </bottom>
      <diagonal/>
    </border>
    <border>
      <left/>
      <right style="dashed">
        <color auto="1"/>
      </right>
      <top/>
      <bottom style="dashed">
        <color auto="1"/>
      </bottom>
      <diagonal/>
    </border>
    <border>
      <left style="dashed">
        <color auto="1"/>
      </left>
      <right style="dashed">
        <color auto="1"/>
      </right>
      <top/>
      <bottom style="dashed">
        <color auto="1"/>
      </bottom>
      <diagonal/>
    </border>
    <border>
      <left style="dashed">
        <color auto="1"/>
      </left>
      <right style="medium">
        <color auto="1"/>
      </right>
      <top/>
      <bottom style="dashed">
        <color auto="1"/>
      </bottom>
      <diagonal/>
    </border>
    <border>
      <left style="medium">
        <color auto="1"/>
      </left>
      <right style="thin">
        <color indexed="64"/>
      </right>
      <top style="dashed">
        <color auto="1"/>
      </top>
      <bottom style="dashed">
        <color auto="1"/>
      </bottom>
      <diagonal/>
    </border>
    <border>
      <left/>
      <right style="thin">
        <color indexed="64"/>
      </right>
      <top style="dashed">
        <color auto="1"/>
      </top>
      <bottom style="dashed">
        <color auto="1"/>
      </bottom>
      <diagonal/>
    </border>
    <border>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style="medium">
        <color auto="1"/>
      </left>
      <right style="thin">
        <color indexed="64"/>
      </right>
      <top style="dashed">
        <color auto="1"/>
      </top>
      <bottom style="medium">
        <color auto="1"/>
      </bottom>
      <diagonal/>
    </border>
    <border>
      <left/>
      <right style="thin">
        <color indexed="64"/>
      </right>
      <top style="dashed">
        <color auto="1"/>
      </top>
      <bottom style="medium">
        <color auto="1"/>
      </bottom>
      <diagonal/>
    </border>
    <border>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cellStyleXfs>
  <cellXfs count="73">
    <xf numFmtId="0" fontId="0" fillId="0" borderId="0" xfId="0"/>
    <xf numFmtId="0" fontId="1" fillId="4" borderId="0" xfId="0" applyFont="1" applyFill="1"/>
    <xf numFmtId="0" fontId="0" fillId="5" borderId="0" xfId="0" applyFill="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6" borderId="8" xfId="0" applyFill="1" applyBorder="1" applyAlignment="1">
      <alignment horizontal="center" vertical="center"/>
    </xf>
    <xf numFmtId="11" fontId="0" fillId="0" borderId="9" xfId="0" applyNumberFormat="1" applyBorder="1" applyAlignment="1">
      <alignment horizontal="center" vertical="center"/>
    </xf>
    <xf numFmtId="11" fontId="0" fillId="0" borderId="10" xfId="0" applyNumberFormat="1" applyBorder="1" applyAlignment="1">
      <alignment horizontal="center" vertical="center"/>
    </xf>
    <xf numFmtId="11" fontId="0" fillId="0" borderId="11" xfId="0" applyNumberFormat="1" applyBorder="1" applyAlignment="1">
      <alignment horizontal="center" vertical="center"/>
    </xf>
    <xf numFmtId="0" fontId="0" fillId="6" borderId="13" xfId="0" applyFill="1" applyBorder="1" applyAlignment="1">
      <alignment horizontal="center" vertical="center"/>
    </xf>
    <xf numFmtId="11" fontId="0" fillId="0" borderId="14" xfId="0" applyNumberFormat="1" applyBorder="1" applyAlignment="1">
      <alignment horizontal="center" vertical="center"/>
    </xf>
    <xf numFmtId="11" fontId="0" fillId="0" borderId="15" xfId="0" applyNumberFormat="1" applyBorder="1" applyAlignment="1">
      <alignment horizontal="center" vertical="center"/>
    </xf>
    <xf numFmtId="11" fontId="0" fillId="0" borderId="16" xfId="0" applyNumberFormat="1" applyBorder="1" applyAlignment="1">
      <alignment horizontal="center" vertical="center"/>
    </xf>
    <xf numFmtId="0" fontId="0" fillId="6" borderId="18" xfId="0" applyFill="1" applyBorder="1" applyAlignment="1">
      <alignment horizontal="center" vertical="center"/>
    </xf>
    <xf numFmtId="11" fontId="0" fillId="0" borderId="19" xfId="0" applyNumberFormat="1" applyBorder="1" applyAlignment="1">
      <alignment horizontal="center" vertical="center"/>
    </xf>
    <xf numFmtId="11" fontId="0" fillId="0" borderId="20" xfId="0" applyNumberFormat="1" applyBorder="1" applyAlignment="1">
      <alignment horizontal="center" vertical="center"/>
    </xf>
    <xf numFmtId="11" fontId="0" fillId="0" borderId="21" xfId="0" applyNumberFormat="1" applyBorder="1" applyAlignment="1">
      <alignment horizontal="center" vertical="center"/>
    </xf>
    <xf numFmtId="0" fontId="0" fillId="6" borderId="2" xfId="0" applyFill="1" applyBorder="1" applyAlignment="1">
      <alignment vertical="center"/>
    </xf>
    <xf numFmtId="0" fontId="0" fillId="6" borderId="3" xfId="0" applyFill="1" applyBorder="1" applyAlignment="1">
      <alignment vertical="center"/>
    </xf>
    <xf numFmtId="0" fontId="3" fillId="0" borderId="0" xfId="0" applyFont="1" applyAlignment="1" applyProtection="1">
      <alignment horizontal="left"/>
      <protection locked="0"/>
    </xf>
    <xf numFmtId="0" fontId="5" fillId="0" borderId="0" xfId="0" applyFont="1" applyProtection="1">
      <protection locked="0"/>
    </xf>
    <xf numFmtId="0" fontId="5" fillId="0" borderId="0" xfId="0" applyFont="1" applyAlignment="1" applyProtection="1">
      <alignment horizontal="right"/>
      <protection locked="0"/>
    </xf>
    <xf numFmtId="164" fontId="5" fillId="0" borderId="0" xfId="0" applyNumberFormat="1" applyFont="1" applyProtection="1">
      <protection locked="0"/>
    </xf>
    <xf numFmtId="0" fontId="5" fillId="0" borderId="0" xfId="0" applyFont="1"/>
    <xf numFmtId="0" fontId="6" fillId="0" borderId="0" xfId="0" applyFont="1" applyAlignment="1" applyProtection="1">
      <alignment horizontal="left"/>
      <protection locked="0"/>
    </xf>
    <xf numFmtId="0" fontId="5" fillId="0" borderId="0" xfId="0" applyFont="1" applyAlignment="1" applyProtection="1">
      <alignment horizontal="left"/>
      <protection locked="0"/>
    </xf>
    <xf numFmtId="0" fontId="9" fillId="0" borderId="0" xfId="0" applyFont="1" applyAlignment="1" applyProtection="1">
      <alignment horizontal="left"/>
      <protection locked="0"/>
    </xf>
    <xf numFmtId="0" fontId="12" fillId="7" borderId="22"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7" fillId="0" borderId="0" xfId="1" applyFont="1" applyAlignment="1">
      <alignment vertical="center"/>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7" fillId="0" borderId="0" xfId="1" applyFont="1" applyAlignment="1">
      <alignment horizontal="right"/>
    </xf>
    <xf numFmtId="0" fontId="7" fillId="0" borderId="0" xfId="1" applyFont="1"/>
    <xf numFmtId="0" fontId="11" fillId="7" borderId="29" xfId="0" applyFont="1" applyFill="1" applyBorder="1" applyAlignment="1">
      <alignment horizontal="center" vertical="center"/>
    </xf>
    <xf numFmtId="0" fontId="11" fillId="7" borderId="26" xfId="0" applyFont="1" applyFill="1" applyBorder="1" applyAlignment="1">
      <alignment horizontal="center" vertical="center"/>
    </xf>
    <xf numFmtId="0" fontId="3" fillId="8" borderId="29" xfId="1" applyFont="1" applyFill="1" applyBorder="1" applyAlignment="1">
      <alignment horizontal="center" vertical="center"/>
    </xf>
    <xf numFmtId="0" fontId="3" fillId="8" borderId="32" xfId="1" applyFont="1" applyFill="1" applyBorder="1" applyAlignment="1">
      <alignment horizontal="center" vertical="center"/>
    </xf>
    <xf numFmtId="0" fontId="3" fillId="8" borderId="26" xfId="1" applyFont="1" applyFill="1" applyBorder="1" applyAlignment="1">
      <alignment horizontal="center" vertical="center"/>
    </xf>
    <xf numFmtId="0" fontId="9" fillId="8" borderId="29" xfId="1" applyFont="1" applyFill="1" applyBorder="1" applyAlignment="1">
      <alignment horizontal="right"/>
    </xf>
    <xf numFmtId="0" fontId="9" fillId="8" borderId="31" xfId="1" applyFont="1" applyFill="1" applyBorder="1" applyAlignment="1">
      <alignment horizontal="right"/>
    </xf>
    <xf numFmtId="0" fontId="9" fillId="8" borderId="30" xfId="1" applyFont="1" applyFill="1" applyBorder="1" applyAlignment="1">
      <alignment horizontal="right"/>
    </xf>
    <xf numFmtId="0" fontId="5" fillId="0" borderId="30" xfId="0" applyFont="1" applyBorder="1" applyAlignment="1">
      <alignment horizontal="center"/>
    </xf>
    <xf numFmtId="0" fontId="5" fillId="0" borderId="28" xfId="0" applyFont="1" applyBorder="1" applyAlignment="1">
      <alignment horizontal="center"/>
    </xf>
    <xf numFmtId="0" fontId="11" fillId="0" borderId="0" xfId="0" applyFont="1" applyAlignment="1">
      <alignment vertical="center"/>
    </xf>
    <xf numFmtId="165" fontId="5" fillId="0" borderId="30" xfId="0" applyNumberFormat="1" applyFont="1" applyBorder="1" applyAlignment="1">
      <alignment horizontal="center"/>
    </xf>
    <xf numFmtId="166" fontId="7" fillId="8" borderId="26" xfId="1" applyNumberFormat="1" applyFont="1" applyFill="1" applyBorder="1"/>
    <xf numFmtId="166" fontId="7" fillId="8" borderId="27" xfId="1" applyNumberFormat="1" applyFont="1" applyFill="1" applyBorder="1"/>
    <xf numFmtId="166" fontId="7" fillId="8" borderId="28" xfId="1" applyNumberFormat="1" applyFont="1" applyFill="1" applyBorder="1"/>
    <xf numFmtId="2" fontId="7" fillId="0" borderId="31" xfId="1" applyNumberFormat="1" applyFont="1" applyBorder="1" applyAlignment="1">
      <alignment horizontal="center"/>
    </xf>
    <xf numFmtId="2" fontId="7" fillId="0" borderId="1" xfId="1" applyNumberFormat="1" applyFont="1" applyBorder="1" applyAlignment="1">
      <alignment horizontal="center"/>
    </xf>
    <xf numFmtId="2" fontId="7" fillId="0" borderId="33" xfId="1" applyNumberFormat="1" applyFont="1" applyBorder="1" applyAlignment="1">
      <alignment horizontal="center"/>
    </xf>
    <xf numFmtId="0" fontId="11" fillId="4" borderId="34" xfId="0" applyFont="1" applyFill="1" applyBorder="1" applyAlignment="1">
      <alignment horizontal="left"/>
    </xf>
    <xf numFmtId="0" fontId="11" fillId="4" borderId="35" xfId="0" applyFont="1" applyFill="1" applyBorder="1" applyAlignment="1">
      <alignment horizontal="left"/>
    </xf>
    <xf numFmtId="0" fontId="11" fillId="4" borderId="23" xfId="0" applyFont="1" applyFill="1" applyBorder="1" applyAlignment="1">
      <alignment horizontal="left"/>
    </xf>
    <xf numFmtId="0" fontId="11" fillId="9" borderId="34" xfId="0" applyFont="1" applyFill="1" applyBorder="1" applyAlignment="1">
      <alignment horizontal="left" vertical="center"/>
    </xf>
    <xf numFmtId="0" fontId="11" fillId="9" borderId="23" xfId="0" applyFont="1" applyFill="1" applyBorder="1" applyAlignment="1">
      <alignment horizontal="left" vertical="center"/>
    </xf>
    <xf numFmtId="0" fontId="11" fillId="10" borderId="34" xfId="0" applyFont="1" applyFill="1" applyBorder="1" applyAlignment="1">
      <alignment horizontal="left" vertical="center" wrapText="1"/>
    </xf>
    <xf numFmtId="0" fontId="11" fillId="10" borderId="35" xfId="0" applyFont="1" applyFill="1" applyBorder="1" applyAlignment="1">
      <alignment horizontal="left" vertical="center" wrapText="1"/>
    </xf>
    <xf numFmtId="0" fontId="11" fillId="10" borderId="23" xfId="0" applyFont="1" applyFill="1" applyBorder="1" applyAlignment="1">
      <alignment horizontal="left" vertical="center" wrapText="1"/>
    </xf>
    <xf numFmtId="0" fontId="11" fillId="10" borderId="34" xfId="0" applyFont="1" applyFill="1" applyBorder="1" applyAlignment="1">
      <alignment horizontal="left" vertical="center"/>
    </xf>
    <xf numFmtId="0" fontId="11" fillId="10" borderId="35" xfId="0" applyFont="1" applyFill="1" applyBorder="1" applyAlignment="1">
      <alignment horizontal="left" vertical="center"/>
    </xf>
    <xf numFmtId="0" fontId="11" fillId="10" borderId="23" xfId="0" applyFont="1" applyFill="1" applyBorder="1" applyAlignment="1">
      <alignment horizontal="left" vertical="center"/>
    </xf>
    <xf numFmtId="0" fontId="10" fillId="3" borderId="0" xfId="0" applyFont="1" applyFill="1" applyAlignment="1" applyProtection="1">
      <alignment horizontal="left" vertical="top" wrapText="1"/>
      <protection locked="0"/>
    </xf>
    <xf numFmtId="0" fontId="7" fillId="2" borderId="1" xfId="0" applyFont="1" applyFill="1" applyBorder="1" applyProtection="1">
      <protection locked="0"/>
    </xf>
    <xf numFmtId="0" fontId="8" fillId="0" borderId="0" xfId="0" applyFont="1" applyAlignment="1" applyProtection="1">
      <alignment horizontal="left"/>
      <protection locked="0"/>
    </xf>
    <xf numFmtId="0" fontId="0" fillId="5" borderId="0" xfId="0" applyFill="1" applyAlignment="1">
      <alignment horizontal="left"/>
    </xf>
    <xf numFmtId="0" fontId="1" fillId="4" borderId="0" xfId="0" applyFont="1" applyFill="1" applyAlignment="1">
      <alignment horizontal="left"/>
    </xf>
    <xf numFmtId="0" fontId="0" fillId="6" borderId="7"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17" xfId="0" applyFill="1" applyBorder="1" applyAlignment="1">
      <alignment horizontal="center" vertical="center" wrapText="1"/>
    </xf>
    <xf numFmtId="165" fontId="5" fillId="0" borderId="0" xfId="0" applyNumberFormat="1" applyFont="1"/>
  </cellXfs>
  <cellStyles count="2">
    <cellStyle name="Normal" xfId="0" builtinId="0"/>
    <cellStyle name="Normal 2" xfId="1" xr:uid="{ED848B5D-3CE1-464C-9921-311D540CBF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Best Fit</a:t>
            </a:r>
            <a:r>
              <a:rPr lang="en-US" baseline="0"/>
              <a:t> for Friction Force Calculations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1"/>
            <c:trendlineLbl>
              <c:layout>
                <c:manualLayout>
                  <c:x val="7.0990376202974631E-2"/>
                  <c:y val="0.2310648148148148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1'!$A$10:$A$19</c:f>
              <c:numCache>
                <c:formatCode>General</c:formatCode>
                <c:ptCount val="10"/>
                <c:pt idx="0">
                  <c:v>0</c:v>
                </c:pt>
                <c:pt idx="1">
                  <c:v>5</c:v>
                </c:pt>
                <c:pt idx="2">
                  <c:v>10</c:v>
                </c:pt>
                <c:pt idx="3">
                  <c:v>15</c:v>
                </c:pt>
                <c:pt idx="4">
                  <c:v>20</c:v>
                </c:pt>
                <c:pt idx="5">
                  <c:v>25</c:v>
                </c:pt>
                <c:pt idx="6">
                  <c:v>30</c:v>
                </c:pt>
                <c:pt idx="7">
                  <c:v>40</c:v>
                </c:pt>
                <c:pt idx="8">
                  <c:v>50</c:v>
                </c:pt>
                <c:pt idx="9">
                  <c:v>60</c:v>
                </c:pt>
              </c:numCache>
            </c:numRef>
          </c:xVal>
          <c:yVal>
            <c:numRef>
              <c:f>'Problem 1'!$B$10:$B$19</c:f>
              <c:numCache>
                <c:formatCode>General</c:formatCode>
                <c:ptCount val="10"/>
                <c:pt idx="0">
                  <c:v>0</c:v>
                </c:pt>
                <c:pt idx="1">
                  <c:v>1.7</c:v>
                </c:pt>
                <c:pt idx="2">
                  <c:v>2.9</c:v>
                </c:pt>
                <c:pt idx="3">
                  <c:v>3.9</c:v>
                </c:pt>
                <c:pt idx="4">
                  <c:v>6.1</c:v>
                </c:pt>
                <c:pt idx="5">
                  <c:v>6.5</c:v>
                </c:pt>
                <c:pt idx="6">
                  <c:v>7.8</c:v>
                </c:pt>
                <c:pt idx="7">
                  <c:v>10.6</c:v>
                </c:pt>
                <c:pt idx="8">
                  <c:v>12.1</c:v>
                </c:pt>
                <c:pt idx="9">
                  <c:v>14.4</c:v>
                </c:pt>
              </c:numCache>
            </c:numRef>
          </c:yVal>
          <c:smooth val="0"/>
          <c:extLst>
            <c:ext xmlns:c16="http://schemas.microsoft.com/office/drawing/2014/chart" uri="{C3380CC4-5D6E-409C-BE32-E72D297353CC}">
              <c16:uniqueId val="{00000000-AB07-4CB7-9EA5-144FE2F08F92}"/>
            </c:ext>
          </c:extLst>
        </c:ser>
        <c:dLbls>
          <c:showLegendKey val="0"/>
          <c:showVal val="0"/>
          <c:showCatName val="0"/>
          <c:showSerName val="0"/>
          <c:showPercent val="0"/>
          <c:showBubbleSize val="0"/>
        </c:dLbls>
        <c:axId val="798029760"/>
        <c:axId val="2004882448"/>
      </c:scatterChart>
      <c:valAx>
        <c:axId val="798029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4882448"/>
        <c:crosses val="autoZero"/>
        <c:crossBetween val="midCat"/>
      </c:valAx>
      <c:valAx>
        <c:axId val="200488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029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3043044619422573"/>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1'!$B$9</c:f>
              <c:strCache>
                <c:ptCount val="1"/>
                <c:pt idx="0">
                  <c:v>Max Static Friction Material B (N)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1"/>
            <c:dispEq val="1"/>
            <c:trendlineLbl>
              <c:layout>
                <c:manualLayout>
                  <c:x val="5.3792650918635171E-3"/>
                  <c:y val="0.240324074074074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1'!$A$10:$A$19</c:f>
              <c:numCache>
                <c:formatCode>General</c:formatCode>
                <c:ptCount val="10"/>
                <c:pt idx="0">
                  <c:v>0</c:v>
                </c:pt>
                <c:pt idx="1">
                  <c:v>5</c:v>
                </c:pt>
                <c:pt idx="2">
                  <c:v>10</c:v>
                </c:pt>
                <c:pt idx="3">
                  <c:v>15</c:v>
                </c:pt>
                <c:pt idx="4">
                  <c:v>20</c:v>
                </c:pt>
                <c:pt idx="5">
                  <c:v>25</c:v>
                </c:pt>
                <c:pt idx="6">
                  <c:v>30</c:v>
                </c:pt>
                <c:pt idx="7">
                  <c:v>40</c:v>
                </c:pt>
                <c:pt idx="8">
                  <c:v>50</c:v>
                </c:pt>
                <c:pt idx="9">
                  <c:v>60</c:v>
                </c:pt>
              </c:numCache>
            </c:numRef>
          </c:xVal>
          <c:yVal>
            <c:numRef>
              <c:f>'Problem 1'!$B$10:$B$19</c:f>
              <c:numCache>
                <c:formatCode>General</c:formatCode>
                <c:ptCount val="10"/>
                <c:pt idx="0">
                  <c:v>0</c:v>
                </c:pt>
                <c:pt idx="1">
                  <c:v>1.7</c:v>
                </c:pt>
                <c:pt idx="2">
                  <c:v>2.9</c:v>
                </c:pt>
                <c:pt idx="3">
                  <c:v>3.9</c:v>
                </c:pt>
                <c:pt idx="4">
                  <c:v>6.1</c:v>
                </c:pt>
                <c:pt idx="5">
                  <c:v>6.5</c:v>
                </c:pt>
                <c:pt idx="6">
                  <c:v>7.8</c:v>
                </c:pt>
                <c:pt idx="7">
                  <c:v>10.6</c:v>
                </c:pt>
                <c:pt idx="8">
                  <c:v>12.1</c:v>
                </c:pt>
                <c:pt idx="9">
                  <c:v>14.4</c:v>
                </c:pt>
              </c:numCache>
            </c:numRef>
          </c:yVal>
          <c:smooth val="0"/>
          <c:extLst>
            <c:ext xmlns:c16="http://schemas.microsoft.com/office/drawing/2014/chart" uri="{C3380CC4-5D6E-409C-BE32-E72D297353CC}">
              <c16:uniqueId val="{00000000-D5C3-454F-81CA-500E7E4A1F85}"/>
            </c:ext>
          </c:extLst>
        </c:ser>
        <c:dLbls>
          <c:showLegendKey val="0"/>
          <c:showVal val="0"/>
          <c:showCatName val="0"/>
          <c:showSerName val="0"/>
          <c:showPercent val="0"/>
          <c:showBubbleSize val="0"/>
        </c:dLbls>
        <c:axId val="314776767"/>
        <c:axId val="223089855"/>
      </c:scatterChart>
      <c:valAx>
        <c:axId val="3147767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3089855"/>
        <c:crosses val="autoZero"/>
        <c:crossBetween val="midCat"/>
      </c:valAx>
      <c:valAx>
        <c:axId val="22308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77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Resistance</a:t>
            </a:r>
            <a:r>
              <a:rPr lang="en-US" sz="1200" baseline="0"/>
              <a:t> Vs Wire Length for 3 Wires of Different Resistivities</a:t>
            </a:r>
            <a:endParaRPr lang="en-US" sz="1200"/>
          </a:p>
        </c:rich>
      </c:tx>
      <c:layout>
        <c:manualLayout>
          <c:xMode val="edge"/>
          <c:yMode val="edge"/>
          <c:x val="0.11982800982800985"/>
          <c:y val="1.6949152542372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561880764904387"/>
          <c:y val="0.11177780262254236"/>
          <c:w val="0.79522861642294718"/>
          <c:h val="0.75031442679834515"/>
        </c:manualLayout>
      </c:layout>
      <c:scatterChart>
        <c:scatterStyle val="lineMarker"/>
        <c:varyColors val="0"/>
        <c:ser>
          <c:idx val="0"/>
          <c:order val="0"/>
          <c:tx>
            <c:v>wire 1</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7869759523302829E-2"/>
                  <c:y val="-9.9701054317362873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2'!$C$6:$H$6</c:f>
              <c:numCache>
                <c:formatCode>General</c:formatCode>
                <c:ptCount val="6"/>
                <c:pt idx="0">
                  <c:v>0.01</c:v>
                </c:pt>
                <c:pt idx="1">
                  <c:v>0.1</c:v>
                </c:pt>
                <c:pt idx="2">
                  <c:v>0.25</c:v>
                </c:pt>
                <c:pt idx="3">
                  <c:v>0.4</c:v>
                </c:pt>
                <c:pt idx="4">
                  <c:v>0.5</c:v>
                </c:pt>
                <c:pt idx="5">
                  <c:v>0.6</c:v>
                </c:pt>
              </c:numCache>
            </c:numRef>
          </c:xVal>
          <c:yVal>
            <c:numRef>
              <c:f>'Problem 2'!$C$7:$H$7</c:f>
              <c:numCache>
                <c:formatCode>0.00E+00</c:formatCode>
                <c:ptCount val="6"/>
                <c:pt idx="0">
                  <c:v>8.0000000000000007E-5</c:v>
                </c:pt>
                <c:pt idx="1">
                  <c:v>8.0000000000000004E-4</c:v>
                </c:pt>
                <c:pt idx="2">
                  <c:v>2E-3</c:v>
                </c:pt>
                <c:pt idx="3">
                  <c:v>3.5000000000000001E-3</c:v>
                </c:pt>
                <c:pt idx="4">
                  <c:v>4.0000000000000001E-3</c:v>
                </c:pt>
                <c:pt idx="5">
                  <c:v>4.7499999999999999E-3</c:v>
                </c:pt>
              </c:numCache>
            </c:numRef>
          </c:yVal>
          <c:smooth val="0"/>
          <c:extLst>
            <c:ext xmlns:c16="http://schemas.microsoft.com/office/drawing/2014/chart" uri="{C3380CC4-5D6E-409C-BE32-E72D297353CC}">
              <c16:uniqueId val="{00000008-F8E3-4290-9D01-62AD467EED6C}"/>
            </c:ext>
          </c:extLst>
        </c:ser>
        <c:ser>
          <c:idx val="1"/>
          <c:order val="1"/>
          <c:tx>
            <c:v>wire 2</c:v>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2.8235794849968077E-2"/>
                  <c:y val="9.9498465234218597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2'!$C$6:$H$6</c:f>
              <c:numCache>
                <c:formatCode>General</c:formatCode>
                <c:ptCount val="6"/>
                <c:pt idx="0">
                  <c:v>0.01</c:v>
                </c:pt>
                <c:pt idx="1">
                  <c:v>0.1</c:v>
                </c:pt>
                <c:pt idx="2">
                  <c:v>0.25</c:v>
                </c:pt>
                <c:pt idx="3">
                  <c:v>0.4</c:v>
                </c:pt>
                <c:pt idx="4">
                  <c:v>0.5</c:v>
                </c:pt>
                <c:pt idx="5">
                  <c:v>0.6</c:v>
                </c:pt>
              </c:numCache>
            </c:numRef>
          </c:xVal>
          <c:yVal>
            <c:numRef>
              <c:f>'Problem 2'!$C$8:$H$8</c:f>
              <c:numCache>
                <c:formatCode>0.00E+00</c:formatCode>
                <c:ptCount val="6"/>
                <c:pt idx="0">
                  <c:v>4.7500000000000003E-5</c:v>
                </c:pt>
                <c:pt idx="1">
                  <c:v>4.8000000000000001E-4</c:v>
                </c:pt>
                <c:pt idx="2">
                  <c:v>1E-3</c:v>
                </c:pt>
                <c:pt idx="3">
                  <c:v>2E-3</c:v>
                </c:pt>
                <c:pt idx="4">
                  <c:v>2.5000000000000001E-3</c:v>
                </c:pt>
                <c:pt idx="5">
                  <c:v>3.0000000000000001E-3</c:v>
                </c:pt>
              </c:numCache>
            </c:numRef>
          </c:yVal>
          <c:smooth val="0"/>
          <c:extLst>
            <c:ext xmlns:c16="http://schemas.microsoft.com/office/drawing/2014/chart" uri="{C3380CC4-5D6E-409C-BE32-E72D297353CC}">
              <c16:uniqueId val="{00000009-F8E3-4290-9D01-62AD467EED6C}"/>
            </c:ext>
          </c:extLst>
        </c:ser>
        <c:ser>
          <c:idx val="2"/>
          <c:order val="2"/>
          <c:tx>
            <c:v>wire 3</c:v>
          </c:tx>
          <c:spPr>
            <a:ln w="2540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'Problem 2'!$C$6:$H$6</c:f>
              <c:numCache>
                <c:formatCode>General</c:formatCode>
                <c:ptCount val="6"/>
                <c:pt idx="0">
                  <c:v>0.01</c:v>
                </c:pt>
                <c:pt idx="1">
                  <c:v>0.1</c:v>
                </c:pt>
                <c:pt idx="2">
                  <c:v>0.25</c:v>
                </c:pt>
                <c:pt idx="3">
                  <c:v>0.4</c:v>
                </c:pt>
                <c:pt idx="4">
                  <c:v>0.5</c:v>
                </c:pt>
                <c:pt idx="5">
                  <c:v>0.6</c:v>
                </c:pt>
              </c:numCache>
            </c:numRef>
          </c:xVal>
          <c:yVal>
            <c:numRef>
              <c:f>'Problem 2'!$C$9:$H$9</c:f>
              <c:numCache>
                <c:formatCode>0.00E+00</c:formatCode>
                <c:ptCount val="6"/>
                <c:pt idx="0">
                  <c:v>1.4999999999999999E-4</c:v>
                </c:pt>
                <c:pt idx="1">
                  <c:v>1.6999999999999999E-3</c:v>
                </c:pt>
                <c:pt idx="2">
                  <c:v>4.2500000000000003E-3</c:v>
                </c:pt>
                <c:pt idx="3">
                  <c:v>7.0000000000000001E-3</c:v>
                </c:pt>
                <c:pt idx="4">
                  <c:v>8.5000000000000006E-3</c:v>
                </c:pt>
                <c:pt idx="5">
                  <c:v>0.01</c:v>
                </c:pt>
              </c:numCache>
            </c:numRef>
          </c:yVal>
          <c:smooth val="0"/>
          <c:extLst>
            <c:ext xmlns:c16="http://schemas.microsoft.com/office/drawing/2014/chart" uri="{C3380CC4-5D6E-409C-BE32-E72D297353CC}">
              <c16:uniqueId val="{0000000A-F8E3-4290-9D01-62AD467EED6C}"/>
            </c:ext>
          </c:extLst>
        </c:ser>
        <c:dLbls>
          <c:showLegendKey val="0"/>
          <c:showVal val="0"/>
          <c:showCatName val="0"/>
          <c:showSerName val="0"/>
          <c:showPercent val="0"/>
          <c:showBubbleSize val="0"/>
        </c:dLbls>
        <c:axId val="126212415"/>
        <c:axId val="374201183"/>
      </c:scatterChart>
      <c:valAx>
        <c:axId val="1262124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Wire</a:t>
                </a:r>
                <a:r>
                  <a:rPr lang="en-US" baseline="0"/>
                  <a:t> Length (m)</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201183"/>
        <c:crosses val="autoZero"/>
        <c:crossBetween val="midCat"/>
      </c:valAx>
      <c:valAx>
        <c:axId val="374201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Resistance</a:t>
                </a:r>
                <a:r>
                  <a:rPr lang="en-US" baseline="0"/>
                  <a:t> (ohms)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2124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38100</xdr:colOff>
      <xdr:row>22</xdr:row>
      <xdr:rowOff>190500</xdr:rowOff>
    </xdr:from>
    <xdr:to>
      <xdr:col>5</xdr:col>
      <xdr:colOff>619125</xdr:colOff>
      <xdr:row>27</xdr:row>
      <xdr:rowOff>0</xdr:rowOff>
    </xdr:to>
    <xdr:sp macro="" textlink="">
      <xdr:nvSpPr>
        <xdr:cNvPr id="6" name="TextBox 5">
          <a:extLst>
            <a:ext uri="{FF2B5EF4-FFF2-40B4-BE49-F238E27FC236}">
              <a16:creationId xmlns:a16="http://schemas.microsoft.com/office/drawing/2014/main" id="{0A940C0B-995A-4243-B766-69ECA564E8A6}"/>
            </a:ext>
          </a:extLst>
        </xdr:cNvPr>
        <xdr:cNvSpPr txBox="1"/>
      </xdr:nvSpPr>
      <xdr:spPr>
        <a:xfrm>
          <a:off x="38100" y="5829300"/>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1a) The</a:t>
          </a:r>
          <a:r>
            <a:rPr lang="en-US" sz="1100" baseline="0"/>
            <a:t> data generated by the test is a series of nominal, continuous data.</a:t>
          </a:r>
          <a:endParaRPr lang="en-US" sz="1100"/>
        </a:p>
      </xdr:txBody>
    </xdr:sp>
    <xdr:clientData/>
  </xdr:twoCellAnchor>
  <xdr:twoCellAnchor>
    <xdr:from>
      <xdr:col>0</xdr:col>
      <xdr:colOff>28575</xdr:colOff>
      <xdr:row>27</xdr:row>
      <xdr:rowOff>85725</xdr:rowOff>
    </xdr:from>
    <xdr:to>
      <xdr:col>5</xdr:col>
      <xdr:colOff>609600</xdr:colOff>
      <xdr:row>31</xdr:row>
      <xdr:rowOff>95250</xdr:rowOff>
    </xdr:to>
    <xdr:sp macro="" textlink="">
      <xdr:nvSpPr>
        <xdr:cNvPr id="7" name="TextBox 6">
          <a:extLst>
            <a:ext uri="{FF2B5EF4-FFF2-40B4-BE49-F238E27FC236}">
              <a16:creationId xmlns:a16="http://schemas.microsoft.com/office/drawing/2014/main" id="{2253B36C-E07F-4327-9006-688C929B5A49}"/>
            </a:ext>
          </a:extLst>
        </xdr:cNvPr>
        <xdr:cNvSpPr txBox="1"/>
      </xdr:nvSpPr>
      <xdr:spPr>
        <a:xfrm>
          <a:off x="28575" y="6724650"/>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1b) The best way to represent</a:t>
          </a:r>
          <a:r>
            <a:rPr lang="en-US" sz="1100" baseline="0"/>
            <a:t> the data is a scatter chart, since each point represent the relationship between two variables, and the values have a continuous relationship. </a:t>
          </a:r>
          <a:endParaRPr lang="en-US" sz="1100"/>
        </a:p>
      </xdr:txBody>
    </xdr:sp>
    <xdr:clientData/>
  </xdr:twoCellAnchor>
  <xdr:twoCellAnchor>
    <xdr:from>
      <xdr:col>0</xdr:col>
      <xdr:colOff>38100</xdr:colOff>
      <xdr:row>31</xdr:row>
      <xdr:rowOff>190500</xdr:rowOff>
    </xdr:from>
    <xdr:to>
      <xdr:col>5</xdr:col>
      <xdr:colOff>619125</xdr:colOff>
      <xdr:row>36</xdr:row>
      <xdr:rowOff>0</xdr:rowOff>
    </xdr:to>
    <xdr:sp macro="" textlink="">
      <xdr:nvSpPr>
        <xdr:cNvPr id="8" name="TextBox 7">
          <a:extLst>
            <a:ext uri="{FF2B5EF4-FFF2-40B4-BE49-F238E27FC236}">
              <a16:creationId xmlns:a16="http://schemas.microsoft.com/office/drawing/2014/main" id="{8E6989CB-9139-4864-8A2C-C60EA8E8D1D8}"/>
            </a:ext>
          </a:extLst>
        </xdr:cNvPr>
        <xdr:cNvSpPr txBox="1"/>
      </xdr:nvSpPr>
      <xdr:spPr>
        <a:xfrm>
          <a:off x="38100" y="7629525"/>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2a)R^2</a:t>
          </a:r>
          <a:r>
            <a:rPr lang="en-US" sz="1100" baseline="0"/>
            <a:t> is a measure of how well the model explains the variance in the data. At a about 0.992, the model explains 99.2% of data variance in the dataset.</a:t>
          </a:r>
          <a:endParaRPr lang="en-US" sz="1100"/>
        </a:p>
      </xdr:txBody>
    </xdr:sp>
    <xdr:clientData/>
  </xdr:twoCellAnchor>
  <xdr:twoCellAnchor>
    <xdr:from>
      <xdr:col>0</xdr:col>
      <xdr:colOff>47625</xdr:colOff>
      <xdr:row>36</xdr:row>
      <xdr:rowOff>85725</xdr:rowOff>
    </xdr:from>
    <xdr:to>
      <xdr:col>5</xdr:col>
      <xdr:colOff>628650</xdr:colOff>
      <xdr:row>40</xdr:row>
      <xdr:rowOff>95250</xdr:rowOff>
    </xdr:to>
    <xdr:sp macro="" textlink="">
      <xdr:nvSpPr>
        <xdr:cNvPr id="9" name="TextBox 8">
          <a:extLst>
            <a:ext uri="{FF2B5EF4-FFF2-40B4-BE49-F238E27FC236}">
              <a16:creationId xmlns:a16="http://schemas.microsoft.com/office/drawing/2014/main" id="{C437EC85-2E8F-47CE-AB35-B781742A7335}"/>
            </a:ext>
          </a:extLst>
        </xdr:cNvPr>
        <xdr:cNvSpPr txBox="1"/>
      </xdr:nvSpPr>
      <xdr:spPr>
        <a:xfrm>
          <a:off x="47625" y="8524875"/>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4c) According</a:t>
          </a:r>
          <a:r>
            <a:rPr lang="en-US" sz="1100" baseline="0"/>
            <a:t> to table 3, the R squared for the least square regression table is 0.992, versus only 0.987 in Table 5. As such, the least squares model fits the data better</a:t>
          </a:r>
          <a:endParaRPr lang="en-US" sz="1100"/>
        </a:p>
      </xdr:txBody>
    </xdr:sp>
    <xdr:clientData/>
  </xdr:twoCellAnchor>
  <xdr:twoCellAnchor>
    <xdr:from>
      <xdr:col>0</xdr:col>
      <xdr:colOff>57150</xdr:colOff>
      <xdr:row>41</xdr:row>
      <xdr:rowOff>9525</xdr:rowOff>
    </xdr:from>
    <xdr:to>
      <xdr:col>5</xdr:col>
      <xdr:colOff>638175</xdr:colOff>
      <xdr:row>45</xdr:row>
      <xdr:rowOff>19050</xdr:rowOff>
    </xdr:to>
    <xdr:sp macro="" textlink="">
      <xdr:nvSpPr>
        <xdr:cNvPr id="10" name="TextBox 9">
          <a:extLst>
            <a:ext uri="{FF2B5EF4-FFF2-40B4-BE49-F238E27FC236}">
              <a16:creationId xmlns:a16="http://schemas.microsoft.com/office/drawing/2014/main" id="{4E01EE4C-CE4A-4E24-8C53-6DC5D65C346D}"/>
            </a:ext>
          </a:extLst>
        </xdr:cNvPr>
        <xdr:cNvSpPr txBox="1"/>
      </xdr:nvSpPr>
      <xdr:spPr>
        <a:xfrm>
          <a:off x="57150" y="9448800"/>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4d) For simplicity sake, especially since hooke's law doesnt include an intercept. The fixed intercept model matches the status quo better compared to the least</a:t>
          </a:r>
          <a:r>
            <a:rPr lang="en-US" sz="1100" baseline="0"/>
            <a:t> squares regression model</a:t>
          </a:r>
          <a:endParaRPr lang="en-US" sz="1100"/>
        </a:p>
      </xdr:txBody>
    </xdr:sp>
    <xdr:clientData/>
  </xdr:twoCellAnchor>
  <xdr:twoCellAnchor>
    <xdr:from>
      <xdr:col>0</xdr:col>
      <xdr:colOff>47625</xdr:colOff>
      <xdr:row>45</xdr:row>
      <xdr:rowOff>142875</xdr:rowOff>
    </xdr:from>
    <xdr:to>
      <xdr:col>5</xdr:col>
      <xdr:colOff>628650</xdr:colOff>
      <xdr:row>49</xdr:row>
      <xdr:rowOff>152400</xdr:rowOff>
    </xdr:to>
    <xdr:sp macro="" textlink="">
      <xdr:nvSpPr>
        <xdr:cNvPr id="11" name="TextBox 10">
          <a:extLst>
            <a:ext uri="{FF2B5EF4-FFF2-40B4-BE49-F238E27FC236}">
              <a16:creationId xmlns:a16="http://schemas.microsoft.com/office/drawing/2014/main" id="{5E5876A6-7377-4CD7-B376-CEDA79830687}"/>
            </a:ext>
          </a:extLst>
        </xdr:cNvPr>
        <xdr:cNvSpPr txBox="1"/>
      </xdr:nvSpPr>
      <xdr:spPr>
        <a:xfrm>
          <a:off x="47625" y="10382250"/>
          <a:ext cx="5819775" cy="8096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4e) The R^2 value for the fixed intercept</a:t>
          </a:r>
          <a:r>
            <a:rPr lang="en-US" sz="1100" baseline="0"/>
            <a:t> calculations is lower than that automatically calculated in the chart. This might be because the excel chart uses the CORREL function instead of the calculations implemented in either chart. As shown under Table 4, the result of using this function is much closer to the value calculated by the chart. The difference could be accounted for as rounding differences</a:t>
          </a:r>
          <a:endParaRPr lang="en-US" sz="1100"/>
        </a:p>
      </xdr:txBody>
    </xdr:sp>
    <xdr:clientData/>
  </xdr:twoCellAnchor>
  <xdr:twoCellAnchor>
    <xdr:from>
      <xdr:col>0</xdr:col>
      <xdr:colOff>38100</xdr:colOff>
      <xdr:row>50</xdr:row>
      <xdr:rowOff>38100</xdr:rowOff>
    </xdr:from>
    <xdr:to>
      <xdr:col>5</xdr:col>
      <xdr:colOff>619125</xdr:colOff>
      <xdr:row>56</xdr:row>
      <xdr:rowOff>45358</xdr:rowOff>
    </xdr:to>
    <xdr:sp macro="" textlink="">
      <xdr:nvSpPr>
        <xdr:cNvPr id="12" name="TextBox 11">
          <a:extLst>
            <a:ext uri="{FF2B5EF4-FFF2-40B4-BE49-F238E27FC236}">
              <a16:creationId xmlns:a16="http://schemas.microsoft.com/office/drawing/2014/main" id="{0102B5FC-E754-4CE8-A50F-9F58276F7D98}"/>
            </a:ext>
          </a:extLst>
        </xdr:cNvPr>
        <xdr:cNvSpPr txBox="1"/>
      </xdr:nvSpPr>
      <xdr:spPr>
        <a:xfrm>
          <a:off x="38100" y="11105243"/>
          <a:ext cx="6060168" cy="120468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 </a:t>
          </a:r>
          <a:r>
            <a:rPr lang="en-US" sz="1100" b="0" i="0" u="none" strike="noStrike">
              <a:solidFill>
                <a:schemeClr val="dk1"/>
              </a:solidFill>
              <a:effectLst/>
              <a:latin typeface="+mn-lt"/>
              <a:ea typeface="+mn-ea"/>
              <a:cs typeface="+mn-cs"/>
            </a:rPr>
            <a:t>0.2514</a:t>
          </a:r>
          <a:r>
            <a:rPr lang="en-US"/>
            <a:t>  should be used, the slope</a:t>
          </a:r>
          <a:r>
            <a:rPr lang="en-US" baseline="0"/>
            <a:t> of the best fit line found using the fixed intercept method. Although on paper the least squares regression model fits the data better, if the calculations are to be done with the hookes law formula, intercept will not be taken int account. When the coefficient found by least squares regression is taken without the intercept, it's model's R squared value reduces below that of the fixed intercept model. Thus for hooke's law the fixed intercept is the better choice.</a:t>
          </a:r>
          <a:endParaRPr lang="en-US" sz="1100"/>
        </a:p>
      </xdr:txBody>
    </xdr:sp>
    <xdr:clientData/>
  </xdr:twoCellAnchor>
  <xdr:twoCellAnchor>
    <xdr:from>
      <xdr:col>5</xdr:col>
      <xdr:colOff>634999</xdr:colOff>
      <xdr:row>22</xdr:row>
      <xdr:rowOff>31173</xdr:rowOff>
    </xdr:from>
    <xdr:to>
      <xdr:col>10</xdr:col>
      <xdr:colOff>611908</xdr:colOff>
      <xdr:row>36</xdr:row>
      <xdr:rowOff>26555</xdr:rowOff>
    </xdr:to>
    <xdr:graphicFrame macro="">
      <xdr:nvGraphicFramePr>
        <xdr:cNvPr id="2" name="Chart 1">
          <a:extLst>
            <a:ext uri="{FF2B5EF4-FFF2-40B4-BE49-F238E27FC236}">
              <a16:creationId xmlns:a16="http://schemas.microsoft.com/office/drawing/2014/main" id="{CA56781C-5728-F168-13DA-6686F325EE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23089</xdr:colOff>
      <xdr:row>22</xdr:row>
      <xdr:rowOff>31171</xdr:rowOff>
    </xdr:from>
    <xdr:to>
      <xdr:col>19</xdr:col>
      <xdr:colOff>253998</xdr:colOff>
      <xdr:row>36</xdr:row>
      <xdr:rowOff>26553</xdr:rowOff>
    </xdr:to>
    <xdr:graphicFrame macro="">
      <xdr:nvGraphicFramePr>
        <xdr:cNvPr id="3" name="Chart 2">
          <a:extLst>
            <a:ext uri="{FF2B5EF4-FFF2-40B4-BE49-F238E27FC236}">
              <a16:creationId xmlns:a16="http://schemas.microsoft.com/office/drawing/2014/main" id="{454F1A31-19ED-C7EC-8163-EF8FC3C39A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88900</xdr:colOff>
      <xdr:row>4</xdr:row>
      <xdr:rowOff>69850</xdr:rowOff>
    </xdr:from>
    <xdr:to>
      <xdr:col>16</xdr:col>
      <xdr:colOff>381000</xdr:colOff>
      <xdr:row>24</xdr:row>
      <xdr:rowOff>95250</xdr:rowOff>
    </xdr:to>
    <xdr:graphicFrame macro="">
      <xdr:nvGraphicFramePr>
        <xdr:cNvPr id="3" name="Chart 2">
          <a:extLst>
            <a:ext uri="{FF2B5EF4-FFF2-40B4-BE49-F238E27FC236}">
              <a16:creationId xmlns:a16="http://schemas.microsoft.com/office/drawing/2014/main" id="{56C0E8AF-97D6-EA8C-D29A-0FF5DE9D82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469900</xdr:colOff>
      <xdr:row>5</xdr:row>
      <xdr:rowOff>38100</xdr:rowOff>
    </xdr:from>
    <xdr:to>
      <xdr:col>22</xdr:col>
      <xdr:colOff>107950</xdr:colOff>
      <xdr:row>10</xdr:row>
      <xdr:rowOff>12700</xdr:rowOff>
    </xdr:to>
    <xdr:sp macro="" textlink="">
      <xdr:nvSpPr>
        <xdr:cNvPr id="4" name="TextBox 3">
          <a:extLst>
            <a:ext uri="{FF2B5EF4-FFF2-40B4-BE49-F238E27FC236}">
              <a16:creationId xmlns:a16="http://schemas.microsoft.com/office/drawing/2014/main" id="{8DFF3635-0125-7289-0B9F-B7E9E77229EE}"/>
            </a:ext>
          </a:extLst>
        </xdr:cNvPr>
        <xdr:cNvSpPr txBox="1"/>
      </xdr:nvSpPr>
      <xdr:spPr>
        <a:xfrm>
          <a:off x="10864850" y="965200"/>
          <a:ext cx="3295650" cy="927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Knowing the equation</a:t>
          </a:r>
          <a:r>
            <a:rPr lang="en-US" sz="1100" baseline="0"/>
            <a:t> for resistivity, and knowing that wire cross sectional area is constant, resistivity can be interpreted as the slope of the line of best fit. The line of best fit for wire 3 has the greatest slope, and thus has the greatest resistivity.</a:t>
          </a:r>
          <a:endParaRPr lang="en-US" sz="1100"/>
        </a:p>
      </xdr:txBody>
    </xdr:sp>
    <xdr:clientData/>
  </xdr:twoCellAnchor>
  <xdr:twoCellAnchor>
    <xdr:from>
      <xdr:col>16</xdr:col>
      <xdr:colOff>469900</xdr:colOff>
      <xdr:row>10</xdr:row>
      <xdr:rowOff>19050</xdr:rowOff>
    </xdr:from>
    <xdr:to>
      <xdr:col>22</xdr:col>
      <xdr:colOff>114300</xdr:colOff>
      <xdr:row>15</xdr:row>
      <xdr:rowOff>177800</xdr:rowOff>
    </xdr:to>
    <xdr:sp macro="" textlink="">
      <xdr:nvSpPr>
        <xdr:cNvPr id="5" name="TextBox 4">
          <a:extLst>
            <a:ext uri="{FF2B5EF4-FFF2-40B4-BE49-F238E27FC236}">
              <a16:creationId xmlns:a16="http://schemas.microsoft.com/office/drawing/2014/main" id="{0D00EB38-25DB-4821-9C06-B0D49DAEB194}"/>
            </a:ext>
          </a:extLst>
        </xdr:cNvPr>
        <xdr:cNvSpPr txBox="1"/>
      </xdr:nvSpPr>
      <xdr:spPr>
        <a:xfrm>
          <a:off x="10864850" y="1898650"/>
          <a:ext cx="330200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According to</a:t>
          </a:r>
          <a:r>
            <a:rPr lang="en-US" sz="1100" baseline="0"/>
            <a:t> the calculations immediately below, making use of the wire 2 line of best fit equation the resistance is 0.000185 ohms when the length is 0.05 meters, and 0.00503 ohms when the wire is 1 meter long.</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A001-C096-4400-9E2D-CEB1CDFD0543}">
  <dimension ref="A1:T22"/>
  <sheetViews>
    <sheetView topLeftCell="A45" zoomScale="70" zoomScaleNormal="70" workbookViewId="0">
      <selection activeCell="G54" sqref="G54"/>
    </sheetView>
  </sheetViews>
  <sheetFormatPr defaultColWidth="9.08984375" defaultRowHeight="15.5" x14ac:dyDescent="0.35"/>
  <cols>
    <col min="1" max="1" width="26.54296875" style="24" customWidth="1"/>
    <col min="2" max="3" width="9.08984375" style="24"/>
    <col min="4" max="5" width="16.90625" style="24" customWidth="1"/>
    <col min="6" max="6" width="9.6328125" style="24" customWidth="1"/>
    <col min="7" max="9" width="15.54296875" style="24" customWidth="1"/>
    <col min="10" max="10" width="9.6328125" style="24" customWidth="1"/>
    <col min="11" max="11" width="13.08984375" style="24" customWidth="1"/>
    <col min="12" max="12" width="9.08984375" style="24"/>
    <col min="13" max="14" width="16.453125" style="24" customWidth="1"/>
    <col min="15" max="15" width="9.08984375" style="24"/>
    <col min="16" max="18" width="17.6328125" style="24" customWidth="1"/>
    <col min="19" max="19" width="9.08984375" style="24"/>
    <col min="20" max="20" width="13.453125" style="24" customWidth="1"/>
    <col min="21" max="16384" width="9.08984375" style="24"/>
  </cols>
  <sheetData>
    <row r="1" spans="1:20" x14ac:dyDescent="0.35">
      <c r="A1" s="20" t="s">
        <v>0</v>
      </c>
      <c r="B1" s="21"/>
      <c r="C1" s="22"/>
      <c r="D1" s="21"/>
      <c r="E1" s="21"/>
      <c r="F1" s="21"/>
      <c r="G1" s="21"/>
      <c r="H1" s="21"/>
      <c r="I1" s="21"/>
      <c r="J1" s="21"/>
      <c r="K1" s="21"/>
      <c r="L1" s="21"/>
      <c r="M1" s="21"/>
      <c r="N1" s="21"/>
      <c r="O1" s="23"/>
      <c r="P1" s="21"/>
    </row>
    <row r="2" spans="1:20" x14ac:dyDescent="0.35">
      <c r="A2" s="25" t="s">
        <v>1</v>
      </c>
      <c r="B2" s="65" t="s">
        <v>37</v>
      </c>
      <c r="C2" s="65"/>
      <c r="D2" s="65"/>
      <c r="E2" s="66"/>
      <c r="F2" s="66"/>
      <c r="G2" s="21"/>
      <c r="H2" s="21"/>
      <c r="I2" s="21"/>
      <c r="J2" s="21"/>
      <c r="K2" s="21"/>
      <c r="L2" s="21"/>
      <c r="M2" s="21"/>
      <c r="N2" s="21"/>
      <c r="O2" s="21"/>
      <c r="P2" s="26"/>
    </row>
    <row r="3" spans="1:20" x14ac:dyDescent="0.35">
      <c r="A3" s="25" t="s">
        <v>2</v>
      </c>
      <c r="B3" s="65" t="s">
        <v>38</v>
      </c>
      <c r="C3" s="65"/>
      <c r="D3" s="65"/>
      <c r="E3" s="66"/>
      <c r="F3" s="66"/>
      <c r="G3" s="21"/>
      <c r="H3" s="21"/>
      <c r="I3" s="21"/>
      <c r="J3" s="21"/>
      <c r="K3" s="21"/>
      <c r="L3" s="21"/>
      <c r="M3" s="21"/>
      <c r="N3" s="21"/>
      <c r="O3" s="21"/>
      <c r="P3" s="26"/>
    </row>
    <row r="4" spans="1:20" x14ac:dyDescent="0.35">
      <c r="A4" s="27" t="s">
        <v>3</v>
      </c>
      <c r="B4" s="65" t="s">
        <v>4</v>
      </c>
      <c r="C4" s="65"/>
      <c r="D4" s="65"/>
      <c r="E4" s="21"/>
      <c r="F4" s="21"/>
      <c r="G4" s="21"/>
      <c r="H4" s="21"/>
      <c r="I4" s="21"/>
      <c r="J4" s="21"/>
      <c r="K4" s="21"/>
      <c r="L4" s="21"/>
      <c r="M4" s="21"/>
      <c r="N4" s="21"/>
      <c r="O4" s="23"/>
      <c r="P4" s="21"/>
    </row>
    <row r="5" spans="1:20" x14ac:dyDescent="0.35">
      <c r="A5" s="27"/>
      <c r="B5" s="21"/>
      <c r="C5" s="22"/>
      <c r="D5" s="21"/>
      <c r="E5" s="21"/>
      <c r="F5" s="21"/>
      <c r="G5" s="21"/>
      <c r="H5" s="21"/>
      <c r="I5" s="21"/>
      <c r="J5" s="21"/>
      <c r="K5" s="21"/>
      <c r="L5" s="21"/>
      <c r="M5" s="21"/>
      <c r="N5" s="21"/>
      <c r="O5" s="23"/>
      <c r="P5" s="21"/>
    </row>
    <row r="6" spans="1:20" x14ac:dyDescent="0.35">
      <c r="A6" s="64" t="s">
        <v>5</v>
      </c>
      <c r="B6" s="64"/>
      <c r="C6" s="64"/>
      <c r="D6" s="64"/>
      <c r="E6" s="64"/>
      <c r="F6" s="64"/>
      <c r="G6" s="64"/>
      <c r="H6" s="64"/>
      <c r="I6" s="64"/>
      <c r="J6" s="64"/>
      <c r="K6" s="64"/>
      <c r="L6" s="64"/>
      <c r="M6" s="64"/>
      <c r="N6" s="64"/>
      <c r="O6" s="64"/>
      <c r="P6" s="64"/>
      <c r="Q6" s="64"/>
      <c r="R6" s="64"/>
      <c r="S6" s="64"/>
    </row>
    <row r="7" spans="1:20" ht="16" thickBot="1" x14ac:dyDescent="0.4"/>
    <row r="8" spans="1:20" ht="38.25" customHeight="1" x14ac:dyDescent="0.35">
      <c r="A8" s="56" t="s">
        <v>6</v>
      </c>
      <c r="B8" s="57"/>
      <c r="C8" s="45"/>
      <c r="D8" s="56" t="s">
        <v>7</v>
      </c>
      <c r="E8" s="57"/>
      <c r="F8" s="45"/>
      <c r="G8" s="58" t="s">
        <v>8</v>
      </c>
      <c r="H8" s="59"/>
      <c r="I8" s="60"/>
      <c r="J8" s="45"/>
      <c r="K8" s="45"/>
      <c r="L8" s="45"/>
      <c r="M8" s="56" t="s">
        <v>9</v>
      </c>
      <c r="N8" s="57"/>
      <c r="O8" s="45"/>
      <c r="P8" s="61" t="s">
        <v>10</v>
      </c>
      <c r="Q8" s="62"/>
      <c r="R8" s="63"/>
    </row>
    <row r="9" spans="1:20" ht="75.5" thickBot="1" x14ac:dyDescent="0.4">
      <c r="A9" s="28" t="s">
        <v>11</v>
      </c>
      <c r="B9" s="29" t="s">
        <v>12</v>
      </c>
      <c r="D9" s="35" t="s">
        <v>13</v>
      </c>
      <c r="E9" s="36" t="s">
        <v>14</v>
      </c>
      <c r="G9" s="37" t="s">
        <v>15</v>
      </c>
      <c r="H9" s="38" t="s">
        <v>16</v>
      </c>
      <c r="I9" s="39" t="s">
        <v>17</v>
      </c>
      <c r="J9" s="30"/>
      <c r="K9" s="30"/>
      <c r="M9" s="35" t="s">
        <v>13</v>
      </c>
      <c r="N9" s="36" t="s">
        <v>14</v>
      </c>
      <c r="P9" s="37" t="s">
        <v>15</v>
      </c>
      <c r="Q9" s="38" t="s">
        <v>16</v>
      </c>
      <c r="R9" s="39" t="s">
        <v>18</v>
      </c>
      <c r="S9" s="30"/>
      <c r="T9" s="30"/>
    </row>
    <row r="10" spans="1:20" ht="16" thickBot="1" x14ac:dyDescent="0.4">
      <c r="A10" s="31">
        <v>0</v>
      </c>
      <c r="B10" s="32">
        <v>0</v>
      </c>
      <c r="D10" s="46">
        <f>SLOPE(B10:B19,A10:A19)</f>
        <v>0.23743700503959686</v>
      </c>
      <c r="E10" s="46">
        <f>INTERCEPT(B10:B19,A10:A19)</f>
        <v>0.54535637149027938</v>
      </c>
      <c r="G10" s="50">
        <f>(($D$10*A10)+$E$10)</f>
        <v>0.54535637149027938</v>
      </c>
      <c r="H10" s="51">
        <f>(B10 - G10)^2</f>
        <v>0.29741357192504358</v>
      </c>
      <c r="I10" s="52">
        <f>(B10-$D$15)^2</f>
        <v>43.559999999999995</v>
      </c>
      <c r="J10" s="40" t="s">
        <v>19</v>
      </c>
      <c r="K10" s="47">
        <f>SUM(H10:H19)</f>
        <v>1.5731893448524081</v>
      </c>
      <c r="M10" s="72" cm="1">
        <f t="array" ref="M10:N10">LINEST(B10:B19,A10:A19,FALSE,FALSE)</f>
        <v>0.2513784461152882</v>
      </c>
      <c r="N10" s="72">
        <v>0</v>
      </c>
      <c r="P10" s="50">
        <f>(($M$10*A10)+$N$10)</f>
        <v>0</v>
      </c>
      <c r="Q10" s="51">
        <f>(B10 - P10)^2</f>
        <v>0</v>
      </c>
      <c r="R10" s="52">
        <f>(B10-$D$15)^2</f>
        <v>43.559999999999995</v>
      </c>
      <c r="S10" s="40" t="s">
        <v>19</v>
      </c>
      <c r="T10" s="47">
        <f>SUM(Q10:Q19)</f>
        <v>2.6085463659147865</v>
      </c>
    </row>
    <row r="11" spans="1:20" ht="16" thickBot="1" x14ac:dyDescent="0.4">
      <c r="A11" s="31">
        <v>5</v>
      </c>
      <c r="B11" s="32">
        <v>1.7</v>
      </c>
      <c r="G11" s="50">
        <f>(($D$10*A11)+$E$10)</f>
        <v>1.7325413966882637</v>
      </c>
      <c r="H11" s="51">
        <f t="shared" ref="H11:H19" si="0">(B11 - G11)^2</f>
        <v>1.0589424984229412E-3</v>
      </c>
      <c r="I11" s="52">
        <f t="shared" ref="I11:I19" si="1">(B11-$D$15)^2</f>
        <v>24.009999999999994</v>
      </c>
      <c r="J11" s="41" t="s">
        <v>20</v>
      </c>
      <c r="K11" s="48">
        <f>SUM(I10:I19)</f>
        <v>197.34</v>
      </c>
      <c r="P11" s="50">
        <f t="shared" ref="P11:P19" si="2">(($M$10*A11)+$N$10)</f>
        <v>1.2568922305764409</v>
      </c>
      <c r="Q11" s="51">
        <f t="shared" ref="Q11:Q19" si="3">(B11 - P11)^2</f>
        <v>0.19634449532352194</v>
      </c>
      <c r="R11" s="52">
        <f t="shared" ref="R11:R19" si="4">(B11-$D$15)^2</f>
        <v>24.009999999999994</v>
      </c>
      <c r="S11" s="41" t="s">
        <v>20</v>
      </c>
      <c r="T11" s="48">
        <f>SUM(R10:R19)</f>
        <v>197.34</v>
      </c>
    </row>
    <row r="12" spans="1:20" ht="19" thickBot="1" x14ac:dyDescent="0.4">
      <c r="A12" s="31">
        <v>10</v>
      </c>
      <c r="B12" s="32">
        <v>2.9</v>
      </c>
      <c r="G12" s="50">
        <f>(($D$10*A12)+$E$10)</f>
        <v>2.919726421886248</v>
      </c>
      <c r="H12" s="51">
        <f t="shared" si="0"/>
        <v>3.8913172043424684E-4</v>
      </c>
      <c r="I12" s="52">
        <f t="shared" si="1"/>
        <v>13.689999999999998</v>
      </c>
      <c r="J12" s="42" t="s">
        <v>21</v>
      </c>
      <c r="K12" s="49">
        <f>1-(K10/K11)</f>
        <v>0.99202802602182827</v>
      </c>
      <c r="N12" s="24" t="s">
        <v>39</v>
      </c>
      <c r="P12" s="50">
        <f t="shared" si="2"/>
        <v>2.5137844611528819</v>
      </c>
      <c r="Q12" s="51">
        <f t="shared" si="3"/>
        <v>0.14916244244696972</v>
      </c>
      <c r="R12" s="52">
        <f t="shared" si="4"/>
        <v>13.689999999999998</v>
      </c>
      <c r="S12" s="42" t="s">
        <v>21</v>
      </c>
      <c r="T12" s="49">
        <f>1-(T10/T11)</f>
        <v>0.98678146160983693</v>
      </c>
    </row>
    <row r="13" spans="1:20" ht="16" thickBot="1" x14ac:dyDescent="0.4">
      <c r="A13" s="31">
        <v>15</v>
      </c>
      <c r="B13" s="32">
        <v>3.9</v>
      </c>
      <c r="D13" s="56" t="s">
        <v>7</v>
      </c>
      <c r="E13" s="57"/>
      <c r="G13" s="50">
        <f>(($D$10*A13)+$E$10)</f>
        <v>4.1069114470842321</v>
      </c>
      <c r="H13" s="51">
        <f t="shared" si="0"/>
        <v>4.2812346934491E-2</v>
      </c>
      <c r="I13" s="52">
        <f t="shared" si="1"/>
        <v>7.2899999999999983</v>
      </c>
      <c r="J13" s="33"/>
      <c r="K13" s="34"/>
      <c r="N13" s="24">
        <f>CORREL(B10:B19,A10:A19)</f>
        <v>0.99600603714125568</v>
      </c>
      <c r="P13" s="50">
        <f t="shared" si="2"/>
        <v>3.7706766917293231</v>
      </c>
      <c r="Q13" s="51">
        <f t="shared" si="3"/>
        <v>1.6724518062072511E-2</v>
      </c>
      <c r="R13" s="52">
        <f t="shared" si="4"/>
        <v>7.2899999999999983</v>
      </c>
      <c r="S13" s="33"/>
      <c r="T13" s="34"/>
    </row>
    <row r="14" spans="1:20" ht="16" thickBot="1" x14ac:dyDescent="0.4">
      <c r="A14" s="31">
        <v>20</v>
      </c>
      <c r="B14" s="32">
        <v>6.1</v>
      </c>
      <c r="D14" s="35" t="s">
        <v>22</v>
      </c>
      <c r="E14" s="36" t="s">
        <v>23</v>
      </c>
      <c r="G14" s="50">
        <f>(($D$10*A14)+$E$10)</f>
        <v>5.2940964722822166</v>
      </c>
      <c r="H14" s="51">
        <f t="shared" si="0"/>
        <v>0.64948049598796753</v>
      </c>
      <c r="I14" s="52">
        <f t="shared" si="1"/>
        <v>0.25</v>
      </c>
      <c r="J14" s="33"/>
      <c r="K14" s="34"/>
      <c r="P14" s="50">
        <f t="shared" si="2"/>
        <v>5.0275689223057638</v>
      </c>
      <c r="Q14" s="51">
        <f t="shared" si="3"/>
        <v>1.1501084164044202</v>
      </c>
      <c r="R14" s="52">
        <f t="shared" si="4"/>
        <v>0.25</v>
      </c>
      <c r="S14" s="33"/>
      <c r="T14" s="34"/>
    </row>
    <row r="15" spans="1:20" ht="16" thickBot="1" x14ac:dyDescent="0.4">
      <c r="A15" s="31">
        <v>25</v>
      </c>
      <c r="B15" s="32">
        <v>6.5</v>
      </c>
      <c r="D15" s="43">
        <f>AVERAGE(B10:B19)</f>
        <v>6.6</v>
      </c>
      <c r="E15" s="44">
        <f>_xlfn.VAR.S(B10:B19)</f>
        <v>21.926666666666669</v>
      </c>
      <c r="G15" s="50">
        <f>(($D$10*A15)+$E$10)</f>
        <v>6.4812814974802011</v>
      </c>
      <c r="H15" s="51">
        <f t="shared" si="0"/>
        <v>3.5038233658371765E-4</v>
      </c>
      <c r="I15" s="52">
        <f t="shared" si="1"/>
        <v>9.9999999999999291E-3</v>
      </c>
      <c r="J15" s="33"/>
      <c r="K15" s="34"/>
      <c r="P15" s="50">
        <f t="shared" si="2"/>
        <v>6.284461152882205</v>
      </c>
      <c r="Q15" s="51">
        <f t="shared" si="3"/>
        <v>4.6456994616868218E-2</v>
      </c>
      <c r="R15" s="52">
        <f t="shared" si="4"/>
        <v>9.9999999999999291E-3</v>
      </c>
      <c r="S15" s="33"/>
      <c r="T15" s="34"/>
    </row>
    <row r="16" spans="1:20" ht="16" thickBot="1" x14ac:dyDescent="0.4">
      <c r="A16" s="31">
        <v>30</v>
      </c>
      <c r="B16" s="32">
        <v>7.8</v>
      </c>
      <c r="G16" s="50">
        <f>(($D$10*A16)+$E$10)</f>
        <v>7.6684665226781847</v>
      </c>
      <c r="H16" s="51">
        <f t="shared" si="0"/>
        <v>1.7301055656368441E-2</v>
      </c>
      <c r="I16" s="52">
        <f t="shared" si="1"/>
        <v>1.4400000000000004</v>
      </c>
      <c r="J16" s="33"/>
      <c r="K16" s="34"/>
      <c r="P16" s="50">
        <f t="shared" si="2"/>
        <v>7.5413533834586461</v>
      </c>
      <c r="Q16" s="51">
        <f t="shared" si="3"/>
        <v>6.6898072248290044E-2</v>
      </c>
      <c r="R16" s="52">
        <f t="shared" si="4"/>
        <v>1.4400000000000004</v>
      </c>
      <c r="S16" s="33"/>
      <c r="T16" s="34"/>
    </row>
    <row r="17" spans="1:20" ht="16" thickBot="1" x14ac:dyDescent="0.4">
      <c r="A17" s="31">
        <v>40</v>
      </c>
      <c r="B17" s="32">
        <v>10.6</v>
      </c>
      <c r="G17" s="50">
        <f>(($D$10*A17)+$E$10)</f>
        <v>10.042836573074155</v>
      </c>
      <c r="H17" s="51">
        <f t="shared" si="0"/>
        <v>0.31043108430375138</v>
      </c>
      <c r="I17" s="52">
        <f t="shared" si="1"/>
        <v>16</v>
      </c>
      <c r="J17" s="33"/>
      <c r="K17" s="34"/>
      <c r="P17" s="50">
        <f t="shared" si="2"/>
        <v>10.055137844611528</v>
      </c>
      <c r="Q17" s="51">
        <f t="shared" si="3"/>
        <v>0.29687476837457144</v>
      </c>
      <c r="R17" s="52">
        <f t="shared" si="4"/>
        <v>16</v>
      </c>
      <c r="S17" s="33"/>
      <c r="T17" s="34"/>
    </row>
    <row r="18" spans="1:20" ht="16" thickBot="1" x14ac:dyDescent="0.4">
      <c r="A18" s="31">
        <v>50</v>
      </c>
      <c r="B18" s="32">
        <v>12.1</v>
      </c>
      <c r="G18" s="50">
        <f>(($D$10*A18)+$E$10)</f>
        <v>12.417206623470122</v>
      </c>
      <c r="H18" s="51">
        <f t="shared" si="0"/>
        <v>0.10062004197331594</v>
      </c>
      <c r="I18" s="52">
        <f t="shared" si="1"/>
        <v>30.25</v>
      </c>
      <c r="J18" s="33"/>
      <c r="K18" s="34"/>
      <c r="P18" s="50">
        <f t="shared" si="2"/>
        <v>12.56892230576441</v>
      </c>
      <c r="Q18" s="51">
        <f t="shared" si="3"/>
        <v>0.21988812884341111</v>
      </c>
      <c r="R18" s="52">
        <f t="shared" si="4"/>
        <v>30.25</v>
      </c>
      <c r="S18" s="33"/>
      <c r="T18" s="34"/>
    </row>
    <row r="19" spans="1:20" ht="16" thickBot="1" x14ac:dyDescent="0.4">
      <c r="A19" s="31">
        <v>60</v>
      </c>
      <c r="B19" s="32">
        <v>14.4</v>
      </c>
      <c r="G19" s="50">
        <f>(($D$10*A19)+$E$10)</f>
        <v>14.791576673866089</v>
      </c>
      <c r="H19" s="51">
        <f t="shared" si="0"/>
        <v>0.15333229151602931</v>
      </c>
      <c r="I19" s="52">
        <f t="shared" si="1"/>
        <v>60.840000000000011</v>
      </c>
      <c r="J19" s="33"/>
      <c r="K19" s="34"/>
      <c r="P19" s="50">
        <f t="shared" si="2"/>
        <v>15.082706766917292</v>
      </c>
      <c r="Q19" s="51">
        <f t="shared" si="3"/>
        <v>0.46608852959466157</v>
      </c>
      <c r="R19" s="52">
        <f t="shared" si="4"/>
        <v>60.840000000000011</v>
      </c>
      <c r="S19" s="33"/>
      <c r="T19" s="34"/>
    </row>
    <row r="20" spans="1:20" x14ac:dyDescent="0.35">
      <c r="G20" s="34"/>
      <c r="H20" s="34"/>
      <c r="I20" s="34"/>
      <c r="J20" s="33"/>
      <c r="K20" s="34"/>
    </row>
    <row r="21" spans="1:20" ht="16" thickBot="1" x14ac:dyDescent="0.4">
      <c r="G21" s="34"/>
      <c r="H21" s="34"/>
      <c r="I21" s="34"/>
      <c r="J21" s="33"/>
      <c r="K21" s="34"/>
    </row>
    <row r="22" spans="1:20" ht="16" thickBot="1" x14ac:dyDescent="0.4">
      <c r="A22" s="53" t="s">
        <v>24</v>
      </c>
      <c r="B22" s="54"/>
      <c r="C22" s="55"/>
      <c r="G22" s="53" t="s">
        <v>25</v>
      </c>
      <c r="H22" s="54"/>
      <c r="I22" s="55"/>
      <c r="J22" s="33"/>
      <c r="K22" s="34"/>
      <c r="P22" s="53" t="s">
        <v>26</v>
      </c>
      <c r="Q22" s="54"/>
      <c r="R22" s="55"/>
    </row>
  </sheetData>
  <mergeCells count="15">
    <mergeCell ref="A6:S6"/>
    <mergeCell ref="B2:D2"/>
    <mergeCell ref="E2:F2"/>
    <mergeCell ref="B3:D3"/>
    <mergeCell ref="E3:F3"/>
    <mergeCell ref="B4:D4"/>
    <mergeCell ref="A22:C22"/>
    <mergeCell ref="A8:B8"/>
    <mergeCell ref="G8:I8"/>
    <mergeCell ref="P8:R8"/>
    <mergeCell ref="D13:E13"/>
    <mergeCell ref="D8:E8"/>
    <mergeCell ref="M8:N8"/>
    <mergeCell ref="G22:I22"/>
    <mergeCell ref="P22:R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731F7-4E25-4520-93CB-016F5E640CB3}">
  <dimension ref="A1:S21"/>
  <sheetViews>
    <sheetView tabSelected="1" topLeftCell="M1" workbookViewId="0">
      <selection activeCell="T20" sqref="T20"/>
    </sheetView>
  </sheetViews>
  <sheetFormatPr defaultRowHeight="14.5" x14ac:dyDescent="0.35"/>
  <cols>
    <col min="1" max="1" width="17.90625" customWidth="1"/>
    <col min="18" max="18" width="10.08984375" customWidth="1"/>
  </cols>
  <sheetData>
    <row r="1" spans="1:19" x14ac:dyDescent="0.35">
      <c r="A1" s="2" t="s">
        <v>27</v>
      </c>
      <c r="B1" s="67" t="s">
        <v>28</v>
      </c>
      <c r="C1" s="67"/>
      <c r="D1" s="67"/>
    </row>
    <row r="4" spans="1:19" x14ac:dyDescent="0.35">
      <c r="A4" s="1" t="s">
        <v>29</v>
      </c>
      <c r="L4" s="1" t="s">
        <v>30</v>
      </c>
      <c r="Q4" s="68" t="s">
        <v>24</v>
      </c>
      <c r="R4" s="68"/>
      <c r="S4" s="68"/>
    </row>
    <row r="5" spans="1:19" ht="15" thickBot="1" x14ac:dyDescent="0.4">
      <c r="A5" t="s">
        <v>31</v>
      </c>
    </row>
    <row r="6" spans="1:19" ht="16.5" customHeight="1" x14ac:dyDescent="0.35">
      <c r="A6" s="18" t="s">
        <v>32</v>
      </c>
      <c r="B6" s="19"/>
      <c r="C6" s="3">
        <v>0.01</v>
      </c>
      <c r="D6" s="4">
        <v>0.1</v>
      </c>
      <c r="E6" s="4">
        <v>0.25</v>
      </c>
      <c r="F6" s="4">
        <v>0.4</v>
      </c>
      <c r="G6" s="4">
        <v>0.5</v>
      </c>
      <c r="H6" s="5">
        <v>0.6</v>
      </c>
    </row>
    <row r="7" spans="1:19" x14ac:dyDescent="0.35">
      <c r="A7" s="69" t="s">
        <v>33</v>
      </c>
      <c r="B7" s="6" t="s">
        <v>34</v>
      </c>
      <c r="C7" s="7">
        <v>8.0000000000000007E-5</v>
      </c>
      <c r="D7" s="8">
        <v>8.0000000000000004E-4</v>
      </c>
      <c r="E7" s="8">
        <v>2E-3</v>
      </c>
      <c r="F7" s="8">
        <v>3.5000000000000001E-3</v>
      </c>
      <c r="G7" s="8">
        <v>4.0000000000000001E-3</v>
      </c>
      <c r="H7" s="9">
        <v>4.7499999999999999E-3</v>
      </c>
    </row>
    <row r="8" spans="1:19" x14ac:dyDescent="0.35">
      <c r="A8" s="70"/>
      <c r="B8" s="10" t="s">
        <v>35</v>
      </c>
      <c r="C8" s="11">
        <v>4.7500000000000003E-5</v>
      </c>
      <c r="D8" s="12">
        <v>4.8000000000000001E-4</v>
      </c>
      <c r="E8" s="12">
        <v>1E-3</v>
      </c>
      <c r="F8" s="12">
        <v>2E-3</v>
      </c>
      <c r="G8" s="12">
        <v>2.5000000000000001E-3</v>
      </c>
      <c r="H8" s="13">
        <v>3.0000000000000001E-3</v>
      </c>
    </row>
    <row r="9" spans="1:19" ht="15" thickBot="1" x14ac:dyDescent="0.4">
      <c r="A9" s="71"/>
      <c r="B9" s="14" t="s">
        <v>36</v>
      </c>
      <c r="C9" s="15">
        <v>1.4999999999999999E-4</v>
      </c>
      <c r="D9" s="16">
        <v>1.6999999999999999E-3</v>
      </c>
      <c r="E9" s="16">
        <v>4.2500000000000003E-3</v>
      </c>
      <c r="F9" s="16">
        <v>7.0000000000000001E-3</v>
      </c>
      <c r="G9" s="16">
        <v>8.5000000000000006E-3</v>
      </c>
      <c r="H9" s="17">
        <v>0.01</v>
      </c>
    </row>
    <row r="18" spans="18:19" x14ac:dyDescent="0.35">
      <c r="R18" t="s">
        <v>40</v>
      </c>
    </row>
    <row r="19" spans="18:19" x14ac:dyDescent="0.35">
      <c r="R19" t="s">
        <v>41</v>
      </c>
      <c r="S19" t="s">
        <v>42</v>
      </c>
    </row>
    <row r="20" spans="18:19" x14ac:dyDescent="0.35">
      <c r="R20">
        <v>0.05</v>
      </c>
      <c r="S20">
        <f>(0.0051 * R20) -0.00007</f>
        <v>1.8500000000000002E-4</v>
      </c>
    </row>
    <row r="21" spans="18:19" x14ac:dyDescent="0.35">
      <c r="R21">
        <v>1</v>
      </c>
      <c r="S21">
        <f>(0.0051 * R21) -0.00007</f>
        <v>5.0300000000000006E-3</v>
      </c>
    </row>
  </sheetData>
  <mergeCells count="3">
    <mergeCell ref="B1:D1"/>
    <mergeCell ref="Q4:S4"/>
    <mergeCell ref="A7:A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1</vt:lpstr>
      <vt:lpstr>Problem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Folkerts, Jill A</dc:creator>
  <cp:keywords/>
  <dc:description/>
  <cp:lastModifiedBy>Michael Ray</cp:lastModifiedBy>
  <cp:revision/>
  <dcterms:created xsi:type="dcterms:W3CDTF">2020-07-09T14:38:26Z</dcterms:created>
  <dcterms:modified xsi:type="dcterms:W3CDTF">2023-10-09T15:05:32Z</dcterms:modified>
  <cp:category/>
  <cp:contentStatus/>
</cp:coreProperties>
</file>