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3" i="1" l="1"/>
  <c r="C25" i="1"/>
  <c r="F13" i="1"/>
  <c r="F29" i="1"/>
  <c r="D31" i="1"/>
  <c r="D29" i="1"/>
  <c r="C4" i="1"/>
  <c r="D18" i="1"/>
  <c r="D17" i="1"/>
  <c r="D16" i="1"/>
  <c r="D15" i="1"/>
  <c r="D13" i="1"/>
  <c r="D14" i="1" s="1"/>
  <c r="D19" i="1" s="1"/>
  <c r="D20" i="1" s="1"/>
  <c r="D21" i="1" s="1"/>
  <c r="D30" i="1" l="1"/>
  <c r="D32" i="1" s="1"/>
  <c r="D33" i="1" s="1"/>
  <c r="D34" i="1" s="1"/>
  <c r="E29" i="1" s="1"/>
</calcChain>
</file>

<file path=xl/sharedStrings.xml><?xml version="1.0" encoding="utf-8"?>
<sst xmlns="http://schemas.openxmlformats.org/spreadsheetml/2006/main" count="77" uniqueCount="59">
  <si>
    <t>Body Fat Formula For women</t>
  </si>
  <si>
    <t>Factor 1</t>
  </si>
  <si>
    <t>(Total body weight x 0.732) + 8.987</t>
  </si>
  <si>
    <t>Factor 2</t>
  </si>
  <si>
    <t>Factor 3</t>
  </si>
  <si>
    <t>Factor 4*</t>
  </si>
  <si>
    <t>Factor 5*</t>
  </si>
  <si>
    <t>Lean Body Mass</t>
  </si>
  <si>
    <t>Factor 1 + Factor 2 - Factor 3 - Factor 4 + Factor 5</t>
  </si>
  <si>
    <t>Body Fat Weight</t>
  </si>
  <si>
    <t>Total bodyweight - Lean Body Mass</t>
  </si>
  <si>
    <t>Body Fat Percentage</t>
  </si>
  <si>
    <t>(Body Fat Weight x 100) / total bodyweight</t>
  </si>
  <si>
    <t xml:space="preserve"> </t>
  </si>
  <si>
    <t>Body Fat Formula For Men</t>
  </si>
  <si>
    <t>(Total body weight x 1.082) + 94.42</t>
  </si>
  <si>
    <t>Waist measurement x 4.15</t>
  </si>
  <si>
    <t>Factor 1 - Factor 2</t>
  </si>
  <si>
    <t>Body Fat  Calculator Formula</t>
  </si>
  <si>
    <t>Weight of 37 lbs and 4 oz = 37.25 lbs (16 ounces = 1 pound so 4 oz/16 oz = 0.25).</t>
  </si>
  <si>
    <t>Height = 41.5 in.</t>
  </si>
  <si>
    <t>(37.25 lbs / 41.5 in / 41.5 in) x 703 = 15.2</t>
  </si>
  <si>
    <t>Total Body weight</t>
  </si>
  <si>
    <t>Weight in kg X 2.20462</t>
  </si>
  <si>
    <t>Wrist measurement (in inches) / 3.140</t>
  </si>
  <si>
    <t>Hip measurement (in inches) x 0.249</t>
  </si>
  <si>
    <t>Forearm measurement (in inches) x 0.434</t>
  </si>
  <si>
    <t>Example</t>
  </si>
  <si>
    <t>Waist measurement ((in inches) x 0.157</t>
  </si>
  <si>
    <t>Mesurements</t>
  </si>
  <si>
    <t>Value</t>
  </si>
  <si>
    <t>Weight(KG)</t>
  </si>
  <si>
    <t>Waist( In inches)</t>
  </si>
  <si>
    <t>Wrist( In Inches)</t>
  </si>
  <si>
    <t>Gender</t>
  </si>
  <si>
    <t>Female</t>
  </si>
  <si>
    <t>Hip( In Inches)</t>
  </si>
  <si>
    <t>Forearm(In Inches)</t>
  </si>
  <si>
    <t>Classification</t>
  </si>
  <si>
    <t>Women (% fat)</t>
  </si>
  <si>
    <t>Men (% fat)</t>
  </si>
  <si>
    <t>Essential Fat</t>
  </si>
  <si>
    <t>10-12%</t>
  </si>
  <si>
    <t>2-4%</t>
  </si>
  <si>
    <t>Athletes</t>
  </si>
  <si>
    <t>14-20%</t>
  </si>
  <si>
    <t>6-13%</t>
  </si>
  <si>
    <t>Fitness</t>
  </si>
  <si>
    <t>21-24%</t>
  </si>
  <si>
    <t>14-17%</t>
  </si>
  <si>
    <t>Acceptable</t>
  </si>
  <si>
    <t>25-31%</t>
  </si>
  <si>
    <t>18-25%</t>
  </si>
  <si>
    <t>Obese</t>
  </si>
  <si>
    <t>32%+</t>
  </si>
  <si>
    <t>25%+</t>
  </si>
  <si>
    <t>Result in%</t>
  </si>
  <si>
    <t>Male</t>
  </si>
  <si>
    <t>Weight in kg x 2.20462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</si>
</sst>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Open Sans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4" xfId="0" applyBorder="1"/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/>
    </xf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0" fillId="0" borderId="3" xfId="0" applyBorder="1"/>
    <xf numFmtId="0" fontId="5" fillId="3" borderId="7" xfId="0" applyFont="1" applyFill="1" applyBorder="1" applyAlignment="1">
      <alignment vertical="top" wrapText="1"/>
    </xf>
    <xf numFmtId="0" fontId="0" fillId="0" borderId="15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7" xfId="0" applyFont="1" applyBorder="1" applyAlignment="1">
      <alignment vertical="center"/>
    </xf>
    <xf numFmtId="0" fontId="8" fillId="3" borderId="2" xfId="0" applyFont="1" applyFill="1" applyBorder="1" applyAlignment="1">
      <alignment vertical="center" wrapText="1"/>
    </xf>
    <xf numFmtId="0" fontId="0" fillId="0" borderId="19" xfId="0" applyBorder="1"/>
    <xf numFmtId="0" fontId="4" fillId="0" borderId="17" xfId="0" applyFont="1" applyBorder="1" applyAlignment="1">
      <alignment vertical="center"/>
    </xf>
    <xf numFmtId="0" fontId="0" fillId="0" borderId="19" xfId="0" applyBorder="1" applyAlignment="1">
      <alignment vertical="center"/>
    </xf>
    <xf numFmtId="170" fontId="0" fillId="2" borderId="20" xfId="0" applyNumberFormat="1" applyFill="1" applyBorder="1" applyAlignment="1">
      <alignment horizontal="center" vertical="center"/>
    </xf>
    <xf numFmtId="170" fontId="0" fillId="2" borderId="0" xfId="0" applyNumberFormat="1" applyFill="1" applyBorder="1" applyAlignment="1">
      <alignment horizontal="center" vertical="center"/>
    </xf>
    <xf numFmtId="170" fontId="0" fillId="2" borderId="21" xfId="0" applyNumberForma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70" fontId="0" fillId="2" borderId="14" xfId="0" applyNumberFormat="1" applyFill="1" applyBorder="1" applyAlignment="1">
      <alignment horizontal="center" vertical="center"/>
    </xf>
    <xf numFmtId="170" fontId="0" fillId="2" borderId="24" xfId="0" applyNumberFormat="1" applyFill="1" applyBorder="1" applyAlignment="1">
      <alignment horizontal="center" vertical="center"/>
    </xf>
    <xf numFmtId="170" fontId="0" fillId="2" borderId="25" xfId="0" applyNumberForma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6" fillId="3" borderId="1" xfId="0" applyFont="1" applyFill="1" applyBorder="1" applyAlignment="1">
      <alignment vertical="top" wrapText="1"/>
    </xf>
    <xf numFmtId="0" fontId="7" fillId="3" borderId="17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5" fillId="3" borderId="5" xfId="0" applyFont="1" applyFill="1" applyBorder="1" applyAlignment="1">
      <alignment vertical="top" wrapText="1"/>
    </xf>
    <xf numFmtId="0" fontId="5" fillId="3" borderId="19" xfId="0" applyFont="1" applyFill="1" applyBorder="1" applyAlignment="1">
      <alignment vertical="top" wrapText="1"/>
    </xf>
    <xf numFmtId="0" fontId="5" fillId="3" borderId="6" xfId="0" applyFont="1" applyFill="1" applyBorder="1" applyAlignment="1">
      <alignment vertical="top" wrapText="1"/>
    </xf>
    <xf numFmtId="0" fontId="0" fillId="0" borderId="1" xfId="0" applyBorder="1"/>
    <xf numFmtId="0" fontId="1" fillId="0" borderId="0" xfId="0" applyFont="1" applyBorder="1" applyAlignment="1">
      <alignment horizontal="center" vertical="center"/>
    </xf>
    <xf numFmtId="0" fontId="0" fillId="0" borderId="29" xfId="0" applyBorder="1"/>
    <xf numFmtId="0" fontId="0" fillId="0" borderId="5" xfId="0" applyBorder="1"/>
    <xf numFmtId="0" fontId="0" fillId="0" borderId="6" xfId="0" applyBorder="1"/>
    <xf numFmtId="170" fontId="0" fillId="3" borderId="0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1" fillId="0" borderId="13" xfId="0" applyFont="1" applyBorder="1" applyAlignment="1">
      <alignment vertical="center"/>
    </xf>
    <xf numFmtId="0" fontId="8" fillId="3" borderId="9" xfId="0" applyFont="1" applyFill="1" applyBorder="1" applyAlignment="1">
      <alignment vertical="center" wrapTex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0" borderId="16" xfId="0" applyFont="1" applyBorder="1" applyAlignment="1">
      <alignment horizontal="center" wrapText="1"/>
    </xf>
    <xf numFmtId="0" fontId="3" fillId="0" borderId="1" xfId="0" applyFont="1" applyBorder="1"/>
    <xf numFmtId="0" fontId="3" fillId="0" borderId="2" xfId="0" applyFont="1" applyBorder="1"/>
    <xf numFmtId="0" fontId="0" fillId="0" borderId="3" xfId="0" applyFill="1" applyBorder="1" applyAlignment="1">
      <alignment vertical="center"/>
    </xf>
    <xf numFmtId="0" fontId="0" fillId="0" borderId="4" xfId="0" applyBorder="1" applyAlignment="1">
      <alignment horizontal="right"/>
    </xf>
    <xf numFmtId="0" fontId="0" fillId="0" borderId="0" xfId="0" applyBorder="1" applyAlignment="1"/>
    <xf numFmtId="0" fontId="4" fillId="0" borderId="33" xfId="0" applyFont="1" applyBorder="1" applyAlignment="1">
      <alignment horizontal="center" wrapText="1"/>
    </xf>
    <xf numFmtId="0" fontId="4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vertical="center"/>
    </xf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2"/>
  <sheetViews>
    <sheetView tabSelected="1" workbookViewId="0">
      <selection activeCell="G7" sqref="G7"/>
    </sheetView>
  </sheetViews>
  <sheetFormatPr defaultRowHeight="15" x14ac:dyDescent="0.25"/>
  <cols>
    <col min="2" max="2" width="39.28515625" bestFit="1" customWidth="1"/>
    <col min="3" max="3" width="43.7109375" bestFit="1" customWidth="1"/>
    <col min="4" max="4" width="10.28515625" customWidth="1"/>
    <col min="5" max="5" width="10.28515625" bestFit="1" customWidth="1"/>
    <col min="6" max="6" width="15.7109375" customWidth="1"/>
    <col min="7" max="7" width="24.140625" customWidth="1"/>
  </cols>
  <sheetData>
    <row r="1" spans="2:9" ht="19.5" thickBot="1" x14ac:dyDescent="0.35">
      <c r="B1" s="53" t="s">
        <v>18</v>
      </c>
      <c r="C1" s="59"/>
    </row>
    <row r="2" spans="2:9" ht="16.5" thickBot="1" x14ac:dyDescent="0.3">
      <c r="B2" s="54" t="s">
        <v>29</v>
      </c>
      <c r="C2" s="55" t="s">
        <v>30</v>
      </c>
    </row>
    <row r="3" spans="2:9" x14ac:dyDescent="0.25">
      <c r="B3" s="41" t="s">
        <v>34</v>
      </c>
      <c r="C3" s="47" t="s">
        <v>35</v>
      </c>
    </row>
    <row r="4" spans="2:9" x14ac:dyDescent="0.25">
      <c r="B4" s="12" t="s">
        <v>31</v>
      </c>
      <c r="C4" s="1">
        <f>75</f>
        <v>75</v>
      </c>
    </row>
    <row r="5" spans="2:9" x14ac:dyDescent="0.25">
      <c r="B5" s="12" t="s">
        <v>32</v>
      </c>
      <c r="C5" s="1">
        <v>34</v>
      </c>
    </row>
    <row r="6" spans="2:9" x14ac:dyDescent="0.25">
      <c r="B6" s="12" t="s">
        <v>33</v>
      </c>
      <c r="C6" s="1">
        <v>6</v>
      </c>
    </row>
    <row r="7" spans="2:9" x14ac:dyDescent="0.25">
      <c r="B7" s="12" t="s">
        <v>36</v>
      </c>
      <c r="C7" s="1">
        <v>38</v>
      </c>
    </row>
    <row r="8" spans="2:9" ht="15.75" thickBot="1" x14ac:dyDescent="0.3">
      <c r="B8" s="44" t="s">
        <v>37</v>
      </c>
      <c r="C8" s="45">
        <v>14</v>
      </c>
    </row>
    <row r="10" spans="2:9" ht="15.75" thickBot="1" x14ac:dyDescent="0.3">
      <c r="G10" s="58"/>
    </row>
    <row r="11" spans="2:9" ht="19.5" thickBot="1" x14ac:dyDescent="0.35">
      <c r="B11" s="53" t="s">
        <v>18</v>
      </c>
      <c r="C11" s="59"/>
      <c r="D11" s="50"/>
      <c r="E11" s="51"/>
      <c r="F11" s="52"/>
      <c r="G11" s="58"/>
      <c r="H11" s="9"/>
      <c r="I11" s="9"/>
    </row>
    <row r="12" spans="2:9" ht="18.75" x14ac:dyDescent="0.25">
      <c r="B12" s="11" t="s">
        <v>0</v>
      </c>
      <c r="C12" s="60"/>
      <c r="D12" s="63" t="s">
        <v>27</v>
      </c>
      <c r="E12" s="48" t="s">
        <v>56</v>
      </c>
      <c r="F12" s="49" t="s">
        <v>38</v>
      </c>
      <c r="G12" s="58"/>
      <c r="H12" s="9"/>
      <c r="I12" s="9"/>
    </row>
    <row r="13" spans="2:9" x14ac:dyDescent="0.25">
      <c r="B13" s="12" t="s">
        <v>22</v>
      </c>
      <c r="C13" s="61" t="s">
        <v>58</v>
      </c>
      <c r="D13" s="43">
        <f>75*2.20462</f>
        <v>165.34649999999999</v>
      </c>
      <c r="E13" s="21">
        <f>D21</f>
        <v>25.485289361747778</v>
      </c>
      <c r="F13" s="24" t="str">
        <f>B41</f>
        <v>Acceptable</v>
      </c>
      <c r="G13" s="9"/>
      <c r="H13" s="9"/>
      <c r="I13" s="9"/>
    </row>
    <row r="14" spans="2:9" x14ac:dyDescent="0.25">
      <c r="B14" s="2" t="s">
        <v>1</v>
      </c>
      <c r="C14" s="62" t="s">
        <v>2</v>
      </c>
      <c r="D14" s="43">
        <f>(D13*0.732)+8.987</f>
        <v>130.02063799999999</v>
      </c>
      <c r="E14" s="22"/>
      <c r="F14" s="25"/>
      <c r="G14" s="9"/>
      <c r="H14" s="9"/>
      <c r="I14" s="9"/>
    </row>
    <row r="15" spans="2:9" x14ac:dyDescent="0.25">
      <c r="B15" s="2" t="s">
        <v>3</v>
      </c>
      <c r="C15" s="62" t="s">
        <v>24</v>
      </c>
      <c r="D15" s="43">
        <f>6/3.14</f>
        <v>1.910828025477707</v>
      </c>
      <c r="E15" s="22"/>
      <c r="F15" s="25"/>
      <c r="G15" s="9"/>
      <c r="H15" s="9"/>
      <c r="I15" s="9"/>
    </row>
    <row r="16" spans="2:9" x14ac:dyDescent="0.25">
      <c r="B16" s="2" t="s">
        <v>4</v>
      </c>
      <c r="C16" s="62" t="s">
        <v>28</v>
      </c>
      <c r="D16" s="43">
        <f>34*0.157</f>
        <v>5.3380000000000001</v>
      </c>
      <c r="E16" s="22"/>
      <c r="F16" s="25"/>
      <c r="G16" s="9"/>
      <c r="H16" s="9"/>
      <c r="I16" s="9"/>
    </row>
    <row r="17" spans="2:9" x14ac:dyDescent="0.25">
      <c r="B17" s="2" t="s">
        <v>5</v>
      </c>
      <c r="C17" s="62" t="s">
        <v>25</v>
      </c>
      <c r="D17" s="43">
        <f>38*0.249</f>
        <v>9.4619999999999997</v>
      </c>
      <c r="E17" s="22"/>
      <c r="F17" s="25"/>
      <c r="G17" s="9"/>
      <c r="H17" s="9"/>
      <c r="I17" s="9"/>
    </row>
    <row r="18" spans="2:9" x14ac:dyDescent="0.25">
      <c r="B18" s="2" t="s">
        <v>6</v>
      </c>
      <c r="C18" s="62" t="s">
        <v>26</v>
      </c>
      <c r="D18" s="43">
        <f>14*0.434</f>
        <v>6.0759999999999996</v>
      </c>
      <c r="E18" s="22"/>
      <c r="F18" s="25"/>
      <c r="G18" s="4"/>
      <c r="H18" s="9"/>
      <c r="I18" s="9"/>
    </row>
    <row r="19" spans="2:9" x14ac:dyDescent="0.25">
      <c r="B19" s="2" t="s">
        <v>7</v>
      </c>
      <c r="C19" s="62" t="s">
        <v>8</v>
      </c>
      <c r="D19" s="43">
        <f>D14+D15-D16-D17+D18</f>
        <v>123.2074660254777</v>
      </c>
      <c r="E19" s="22"/>
      <c r="F19" s="25"/>
      <c r="G19" s="4"/>
      <c r="H19" s="9"/>
      <c r="I19" s="9"/>
    </row>
    <row r="20" spans="2:9" x14ac:dyDescent="0.25">
      <c r="B20" s="2" t="s">
        <v>9</v>
      </c>
      <c r="C20" s="62" t="s">
        <v>10</v>
      </c>
      <c r="D20" s="43">
        <f>D13-D19</f>
        <v>42.139033974522292</v>
      </c>
      <c r="E20" s="22"/>
      <c r="F20" s="25"/>
      <c r="G20" s="4"/>
      <c r="H20" s="9"/>
      <c r="I20" s="9"/>
    </row>
    <row r="21" spans="2:9" ht="15.75" thickBot="1" x14ac:dyDescent="0.3">
      <c r="B21" s="3" t="s">
        <v>11</v>
      </c>
      <c r="C21" s="14" t="s">
        <v>12</v>
      </c>
      <c r="D21" s="44">
        <f>(D20*100)/D13</f>
        <v>25.485289361747778</v>
      </c>
      <c r="E21" s="23"/>
      <c r="F21" s="26"/>
      <c r="G21" s="9"/>
      <c r="H21" s="9"/>
      <c r="I21" s="9"/>
    </row>
    <row r="22" spans="2:9" ht="15.75" thickBot="1" x14ac:dyDescent="0.3">
      <c r="B22" s="4"/>
      <c r="C22" s="4"/>
      <c r="D22" s="9"/>
      <c r="E22" s="46"/>
      <c r="F22" s="42"/>
      <c r="G22" s="9"/>
      <c r="H22" s="9"/>
      <c r="I22" s="9"/>
    </row>
    <row r="23" spans="2:9" ht="15.75" x14ac:dyDescent="0.25">
      <c r="B23" s="54" t="s">
        <v>29</v>
      </c>
      <c r="C23" s="55" t="s">
        <v>30</v>
      </c>
      <c r="G23" s="9"/>
      <c r="H23" s="9"/>
      <c r="I23" s="9"/>
    </row>
    <row r="24" spans="2:9" x14ac:dyDescent="0.25">
      <c r="B24" s="56" t="s">
        <v>34</v>
      </c>
      <c r="C24" s="57" t="s">
        <v>57</v>
      </c>
      <c r="G24" s="9"/>
      <c r="H24" s="9"/>
      <c r="I24" s="9"/>
    </row>
    <row r="25" spans="2:9" x14ac:dyDescent="0.25">
      <c r="B25" s="12" t="s">
        <v>31</v>
      </c>
      <c r="C25" s="1">
        <f>75</f>
        <v>75</v>
      </c>
      <c r="G25" s="9"/>
      <c r="H25" s="9"/>
      <c r="I25" s="9"/>
    </row>
    <row r="26" spans="2:9" ht="15.75" thickBot="1" x14ac:dyDescent="0.3">
      <c r="B26" s="44" t="s">
        <v>32</v>
      </c>
      <c r="C26" s="45">
        <v>34</v>
      </c>
      <c r="G26" s="9"/>
      <c r="H26" s="9"/>
      <c r="I26" s="9"/>
    </row>
    <row r="27" spans="2:9" ht="15.75" thickBot="1" x14ac:dyDescent="0.3">
      <c r="G27" s="9"/>
      <c r="H27" s="9"/>
      <c r="I27" s="9"/>
    </row>
    <row r="28" spans="2:9" ht="18.75" x14ac:dyDescent="0.25">
      <c r="B28" s="15" t="s">
        <v>13</v>
      </c>
      <c r="C28" s="19" t="s">
        <v>14</v>
      </c>
      <c r="D28" s="16" t="s">
        <v>27</v>
      </c>
      <c r="E28" s="16" t="s">
        <v>56</v>
      </c>
      <c r="F28" s="17" t="s">
        <v>38</v>
      </c>
      <c r="G28" s="9"/>
      <c r="H28" s="9"/>
      <c r="I28" s="9"/>
    </row>
    <row r="29" spans="2:9" x14ac:dyDescent="0.25">
      <c r="B29" s="12" t="s">
        <v>22</v>
      </c>
      <c r="C29" s="7" t="s">
        <v>23</v>
      </c>
      <c r="D29" s="7">
        <f>75*2.20462</f>
        <v>165.34649999999999</v>
      </c>
      <c r="E29" s="27">
        <f>D34</f>
        <v>20.031622683274239</v>
      </c>
      <c r="F29" s="30" t="str">
        <f>B41</f>
        <v>Acceptable</v>
      </c>
      <c r="G29" s="10"/>
      <c r="H29" s="9"/>
      <c r="I29" s="9"/>
    </row>
    <row r="30" spans="2:9" x14ac:dyDescent="0.25">
      <c r="B30" s="2" t="s">
        <v>1</v>
      </c>
      <c r="C30" s="8" t="s">
        <v>15</v>
      </c>
      <c r="D30" s="7">
        <f>(D29*1.082)+94.42</f>
        <v>273.32491299999998</v>
      </c>
      <c r="E30" s="28"/>
      <c r="F30" s="31"/>
      <c r="G30" s="4"/>
      <c r="H30" s="9"/>
      <c r="I30" s="9"/>
    </row>
    <row r="31" spans="2:9" x14ac:dyDescent="0.25">
      <c r="B31" s="2" t="s">
        <v>3</v>
      </c>
      <c r="C31" s="8" t="s">
        <v>16</v>
      </c>
      <c r="D31" s="7">
        <f>34*4.15</f>
        <v>141.10000000000002</v>
      </c>
      <c r="E31" s="28"/>
      <c r="F31" s="31"/>
      <c r="G31" s="4"/>
      <c r="H31" s="9"/>
      <c r="I31" s="9"/>
    </row>
    <row r="32" spans="2:9" x14ac:dyDescent="0.25">
      <c r="B32" s="2" t="s">
        <v>7</v>
      </c>
      <c r="C32" s="8" t="s">
        <v>17</v>
      </c>
      <c r="D32" s="7">
        <f>D30-D31</f>
        <v>132.22491299999996</v>
      </c>
      <c r="E32" s="28"/>
      <c r="F32" s="31"/>
      <c r="G32" s="4"/>
      <c r="H32" s="9"/>
      <c r="I32" s="9"/>
    </row>
    <row r="33" spans="2:9" x14ac:dyDescent="0.25">
      <c r="B33" s="2" t="s">
        <v>9</v>
      </c>
      <c r="C33" s="8" t="s">
        <v>10</v>
      </c>
      <c r="D33" s="7">
        <f>D29-D32</f>
        <v>33.121587000000034</v>
      </c>
      <c r="E33" s="28"/>
      <c r="F33" s="31"/>
      <c r="G33" s="4"/>
      <c r="H33" s="9"/>
      <c r="I33" s="9"/>
    </row>
    <row r="34" spans="2:9" ht="15.75" thickBot="1" x14ac:dyDescent="0.3">
      <c r="B34" s="3" t="s">
        <v>11</v>
      </c>
      <c r="C34" s="20" t="s">
        <v>12</v>
      </c>
      <c r="D34" s="18">
        <f>(D33*100)/D29</f>
        <v>20.031622683274239</v>
      </c>
      <c r="E34" s="29"/>
      <c r="F34" s="32"/>
      <c r="G34" s="4"/>
      <c r="H34" s="9"/>
      <c r="I34" s="9"/>
    </row>
    <row r="35" spans="2:9" x14ac:dyDescent="0.25">
      <c r="G35" s="9"/>
      <c r="H35" s="9"/>
      <c r="I35" s="9"/>
    </row>
    <row r="36" spans="2:9" ht="15.75" thickBot="1" x14ac:dyDescent="0.3">
      <c r="G36" s="9"/>
      <c r="H36" s="9"/>
      <c r="I36" s="9"/>
    </row>
    <row r="37" spans="2:9" ht="30" x14ac:dyDescent="0.25">
      <c r="B37" s="33" t="s">
        <v>38</v>
      </c>
      <c r="C37" s="34" t="s">
        <v>39</v>
      </c>
      <c r="D37" s="35" t="s">
        <v>40</v>
      </c>
      <c r="G37" s="9"/>
      <c r="H37" s="9"/>
      <c r="I37" s="9"/>
    </row>
    <row r="38" spans="2:9" x14ac:dyDescent="0.25">
      <c r="B38" s="36" t="s">
        <v>41</v>
      </c>
      <c r="C38" s="13" t="s">
        <v>42</v>
      </c>
      <c r="D38" s="37" t="s">
        <v>43</v>
      </c>
      <c r="G38" s="9"/>
      <c r="H38" s="9"/>
      <c r="I38" s="9"/>
    </row>
    <row r="39" spans="2:9" x14ac:dyDescent="0.25">
      <c r="B39" s="36" t="s">
        <v>44</v>
      </c>
      <c r="C39" s="13" t="s">
        <v>45</v>
      </c>
      <c r="D39" s="37" t="s">
        <v>46</v>
      </c>
    </row>
    <row r="40" spans="2:9" x14ac:dyDescent="0.25">
      <c r="B40" s="36" t="s">
        <v>47</v>
      </c>
      <c r="C40" s="13" t="s">
        <v>48</v>
      </c>
      <c r="D40" s="37" t="s">
        <v>49</v>
      </c>
    </row>
    <row r="41" spans="2:9" x14ac:dyDescent="0.25">
      <c r="B41" s="36" t="s">
        <v>50</v>
      </c>
      <c r="C41" s="13" t="s">
        <v>51</v>
      </c>
      <c r="D41" s="37" t="s">
        <v>52</v>
      </c>
    </row>
    <row r="42" spans="2:9" ht="15.75" thickBot="1" x14ac:dyDescent="0.3">
      <c r="B42" s="38" t="s">
        <v>53</v>
      </c>
      <c r="C42" s="39" t="s">
        <v>54</v>
      </c>
      <c r="D42" s="40" t="s">
        <v>55</v>
      </c>
    </row>
  </sheetData>
  <mergeCells count="7">
    <mergeCell ref="F13:F21"/>
    <mergeCell ref="E29:E34"/>
    <mergeCell ref="F29:F34"/>
    <mergeCell ref="B1:C1"/>
    <mergeCell ref="B11:C11"/>
    <mergeCell ref="B12:C12"/>
    <mergeCell ref="E13:E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8"/>
  <sheetViews>
    <sheetView workbookViewId="0">
      <selection activeCell="C5" sqref="C5"/>
    </sheetView>
  </sheetViews>
  <sheetFormatPr defaultRowHeight="15" x14ac:dyDescent="0.25"/>
  <cols>
    <col min="3" max="3" width="69.5703125" customWidth="1"/>
  </cols>
  <sheetData>
    <row r="5" spans="3:3" ht="81.75" customHeight="1" x14ac:dyDescent="0.25">
      <c r="C5" s="5" t="s">
        <v>19</v>
      </c>
    </row>
    <row r="6" spans="3:3" ht="64.5" customHeight="1" x14ac:dyDescent="0.25">
      <c r="C6" s="5" t="s">
        <v>20</v>
      </c>
    </row>
    <row r="8" spans="3:3" ht="50.25" customHeight="1" x14ac:dyDescent="0.25">
      <c r="C8" s="6" t="s">
        <v>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purnachandra.babu</dc:creator>
  <cp:lastModifiedBy>purnachandra.babu</cp:lastModifiedBy>
  <dcterms:created xsi:type="dcterms:W3CDTF">2019-07-17T10:53:44Z</dcterms:created>
  <dcterms:modified xsi:type="dcterms:W3CDTF">2019-07-23T08:47:05Z</dcterms:modified>
</cp:coreProperties>
</file>