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MANUAL BOOK\"/>
    </mc:Choice>
  </mc:AlternateContent>
  <xr:revisionPtr revIDLastSave="0" documentId="8_{F75BC72D-8792-4D65-BB25-3E7358596C96}" xr6:coauthVersionLast="36" xr6:coauthVersionMax="36" xr10:uidLastSave="{00000000-0000-0000-0000-000000000000}"/>
  <bookViews>
    <workbookView xWindow="6975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1" i="1" l="1"/>
  <c r="AM21" i="1"/>
  <c r="AM20" i="1"/>
  <c r="AU19" i="1"/>
  <c r="AM19" i="1"/>
  <c r="AD19" i="1"/>
  <c r="U19" i="1"/>
  <c r="T19" i="1"/>
  <c r="AN20" i="1" s="1"/>
  <c r="AU18" i="1"/>
  <c r="AM18" i="1"/>
  <c r="AD18" i="1"/>
  <c r="U18" i="1"/>
  <c r="AN19" i="1" s="1"/>
  <c r="T18" i="1"/>
  <c r="AU17" i="1"/>
  <c r="AM17" i="1"/>
  <c r="AD17" i="1"/>
  <c r="U17" i="1"/>
  <c r="T17" i="1"/>
  <c r="AN18" i="1" s="1"/>
  <c r="AU16" i="1"/>
  <c r="AM16" i="1"/>
  <c r="AD16" i="1"/>
  <c r="U16" i="1"/>
  <c r="AN17" i="1" s="1"/>
  <c r="T16" i="1"/>
  <c r="AU15" i="1"/>
  <c r="AM15" i="1"/>
  <c r="AD15" i="1"/>
  <c r="U15" i="1"/>
  <c r="T15" i="1"/>
  <c r="AN16" i="1" s="1"/>
  <c r="AU14" i="1"/>
  <c r="AM14" i="1"/>
  <c r="AD14" i="1"/>
  <c r="U14" i="1"/>
  <c r="AN15" i="1" s="1"/>
  <c r="T14" i="1"/>
  <c r="AU13" i="1"/>
  <c r="AM13" i="1"/>
  <c r="AD13" i="1"/>
  <c r="U13" i="1"/>
  <c r="T13" i="1"/>
  <c r="AN14" i="1" s="1"/>
  <c r="AU12" i="1"/>
  <c r="AM12" i="1"/>
  <c r="AD12" i="1"/>
  <c r="U12" i="1"/>
  <c r="AN13" i="1" s="1"/>
  <c r="T12" i="1"/>
  <c r="AU11" i="1"/>
  <c r="AM11" i="1"/>
  <c r="AD11" i="1"/>
  <c r="U11" i="1"/>
  <c r="T11" i="1"/>
  <c r="AN12" i="1" s="1"/>
  <c r="AU10" i="1"/>
  <c r="AM10" i="1"/>
  <c r="AD10" i="1"/>
  <c r="U10" i="1"/>
  <c r="AN11" i="1" s="1"/>
  <c r="T10" i="1"/>
  <c r="AU9" i="1"/>
  <c r="AN9" i="1"/>
  <c r="AM9" i="1"/>
  <c r="AD9" i="1"/>
  <c r="U9" i="1"/>
  <c r="T9" i="1"/>
  <c r="AN10" i="1" s="1"/>
  <c r="AN8" i="1"/>
  <c r="AM8" i="1"/>
  <c r="AM7" i="1"/>
  <c r="AU6" i="1"/>
  <c r="AN6" i="1"/>
  <c r="AM6" i="1"/>
  <c r="AD6" i="1"/>
  <c r="U6" i="1"/>
  <c r="AN7" i="1" s="1"/>
  <c r="T6" i="1"/>
  <c r="AN5" i="1"/>
  <c r="AM5" i="1"/>
</calcChain>
</file>

<file path=xl/sharedStrings.xml><?xml version="1.0" encoding="utf-8"?>
<sst xmlns="http://schemas.openxmlformats.org/spreadsheetml/2006/main" count="320" uniqueCount="154">
  <si>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</si>
  <si>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</si>
  <si>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</si>
  <si>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</si>
  <si>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</si>
  <si>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</si>
  <si>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</si>
  <si>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</si>
  <si>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</si>
  <si>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</si>
  <si>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</si>
  <si>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</si>
  <si>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</si>
  <si>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</si>
  <si>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</si>
  <si>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</si>
  <si>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</si>
  <si>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</si>
  <si>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</si>
  <si>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</si>
  <si>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</si>
  <si>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</si>
  <si>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</si>
  <si>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</si>
  <si>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</si>
  <si>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</si>
  <si>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</si>
  <si>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</si>
  <si>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</si>
  <si>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</si>
  <si>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</si>
  <si>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</si>
  <si>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</si>
  <si>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</si>
  <si>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</si>
  <si>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</si>
  <si>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</si>
  <si>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</si>
  <si>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</si>
  <si>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</si>
  <si>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</si>
  <si>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</si>
  <si>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</si>
  <si>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</si>
  <si>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</si>
  <si>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</si>
  <si>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</si>
  <si>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</si>
  <si>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</si>
  <si>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</si>
  <si>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</si>
  <si>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</si>
  <si>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</si>
  <si>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</si>
  <si>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</si>
  <si>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</si>
  <si>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</si>
  <si>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MAKASSAR</t>
  </si>
  <si>
    <t>PT. AKBAR BERSAUDARA GRUP</t>
  </si>
  <si>
    <t>SULSELBAR</t>
  </si>
  <si>
    <t>PT. BAGAMAS PRIMA TEKNIK</t>
  </si>
  <si>
    <t>HEM</t>
  </si>
  <si>
    <t>PT. BAKTI SARANA PRATAMA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</si>
  <si>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</si>
  <si>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</si>
  <si>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</si>
  <si>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</si>
  <si>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</si>
  <si>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</si>
  <si>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</si>
  <si>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</si>
  <si>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</si>
  <si>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</si>
  <si>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</si>
  <si>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</si>
  <si>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</si>
  <si>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</si>
  <si>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</si>
  <si>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</si>
  <si>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</si>
  <si>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</si>
  <si>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</si>
  <si>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</si>
  <si>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</si>
  <si>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</si>
  <si>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</si>
  <si>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</si>
  <si>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</si>
  <si>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</si>
  <si>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</si>
  <si>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</si>
  <si>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</si>
  <si>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</si>
  <si>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</si>
  <si>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</si>
  <si>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</si>
  <si>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</si>
  <si>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</si>
  <si>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</si>
  <si>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</si>
  <si>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</si>
  <si>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</si>
  <si>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</si>
  <si>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</si>
  <si>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</si>
  <si>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</si>
  <si>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</si>
  <si>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</si>
  <si>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</si>
  <si>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FTTH 2022</t>
  </si>
  <si>
    <t>-</t>
  </si>
  <si>
    <t>TOLAY</t>
  </si>
  <si>
    <t>R7 PAL TLY PT3 ASTINA</t>
  </si>
  <si>
    <t>ODC-TLY-FD (ODC NEW)</t>
  </si>
  <si>
    <t>HEM 2022</t>
  </si>
  <si>
    <t>C.Tel.86/LG 000/R7W-7I100000/2022</t>
  </si>
  <si>
    <t>Permintaan Anggaran Untuk Capex HEM PLTG MALEO FEBRUARI 2022 Witel Gorontalo</t>
  </si>
  <si>
    <t>10 Maret 2022</t>
  </si>
  <si>
    <t>MARISA</t>
  </si>
  <si>
    <t>R7 GTO MRS HEM PLTG MALEO-PAGUAT</t>
  </si>
  <si>
    <t>TANRUTEDDONG</t>
  </si>
  <si>
    <t>R7 PRE TTE PT3 ODC-TTE-FAD</t>
  </si>
  <si>
    <t>ODC-TTE-FAD</t>
  </si>
  <si>
    <t>PAREPARE</t>
  </si>
  <si>
    <t>R7 PRE PRE PT3 ODC-PRE-FM</t>
  </si>
  <si>
    <t>ODC-PRE-FM</t>
  </si>
  <si>
    <t>C.Tel.71/LG 000/R7W-7D100000/2022</t>
  </si>
  <si>
    <t>Laporan Justifikasi Capex HEM PT2 dan PT2 Plus 6 LOP Area Witel Sulselbar</t>
  </si>
  <si>
    <t>09 Maret 2022</t>
  </si>
  <si>
    <t>MAMUJU</t>
  </si>
  <si>
    <t>R7 PRE MAM HEM RUJAB POLDA SULBAR</t>
  </si>
  <si>
    <t>R7 PRE MAM HEM RSUD MAMUJU</t>
  </si>
  <si>
    <t>PALOPO</t>
  </si>
  <si>
    <t>R7 PRE PLP HEM BADAN PERTANAHAN NASIONAL</t>
  </si>
  <si>
    <t>R7 PRE MAM HEM LANDASAN ANGKATAN LAUT</t>
  </si>
  <si>
    <t>RANTEPAO</t>
  </si>
  <si>
    <t>R7 PRE RTP HEM SMKN 1 TORAJA UTARA</t>
  </si>
  <si>
    <t>MAKALE</t>
  </si>
  <si>
    <t>R7 PRE MAK HEM SMPN 2 MAKALE</t>
  </si>
  <si>
    <t>C.Tel.81/LG 000/R7W-7D100000/2022</t>
  </si>
  <si>
    <t>Laporan Justifikasi Capex HEM PT2 dan PT2 Plus 5 LOP Area Witel Sulselbar</t>
  </si>
  <si>
    <t>11 Maret 2022</t>
  </si>
  <si>
    <t>R7 PRE MAM HEM KANTOR BPOM</t>
  </si>
  <si>
    <t>POLEWALI</t>
  </si>
  <si>
    <t>R7 PRE PLW HEM POLDA SULBAR (BRIMOB)</t>
  </si>
  <si>
    <t>R7 PRE MAM HEM Lab PCR RS bhayangkara</t>
  </si>
  <si>
    <t>R7 PRE MAM HEM KANTOR BUPATI MAMTENG</t>
  </si>
  <si>
    <t>MAJENE</t>
  </si>
  <si>
    <t>R7 PRE MAJ HEM UNSULBAR MAJENE</t>
  </si>
  <si>
    <t>WATAMPONE</t>
  </si>
  <si>
    <t>R7 MKS WTP PT3 INNER WTP 5</t>
  </si>
  <si>
    <t>ODC-WTP-FY</t>
  </si>
  <si>
    <t>PALU B</t>
  </si>
  <si>
    <t>R7 PAL PLB PT3 JL. LAPATTA (ODC FAD)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</si>
</sst>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5" borderId="2" xfId="0" applyFont="1" applyFill="1" applyBorder="1" applyAlignment="1">
      <alignment horizontal="center" vertical="center" wrapText="1"/>
    </xf>
    <xf numFmtId="41" fontId="10" fillId="0" borderId="2" xfId="2" applyFont="1" applyFill="1" applyBorder="1" applyAlignment="1">
      <alignment horizontal="center" vertical="center"/>
    </xf>
    <xf numFmtId="0" fontId="11" fillId="0" borderId="2" xfId="0" applyFont="1" applyBorder="1"/>
    <xf numFmtId="0" fontId="0" fillId="0" borderId="2" xfId="0" applyFill="1" applyBorder="1"/>
    <xf numFmtId="3" fontId="11" fillId="0" borderId="2" xfId="0" applyNumberFormat="1" applyFont="1" applyBorder="1"/>
    <xf numFmtId="3" fontId="0" fillId="0" borderId="2" xfId="0" applyNumberFormat="1" applyBorder="1"/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21"/>
  <sheetViews>
    <sheetView tabSelected="1" workbookViewId="0">
      <pane xSplit="3" topLeftCell="AM1" activePane="topRight" state="frozen"/>
      <selection pane="topRight" activeCell="AN17" sqref="AN17"/>
    </sheetView>
  </sheetViews>
  <sheetFormatPr defaultColWidth="18.85546875" defaultRowHeight="15"/>
  <cols>
    <col min="1" max="1" width="8.5703125" style="15" customWidth="1"/>
    <col min="2" max="2" width="11.7109375" style="8" customWidth="1"/>
    <col min="3" max="47" width="18.85546875" style="8"/>
    <col min="48" max="48" width="39.7109375" style="12" customWidth="1"/>
  </cols>
  <sheetData>
    <row r="1" spans="1:48" ht="15.95" customHeight="1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6" t="s">
        <v>7</v>
      </c>
      <c r="I1" s="16" t="s">
        <v>8</v>
      </c>
      <c r="J1" s="21" t="s">
        <v>9</v>
      </c>
      <c r="K1" s="16" t="s">
        <v>10</v>
      </c>
      <c r="L1" s="16"/>
      <c r="M1" s="16"/>
      <c r="N1" s="16"/>
      <c r="O1" s="16" t="s">
        <v>11</v>
      </c>
      <c r="P1" s="16"/>
      <c r="Q1" s="16"/>
      <c r="R1" s="16"/>
      <c r="S1" s="16"/>
      <c r="T1" s="16" t="s">
        <v>12</v>
      </c>
      <c r="U1" s="16"/>
      <c r="V1" s="16"/>
      <c r="W1" s="16" t="s">
        <v>13</v>
      </c>
      <c r="X1" s="16"/>
      <c r="Y1" s="16"/>
      <c r="Z1" s="16" t="s">
        <v>14</v>
      </c>
      <c r="AA1" s="16"/>
      <c r="AB1" s="16"/>
      <c r="AC1" s="16"/>
      <c r="AD1" s="16"/>
      <c r="AE1" s="17" t="s">
        <v>15</v>
      </c>
      <c r="AF1" s="18"/>
      <c r="AG1" s="16" t="s">
        <v>16</v>
      </c>
      <c r="AH1" s="16"/>
      <c r="AI1" s="16"/>
      <c r="AJ1" s="16"/>
      <c r="AK1" s="16"/>
      <c r="AL1" s="16"/>
      <c r="AM1" s="16" t="s">
        <v>17</v>
      </c>
      <c r="AN1" s="16" t="s">
        <v>18</v>
      </c>
      <c r="AO1" s="25" t="s">
        <v>19</v>
      </c>
      <c r="AP1" s="16" t="s">
        <v>20</v>
      </c>
      <c r="AQ1" s="16" t="s">
        <v>21</v>
      </c>
      <c r="AR1" s="22" t="s">
        <v>22</v>
      </c>
      <c r="AS1" s="19"/>
      <c r="AT1" s="19"/>
      <c r="AU1" s="22" t="s">
        <v>23</v>
      </c>
      <c r="AV1" s="23" t="s">
        <v>24</v>
      </c>
    </row>
    <row r="2" spans="1:48" ht="15.75">
      <c r="A2" s="20"/>
      <c r="B2" s="19"/>
      <c r="C2" s="19"/>
      <c r="D2" s="18"/>
      <c r="E2" s="18"/>
      <c r="F2" s="18"/>
      <c r="G2" s="18"/>
      <c r="H2" s="19"/>
      <c r="I2" s="19"/>
      <c r="J2" s="19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19"/>
      <c r="AN2" s="19"/>
      <c r="AO2" s="25"/>
      <c r="AP2" s="19"/>
      <c r="AQ2" s="19"/>
      <c r="AR2" s="3" t="s">
        <v>47</v>
      </c>
      <c r="AS2" s="3" t="s">
        <v>48</v>
      </c>
      <c r="AT2" s="3" t="s">
        <v>49</v>
      </c>
      <c r="AU2" s="19"/>
      <c r="AV2" s="24"/>
    </row>
    <row r="3" spans="1:48" ht="105.75">
      <c r="A3" s="14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105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1" t="s">
        <v>55</v>
      </c>
    </row>
    <row r="4" spans="1:48">
      <c r="A4" s="13">
        <v>0</v>
      </c>
      <c r="B4" s="10">
        <v>1</v>
      </c>
      <c r="C4" s="10">
        <v>2</v>
      </c>
      <c r="D4" s="13">
        <v>3</v>
      </c>
      <c r="E4" s="10">
        <v>4</v>
      </c>
      <c r="F4" s="10">
        <v>5</v>
      </c>
      <c r="G4" s="13">
        <v>6</v>
      </c>
      <c r="H4" s="10">
        <v>7</v>
      </c>
      <c r="I4" s="10">
        <v>8</v>
      </c>
      <c r="J4" s="13">
        <v>9</v>
      </c>
      <c r="K4" s="10">
        <v>10</v>
      </c>
      <c r="L4" s="10">
        <v>11</v>
      </c>
      <c r="M4" s="13">
        <v>12</v>
      </c>
      <c r="N4" s="10">
        <v>13</v>
      </c>
      <c r="O4" s="10">
        <v>14</v>
      </c>
      <c r="P4" s="13">
        <v>15</v>
      </c>
      <c r="Q4" s="10">
        <v>16</v>
      </c>
      <c r="R4" s="10">
        <v>17</v>
      </c>
      <c r="S4" s="13">
        <v>18</v>
      </c>
      <c r="T4" s="10">
        <v>19</v>
      </c>
      <c r="U4" s="10">
        <v>20</v>
      </c>
      <c r="V4" s="13">
        <v>21</v>
      </c>
      <c r="W4" s="10">
        <v>22</v>
      </c>
      <c r="X4" s="10">
        <v>23</v>
      </c>
      <c r="Y4" s="13">
        <v>24</v>
      </c>
      <c r="Z4" s="10">
        <v>25</v>
      </c>
      <c r="AA4" s="10">
        <v>26</v>
      </c>
      <c r="AB4" s="13">
        <v>27</v>
      </c>
      <c r="AC4" s="10">
        <v>28</v>
      </c>
      <c r="AD4" s="10">
        <v>29</v>
      </c>
      <c r="AE4" s="13">
        <v>30</v>
      </c>
      <c r="AF4" s="10">
        <v>31</v>
      </c>
      <c r="AG4" s="10">
        <v>32</v>
      </c>
      <c r="AH4" s="13">
        <v>33</v>
      </c>
      <c r="AI4" s="10">
        <v>34</v>
      </c>
      <c r="AJ4" s="10">
        <v>35</v>
      </c>
      <c r="AK4" s="13">
        <v>36</v>
      </c>
      <c r="AL4" s="10">
        <v>37</v>
      </c>
      <c r="AM4" s="10">
        <v>38</v>
      </c>
      <c r="AN4" s="13">
        <v>39</v>
      </c>
      <c r="AO4" s="10">
        <v>40</v>
      </c>
      <c r="AP4" s="10">
        <v>41</v>
      </c>
      <c r="AQ4" s="13">
        <v>42</v>
      </c>
      <c r="AR4" s="10">
        <v>43</v>
      </c>
      <c r="AS4" s="10">
        <v>44</v>
      </c>
      <c r="AT4" s="13">
        <v>45</v>
      </c>
      <c r="AU4" s="10">
        <v>46</v>
      </c>
      <c r="AV4" s="10">
        <v>47</v>
      </c>
    </row>
    <row r="5" spans="1:48">
      <c r="A5" s="26">
        <v>155</v>
      </c>
      <c r="B5" s="8" t="s">
        <v>56</v>
      </c>
      <c r="C5" s="8" t="s">
        <v>109</v>
      </c>
      <c r="D5" s="8" t="s">
        <v>110</v>
      </c>
      <c r="E5" s="8" t="s">
        <v>110</v>
      </c>
      <c r="F5" s="8" t="s">
        <v>110</v>
      </c>
      <c r="G5" s="8" t="s">
        <v>110</v>
      </c>
      <c r="H5" s="8" t="s">
        <v>68</v>
      </c>
      <c r="I5" s="8" t="s">
        <v>111</v>
      </c>
      <c r="J5" s="8" t="s">
        <v>112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5111</v>
      </c>
      <c r="U5" s="8">
        <v>5546</v>
      </c>
      <c r="V5" s="8">
        <v>0</v>
      </c>
      <c r="W5" s="8">
        <v>0</v>
      </c>
      <c r="X5" s="8">
        <v>0</v>
      </c>
      <c r="Y5" s="8">
        <v>0</v>
      </c>
      <c r="Z5" s="8">
        <v>35</v>
      </c>
      <c r="AA5" s="8">
        <v>0</v>
      </c>
      <c r="AB5" s="8">
        <v>0</v>
      </c>
      <c r="AC5" s="8">
        <v>0</v>
      </c>
      <c r="AD5" s="8">
        <v>280</v>
      </c>
      <c r="AF5" s="8" t="s">
        <v>113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:AM21" si="0">SUM(K5:S5)</f>
        <v>0</v>
      </c>
      <c r="AN5" s="8">
        <f t="shared" ref="AN5:AN21" si="1">SUM(T4:Y4)</f>
        <v>129</v>
      </c>
      <c r="AO5" s="8">
        <v>159</v>
      </c>
      <c r="AP5" s="8">
        <v>0</v>
      </c>
      <c r="AQ5" s="8">
        <v>1332.1999999999998</v>
      </c>
      <c r="AR5" s="8">
        <v>650441778</v>
      </c>
      <c r="AS5" s="8">
        <v>118784437</v>
      </c>
      <c r="AT5" s="8">
        <v>769226215</v>
      </c>
      <c r="AU5" s="8">
        <v>2747236.4821428573</v>
      </c>
      <c r="AV5" t="s">
        <v>69</v>
      </c>
    </row>
    <row r="6" spans="1:48">
      <c r="A6" s="26">
        <v>368</v>
      </c>
      <c r="B6" s="27" t="s">
        <v>61</v>
      </c>
      <c r="C6" s="28" t="s">
        <v>114</v>
      </c>
      <c r="D6" s="27" t="s">
        <v>115</v>
      </c>
      <c r="E6" s="27" t="s">
        <v>116</v>
      </c>
      <c r="F6" s="27" t="s">
        <v>117</v>
      </c>
      <c r="G6" s="29">
        <v>401976802</v>
      </c>
      <c r="H6" s="27" t="s">
        <v>70</v>
      </c>
      <c r="I6" s="27" t="s">
        <v>118</v>
      </c>
      <c r="J6" s="27" t="s">
        <v>119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f ca="1">RANDBETWEEN(500,1000)</f>
        <v>670</v>
      </c>
      <c r="U6" s="8">
        <f ca="1">RANDBETWEEN(500,2000)</f>
        <v>662</v>
      </c>
      <c r="V6" s="8">
        <v>0</v>
      </c>
      <c r="W6" s="8">
        <v>0</v>
      </c>
      <c r="X6" s="8">
        <v>0</v>
      </c>
      <c r="Y6" s="8">
        <v>0</v>
      </c>
      <c r="Z6" s="28">
        <v>2</v>
      </c>
      <c r="AA6" s="8">
        <v>0</v>
      </c>
      <c r="AB6" s="8">
        <v>0</v>
      </c>
      <c r="AC6" s="8">
        <v>0</v>
      </c>
      <c r="AD6" s="28">
        <f>Z6*8</f>
        <v>16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si="0"/>
        <v>0</v>
      </c>
      <c r="AN6" s="8">
        <f t="shared" si="1"/>
        <v>10657</v>
      </c>
      <c r="AO6" s="8">
        <v>43</v>
      </c>
      <c r="AP6" s="8">
        <v>0</v>
      </c>
      <c r="AQ6" s="8">
        <v>243</v>
      </c>
      <c r="AR6" s="8">
        <v>168753074</v>
      </c>
      <c r="AS6" s="30">
        <v>233039958</v>
      </c>
      <c r="AT6" s="29">
        <v>401793032</v>
      </c>
      <c r="AU6" s="8">
        <f>SUM(AT6/AD6)</f>
        <v>25112064.5</v>
      </c>
      <c r="AV6" t="s">
        <v>69</v>
      </c>
    </row>
    <row r="7" spans="1:48">
      <c r="A7" s="26">
        <v>180</v>
      </c>
      <c r="B7" s="8" t="s">
        <v>56</v>
      </c>
      <c r="C7" s="8" t="s">
        <v>109</v>
      </c>
      <c r="D7" s="8" t="s">
        <v>110</v>
      </c>
      <c r="E7" s="8" t="s">
        <v>110</v>
      </c>
      <c r="F7" s="8" t="s">
        <v>110</v>
      </c>
      <c r="G7" s="8" t="s">
        <v>110</v>
      </c>
      <c r="H7" s="8" t="s">
        <v>59</v>
      </c>
      <c r="I7" s="8" t="s">
        <v>120</v>
      </c>
      <c r="J7" s="8" t="s">
        <v>121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3750</v>
      </c>
      <c r="U7" s="8">
        <v>4785</v>
      </c>
      <c r="V7" s="8">
        <v>0</v>
      </c>
      <c r="W7" s="8">
        <v>0</v>
      </c>
      <c r="X7" s="8">
        <v>0</v>
      </c>
      <c r="Y7" s="8">
        <v>0</v>
      </c>
      <c r="Z7" s="8">
        <v>33</v>
      </c>
      <c r="AA7" s="8">
        <v>0</v>
      </c>
      <c r="AB7" s="8">
        <v>0</v>
      </c>
      <c r="AC7" s="8">
        <v>0</v>
      </c>
      <c r="AD7" s="8">
        <v>264</v>
      </c>
      <c r="AF7" s="8" t="s">
        <v>122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f t="shared" si="0"/>
        <v>0</v>
      </c>
      <c r="AN7" s="8">
        <f t="shared" ca="1" si="1"/>
        <v>1332</v>
      </c>
      <c r="AO7" s="8">
        <v>186</v>
      </c>
      <c r="AP7" s="8">
        <v>0</v>
      </c>
      <c r="AQ7" s="8">
        <v>1066.8999999999999</v>
      </c>
      <c r="AR7" s="8">
        <v>650706671</v>
      </c>
      <c r="AS7" s="8">
        <v>109826479</v>
      </c>
      <c r="AT7" s="8">
        <v>760533150</v>
      </c>
      <c r="AU7" s="8">
        <v>2880807.3863636362</v>
      </c>
      <c r="AV7" t="s">
        <v>71</v>
      </c>
    </row>
    <row r="8" spans="1:48">
      <c r="A8" s="26">
        <v>181</v>
      </c>
      <c r="B8" s="8" t="s">
        <v>56</v>
      </c>
      <c r="C8" s="8" t="s">
        <v>109</v>
      </c>
      <c r="D8" s="8" t="s">
        <v>110</v>
      </c>
      <c r="E8" s="8" t="s">
        <v>110</v>
      </c>
      <c r="F8" s="8" t="s">
        <v>110</v>
      </c>
      <c r="G8" s="8" t="s">
        <v>110</v>
      </c>
      <c r="H8" s="8" t="s">
        <v>59</v>
      </c>
      <c r="I8" s="8" t="s">
        <v>123</v>
      </c>
      <c r="J8" s="8" t="s">
        <v>124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2300</v>
      </c>
      <c r="U8" s="8">
        <v>470</v>
      </c>
      <c r="V8" s="8">
        <v>0</v>
      </c>
      <c r="W8" s="8">
        <v>0</v>
      </c>
      <c r="X8" s="8">
        <v>0</v>
      </c>
      <c r="Y8" s="8">
        <v>0</v>
      </c>
      <c r="Z8" s="8">
        <v>14</v>
      </c>
      <c r="AA8" s="8">
        <v>0</v>
      </c>
      <c r="AB8" s="8">
        <v>0</v>
      </c>
      <c r="AC8" s="8">
        <v>0</v>
      </c>
      <c r="AD8" s="8">
        <v>112</v>
      </c>
      <c r="AF8" s="8" t="s">
        <v>125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f t="shared" si="0"/>
        <v>0</v>
      </c>
      <c r="AN8" s="8">
        <f t="shared" si="1"/>
        <v>8535</v>
      </c>
      <c r="AO8" s="8">
        <v>25</v>
      </c>
      <c r="AP8" s="8">
        <v>0</v>
      </c>
      <c r="AQ8" s="8">
        <v>346.3</v>
      </c>
      <c r="AR8" s="8">
        <v>157272442</v>
      </c>
      <c r="AS8" s="8">
        <v>29943455</v>
      </c>
      <c r="AT8" s="8">
        <v>187215897</v>
      </c>
      <c r="AU8" s="8">
        <v>1671570.5089285714</v>
      </c>
      <c r="AV8" t="s">
        <v>71</v>
      </c>
    </row>
    <row r="9" spans="1:48">
      <c r="A9" s="26">
        <v>353</v>
      </c>
      <c r="B9" s="27" t="s">
        <v>61</v>
      </c>
      <c r="C9" s="28" t="s">
        <v>114</v>
      </c>
      <c r="D9" s="27" t="s">
        <v>126</v>
      </c>
      <c r="E9" s="27" t="s">
        <v>127</v>
      </c>
      <c r="F9" s="27" t="s">
        <v>128</v>
      </c>
      <c r="G9" s="29">
        <v>58896958</v>
      </c>
      <c r="H9" s="27" t="s">
        <v>59</v>
      </c>
      <c r="I9" s="27" t="s">
        <v>129</v>
      </c>
      <c r="J9" s="27" t="s">
        <v>130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f t="shared" ref="T9:T19" ca="1" si="2">RANDBETWEEN(500,1000)</f>
        <v>638</v>
      </c>
      <c r="U9" s="8">
        <f t="shared" ref="U9:U19" ca="1" si="3">RANDBETWEEN(500,2000)</f>
        <v>1360</v>
      </c>
      <c r="V9" s="8">
        <v>0</v>
      </c>
      <c r="W9" s="8">
        <v>0</v>
      </c>
      <c r="X9" s="8">
        <v>0</v>
      </c>
      <c r="Y9" s="8">
        <v>0</v>
      </c>
      <c r="Z9" s="28">
        <v>1</v>
      </c>
      <c r="AA9" s="8">
        <v>0</v>
      </c>
      <c r="AB9" s="8">
        <v>0</v>
      </c>
      <c r="AC9" s="8">
        <v>0</v>
      </c>
      <c r="AD9" s="28">
        <f t="shared" ref="AD9:AD19" si="4">Z9*8</f>
        <v>8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f t="shared" si="0"/>
        <v>0</v>
      </c>
      <c r="AN9" s="8">
        <f t="shared" si="1"/>
        <v>2770</v>
      </c>
      <c r="AO9" s="8">
        <v>56</v>
      </c>
      <c r="AP9" s="8">
        <v>0</v>
      </c>
      <c r="AQ9" s="8">
        <v>320</v>
      </c>
      <c r="AR9" s="8">
        <v>24736723</v>
      </c>
      <c r="AS9" s="30">
        <v>34160235</v>
      </c>
      <c r="AT9" s="29">
        <v>58896958</v>
      </c>
      <c r="AU9" s="8">
        <f t="shared" ref="AU9:AU19" si="5">SUM(AT9/AD9)</f>
        <v>7362119.75</v>
      </c>
      <c r="AV9" t="s">
        <v>71</v>
      </c>
    </row>
    <row r="10" spans="1:48">
      <c r="A10" s="26">
        <v>354</v>
      </c>
      <c r="B10" s="27" t="s">
        <v>61</v>
      </c>
      <c r="C10" s="28" t="s">
        <v>114</v>
      </c>
      <c r="D10" s="27" t="s">
        <v>126</v>
      </c>
      <c r="E10" s="27" t="s">
        <v>127</v>
      </c>
      <c r="F10" s="27" t="s">
        <v>128</v>
      </c>
      <c r="G10" s="29">
        <v>16365889</v>
      </c>
      <c r="H10" s="27" t="s">
        <v>59</v>
      </c>
      <c r="I10" s="27" t="s">
        <v>129</v>
      </c>
      <c r="J10" s="27" t="s">
        <v>131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f t="shared" ca="1" si="2"/>
        <v>841</v>
      </c>
      <c r="U10" s="8">
        <f t="shared" ca="1" si="3"/>
        <v>1031</v>
      </c>
      <c r="V10" s="8">
        <v>0</v>
      </c>
      <c r="W10" s="8">
        <v>0</v>
      </c>
      <c r="X10" s="8">
        <v>0</v>
      </c>
      <c r="Y10" s="8">
        <v>0</v>
      </c>
      <c r="Z10" s="28">
        <v>1</v>
      </c>
      <c r="AA10" s="8">
        <v>0</v>
      </c>
      <c r="AB10" s="8">
        <v>0</v>
      </c>
      <c r="AC10" s="8">
        <v>0</v>
      </c>
      <c r="AD10" s="28">
        <f t="shared" si="4"/>
        <v>8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f t="shared" si="0"/>
        <v>0</v>
      </c>
      <c r="AN10" s="8">
        <f t="shared" ca="1" si="1"/>
        <v>1998</v>
      </c>
      <c r="AO10" s="8">
        <v>48</v>
      </c>
      <c r="AP10" s="8">
        <v>0</v>
      </c>
      <c r="AQ10" s="8">
        <v>272</v>
      </c>
      <c r="AR10" s="8">
        <v>6873674</v>
      </c>
      <c r="AS10" s="30">
        <v>9492215</v>
      </c>
      <c r="AT10" s="29">
        <v>16365889</v>
      </c>
      <c r="AU10" s="8">
        <f t="shared" si="5"/>
        <v>2045736.125</v>
      </c>
      <c r="AV10" t="s">
        <v>71</v>
      </c>
    </row>
    <row r="11" spans="1:48">
      <c r="A11" s="26">
        <v>355</v>
      </c>
      <c r="B11" s="27" t="s">
        <v>61</v>
      </c>
      <c r="C11" s="28" t="s">
        <v>114</v>
      </c>
      <c r="D11" s="27" t="s">
        <v>126</v>
      </c>
      <c r="E11" s="27" t="s">
        <v>127</v>
      </c>
      <c r="F11" s="27" t="s">
        <v>128</v>
      </c>
      <c r="G11" s="29">
        <v>3033024</v>
      </c>
      <c r="H11" s="27" t="s">
        <v>59</v>
      </c>
      <c r="I11" s="27" t="s">
        <v>132</v>
      </c>
      <c r="J11" s="27" t="s">
        <v>133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f t="shared" ca="1" si="2"/>
        <v>798</v>
      </c>
      <c r="U11" s="8">
        <f t="shared" ca="1" si="3"/>
        <v>1646</v>
      </c>
      <c r="V11" s="8">
        <v>0</v>
      </c>
      <c r="W11" s="8">
        <v>0</v>
      </c>
      <c r="X11" s="8">
        <v>0</v>
      </c>
      <c r="Y11" s="8">
        <v>0</v>
      </c>
      <c r="Z11" s="28">
        <v>1</v>
      </c>
      <c r="AA11" s="8">
        <v>0</v>
      </c>
      <c r="AB11" s="8">
        <v>0</v>
      </c>
      <c r="AC11" s="8">
        <v>0</v>
      </c>
      <c r="AD11" s="28">
        <f t="shared" si="4"/>
        <v>8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f t="shared" si="0"/>
        <v>0</v>
      </c>
      <c r="AN11" s="8">
        <f t="shared" ca="1" si="1"/>
        <v>1872</v>
      </c>
      <c r="AO11" s="8">
        <v>61</v>
      </c>
      <c r="AP11" s="8">
        <v>0</v>
      </c>
      <c r="AQ11" s="8">
        <v>344</v>
      </c>
      <c r="AR11" s="8">
        <v>1273871</v>
      </c>
      <c r="AS11" s="30">
        <v>1759153</v>
      </c>
      <c r="AT11" s="29">
        <v>3033024</v>
      </c>
      <c r="AU11" s="8">
        <f t="shared" si="5"/>
        <v>379128</v>
      </c>
      <c r="AV11" t="s">
        <v>71</v>
      </c>
    </row>
    <row r="12" spans="1:48">
      <c r="A12" s="26">
        <v>356</v>
      </c>
      <c r="B12" s="27" t="s">
        <v>61</v>
      </c>
      <c r="C12" s="28" t="s">
        <v>114</v>
      </c>
      <c r="D12" s="27" t="s">
        <v>126</v>
      </c>
      <c r="E12" s="27" t="s">
        <v>127</v>
      </c>
      <c r="F12" s="27" t="s">
        <v>128</v>
      </c>
      <c r="G12" s="29">
        <v>9598754</v>
      </c>
      <c r="H12" s="27" t="s">
        <v>59</v>
      </c>
      <c r="I12" s="27" t="s">
        <v>129</v>
      </c>
      <c r="J12" s="27" t="s">
        <v>134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f t="shared" ca="1" si="2"/>
        <v>798</v>
      </c>
      <c r="U12" s="8">
        <f t="shared" ca="1" si="3"/>
        <v>1387</v>
      </c>
      <c r="V12" s="8">
        <v>0</v>
      </c>
      <c r="W12" s="8">
        <v>0</v>
      </c>
      <c r="X12" s="8">
        <v>0</v>
      </c>
      <c r="Y12" s="8">
        <v>0</v>
      </c>
      <c r="Z12" s="28">
        <v>1</v>
      </c>
      <c r="AA12" s="8">
        <v>0</v>
      </c>
      <c r="AB12" s="8">
        <v>0</v>
      </c>
      <c r="AC12" s="8">
        <v>0</v>
      </c>
      <c r="AD12" s="28">
        <f t="shared" si="4"/>
        <v>8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f t="shared" si="0"/>
        <v>0</v>
      </c>
      <c r="AN12" s="8">
        <f t="shared" ca="1" si="1"/>
        <v>2444</v>
      </c>
      <c r="AO12" s="8">
        <v>35</v>
      </c>
      <c r="AP12" s="8">
        <v>0</v>
      </c>
      <c r="AQ12" s="8">
        <v>201</v>
      </c>
      <c r="AR12" s="8">
        <v>4031477</v>
      </c>
      <c r="AS12" s="30">
        <v>5567277</v>
      </c>
      <c r="AT12" s="29">
        <v>9598754</v>
      </c>
      <c r="AU12" s="8">
        <f t="shared" si="5"/>
        <v>1199844.25</v>
      </c>
      <c r="AV12" t="s">
        <v>71</v>
      </c>
    </row>
    <row r="13" spans="1:48">
      <c r="A13" s="26">
        <v>357</v>
      </c>
      <c r="B13" s="27" t="s">
        <v>61</v>
      </c>
      <c r="C13" s="28" t="s">
        <v>114</v>
      </c>
      <c r="D13" s="27" t="s">
        <v>126</v>
      </c>
      <c r="E13" s="27" t="s">
        <v>127</v>
      </c>
      <c r="F13" s="27" t="s">
        <v>128</v>
      </c>
      <c r="G13" s="29">
        <v>13822858</v>
      </c>
      <c r="H13" s="27" t="s">
        <v>59</v>
      </c>
      <c r="I13" s="27" t="s">
        <v>135</v>
      </c>
      <c r="J13" s="27" t="s">
        <v>136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f t="shared" ca="1" si="2"/>
        <v>712</v>
      </c>
      <c r="U13" s="8">
        <f t="shared" ca="1" si="3"/>
        <v>1355</v>
      </c>
      <c r="V13" s="8">
        <v>0</v>
      </c>
      <c r="W13" s="8">
        <v>0</v>
      </c>
      <c r="X13" s="8">
        <v>0</v>
      </c>
      <c r="Y13" s="8">
        <v>0</v>
      </c>
      <c r="Z13" s="28">
        <v>3</v>
      </c>
      <c r="AA13" s="8">
        <v>0</v>
      </c>
      <c r="AB13" s="8">
        <v>0</v>
      </c>
      <c r="AC13" s="8">
        <v>0</v>
      </c>
      <c r="AD13" s="28">
        <f t="shared" si="4"/>
        <v>24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f t="shared" si="0"/>
        <v>0</v>
      </c>
      <c r="AN13" s="8">
        <f t="shared" ca="1" si="1"/>
        <v>2185</v>
      </c>
      <c r="AO13" s="8">
        <v>35</v>
      </c>
      <c r="AP13" s="8">
        <v>0</v>
      </c>
      <c r="AQ13" s="8">
        <v>202</v>
      </c>
      <c r="AR13" s="8">
        <v>5805601</v>
      </c>
      <c r="AS13" s="30">
        <v>8017257</v>
      </c>
      <c r="AT13" s="29">
        <v>13822858</v>
      </c>
      <c r="AU13" s="8">
        <f t="shared" si="5"/>
        <v>575952.41666666663</v>
      </c>
      <c r="AV13" t="s">
        <v>71</v>
      </c>
    </row>
    <row r="14" spans="1:48">
      <c r="A14" s="26">
        <v>358</v>
      </c>
      <c r="B14" s="27" t="s">
        <v>61</v>
      </c>
      <c r="C14" s="28" t="s">
        <v>114</v>
      </c>
      <c r="D14" s="27" t="s">
        <v>126</v>
      </c>
      <c r="E14" s="27" t="s">
        <v>127</v>
      </c>
      <c r="F14" s="27" t="s">
        <v>128</v>
      </c>
      <c r="G14" s="29">
        <v>15586080</v>
      </c>
      <c r="H14" s="27" t="s">
        <v>59</v>
      </c>
      <c r="I14" s="27" t="s">
        <v>137</v>
      </c>
      <c r="J14" s="27" t="s">
        <v>138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f t="shared" ca="1" si="2"/>
        <v>926</v>
      </c>
      <c r="U14" s="8">
        <f t="shared" ca="1" si="3"/>
        <v>1740</v>
      </c>
      <c r="V14" s="8">
        <v>0</v>
      </c>
      <c r="W14" s="8">
        <v>0</v>
      </c>
      <c r="X14" s="8">
        <v>0</v>
      </c>
      <c r="Y14" s="8">
        <v>0</v>
      </c>
      <c r="Z14" s="28">
        <v>2</v>
      </c>
      <c r="AA14" s="8">
        <v>0</v>
      </c>
      <c r="AB14" s="8">
        <v>0</v>
      </c>
      <c r="AC14" s="8">
        <v>0</v>
      </c>
      <c r="AD14" s="28">
        <f t="shared" si="4"/>
        <v>16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f t="shared" si="0"/>
        <v>0</v>
      </c>
      <c r="AN14" s="8">
        <f t="shared" ca="1" si="1"/>
        <v>2067</v>
      </c>
      <c r="AO14" s="8">
        <v>43</v>
      </c>
      <c r="AP14" s="8">
        <v>0</v>
      </c>
      <c r="AQ14" s="8">
        <v>242</v>
      </c>
      <c r="AR14" s="8">
        <v>6546154</v>
      </c>
      <c r="AS14" s="30">
        <v>9039926</v>
      </c>
      <c r="AT14" s="29">
        <v>15586080</v>
      </c>
      <c r="AU14" s="8">
        <f t="shared" si="5"/>
        <v>974130</v>
      </c>
      <c r="AV14" t="s">
        <v>71</v>
      </c>
    </row>
    <row r="15" spans="1:48">
      <c r="A15" s="26">
        <v>363</v>
      </c>
      <c r="B15" s="27" t="s">
        <v>61</v>
      </c>
      <c r="C15" s="28" t="s">
        <v>114</v>
      </c>
      <c r="D15" s="27" t="s">
        <v>139</v>
      </c>
      <c r="E15" s="27" t="s">
        <v>140</v>
      </c>
      <c r="F15" s="27" t="s">
        <v>141</v>
      </c>
      <c r="G15" s="29">
        <v>8435448</v>
      </c>
      <c r="H15" s="27" t="s">
        <v>59</v>
      </c>
      <c r="I15" s="27" t="s">
        <v>129</v>
      </c>
      <c r="J15" s="27" t="s">
        <v>142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f t="shared" ca="1" si="2"/>
        <v>611</v>
      </c>
      <c r="U15" s="8">
        <f t="shared" ca="1" si="3"/>
        <v>796</v>
      </c>
      <c r="V15" s="8">
        <v>0</v>
      </c>
      <c r="W15" s="8">
        <v>0</v>
      </c>
      <c r="X15" s="8">
        <v>0</v>
      </c>
      <c r="Y15" s="8">
        <v>0</v>
      </c>
      <c r="Z15" s="28">
        <v>1</v>
      </c>
      <c r="AA15" s="8">
        <v>0</v>
      </c>
      <c r="AB15" s="8">
        <v>0</v>
      </c>
      <c r="AC15" s="8">
        <v>0</v>
      </c>
      <c r="AD15" s="28">
        <f t="shared" si="4"/>
        <v>8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f t="shared" si="0"/>
        <v>0</v>
      </c>
      <c r="AN15" s="8">
        <f t="shared" ca="1" si="1"/>
        <v>2666</v>
      </c>
      <c r="AO15" s="8">
        <v>39</v>
      </c>
      <c r="AP15" s="8">
        <v>0</v>
      </c>
      <c r="AQ15" s="8">
        <v>220</v>
      </c>
      <c r="AR15" s="8">
        <v>3542889</v>
      </c>
      <c r="AS15" s="30">
        <v>4892559</v>
      </c>
      <c r="AT15" s="29">
        <v>8435448</v>
      </c>
      <c r="AU15" s="8">
        <f t="shared" si="5"/>
        <v>1054431</v>
      </c>
      <c r="AV15" t="s">
        <v>71</v>
      </c>
    </row>
    <row r="16" spans="1:48">
      <c r="A16" s="26">
        <v>364</v>
      </c>
      <c r="B16" s="27" t="s">
        <v>61</v>
      </c>
      <c r="C16" s="28" t="s">
        <v>114</v>
      </c>
      <c r="D16" s="27" t="s">
        <v>139</v>
      </c>
      <c r="E16" s="27" t="s">
        <v>140</v>
      </c>
      <c r="F16" s="27" t="s">
        <v>141</v>
      </c>
      <c r="G16" s="29">
        <v>30090396</v>
      </c>
      <c r="H16" s="27" t="s">
        <v>59</v>
      </c>
      <c r="I16" s="27" t="s">
        <v>143</v>
      </c>
      <c r="J16" s="27" t="s">
        <v>144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f t="shared" ca="1" si="2"/>
        <v>789</v>
      </c>
      <c r="U16" s="8">
        <f t="shared" ca="1" si="3"/>
        <v>1355</v>
      </c>
      <c r="V16" s="8">
        <v>0</v>
      </c>
      <c r="W16" s="8">
        <v>0</v>
      </c>
      <c r="X16" s="8">
        <v>0</v>
      </c>
      <c r="Y16" s="8">
        <v>0</v>
      </c>
      <c r="Z16" s="28">
        <v>1</v>
      </c>
      <c r="AA16" s="8">
        <v>0</v>
      </c>
      <c r="AB16" s="8">
        <v>0</v>
      </c>
      <c r="AC16" s="8">
        <v>0</v>
      </c>
      <c r="AD16" s="28">
        <f t="shared" si="4"/>
        <v>8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f t="shared" si="0"/>
        <v>0</v>
      </c>
      <c r="AN16" s="8">
        <f t="shared" ca="1" si="1"/>
        <v>1407</v>
      </c>
      <c r="AO16" s="8">
        <v>62</v>
      </c>
      <c r="AP16" s="8">
        <v>0</v>
      </c>
      <c r="AQ16" s="8">
        <v>350</v>
      </c>
      <c r="AR16" s="8">
        <v>12637967</v>
      </c>
      <c r="AS16" s="30">
        <v>17452429</v>
      </c>
      <c r="AT16" s="29">
        <v>30090396</v>
      </c>
      <c r="AU16" s="8">
        <f t="shared" si="5"/>
        <v>3761299.5</v>
      </c>
      <c r="AV16" t="s">
        <v>71</v>
      </c>
    </row>
    <row r="17" spans="1:48">
      <c r="A17" s="26">
        <v>365</v>
      </c>
      <c r="B17" s="27" t="s">
        <v>61</v>
      </c>
      <c r="C17" s="28" t="s">
        <v>114</v>
      </c>
      <c r="D17" s="27" t="s">
        <v>139</v>
      </c>
      <c r="E17" s="27" t="s">
        <v>140</v>
      </c>
      <c r="F17" s="27" t="s">
        <v>141</v>
      </c>
      <c r="G17" s="29">
        <v>14432980</v>
      </c>
      <c r="H17" s="27" t="s">
        <v>59</v>
      </c>
      <c r="I17" s="27" t="s">
        <v>129</v>
      </c>
      <c r="J17" s="27" t="s">
        <v>145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f t="shared" ca="1" si="2"/>
        <v>854</v>
      </c>
      <c r="U17" s="8">
        <f t="shared" ca="1" si="3"/>
        <v>1989</v>
      </c>
      <c r="V17" s="8">
        <v>0</v>
      </c>
      <c r="W17" s="8">
        <v>0</v>
      </c>
      <c r="X17" s="8">
        <v>0</v>
      </c>
      <c r="Y17" s="8">
        <v>0</v>
      </c>
      <c r="Z17" s="28">
        <v>4</v>
      </c>
      <c r="AA17" s="8">
        <v>0</v>
      </c>
      <c r="AB17" s="8">
        <v>0</v>
      </c>
      <c r="AC17" s="8">
        <v>0</v>
      </c>
      <c r="AD17" s="28">
        <f t="shared" si="4"/>
        <v>32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f t="shared" si="0"/>
        <v>0</v>
      </c>
      <c r="AN17" s="8">
        <f t="shared" ca="1" si="1"/>
        <v>2144</v>
      </c>
      <c r="AO17" s="8">
        <v>57</v>
      </c>
      <c r="AP17" s="8">
        <v>0</v>
      </c>
      <c r="AQ17" s="8">
        <v>323</v>
      </c>
      <c r="AR17" s="8">
        <v>6061852</v>
      </c>
      <c r="AS17" s="30">
        <v>8371128</v>
      </c>
      <c r="AT17" s="29">
        <v>14432980</v>
      </c>
      <c r="AU17" s="8">
        <f t="shared" si="5"/>
        <v>451030.625</v>
      </c>
      <c r="AV17" t="s">
        <v>71</v>
      </c>
    </row>
    <row r="18" spans="1:48">
      <c r="A18" s="26">
        <v>366</v>
      </c>
      <c r="B18" s="27" t="s">
        <v>61</v>
      </c>
      <c r="C18" s="28" t="s">
        <v>114</v>
      </c>
      <c r="D18" s="27" t="s">
        <v>139</v>
      </c>
      <c r="E18" s="27" t="s">
        <v>140</v>
      </c>
      <c r="F18" s="27" t="s">
        <v>141</v>
      </c>
      <c r="G18" s="29">
        <v>64943012</v>
      </c>
      <c r="H18" s="27" t="s">
        <v>59</v>
      </c>
      <c r="I18" s="27" t="s">
        <v>129</v>
      </c>
      <c r="J18" s="27" t="s">
        <v>146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f t="shared" ca="1" si="2"/>
        <v>777</v>
      </c>
      <c r="U18" s="8">
        <f t="shared" ca="1" si="3"/>
        <v>1895</v>
      </c>
      <c r="V18" s="8">
        <v>0</v>
      </c>
      <c r="W18" s="8">
        <v>0</v>
      </c>
      <c r="X18" s="8">
        <v>0</v>
      </c>
      <c r="Y18" s="8">
        <v>0</v>
      </c>
      <c r="Z18" s="28">
        <v>1</v>
      </c>
      <c r="AA18" s="8">
        <v>0</v>
      </c>
      <c r="AB18" s="8">
        <v>0</v>
      </c>
      <c r="AC18" s="8">
        <v>0</v>
      </c>
      <c r="AD18" s="28">
        <f t="shared" si="4"/>
        <v>8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f t="shared" si="0"/>
        <v>0</v>
      </c>
      <c r="AN18" s="8">
        <f t="shared" ca="1" si="1"/>
        <v>2843</v>
      </c>
      <c r="AO18" s="8">
        <v>48</v>
      </c>
      <c r="AP18" s="8">
        <v>0</v>
      </c>
      <c r="AQ18" s="8">
        <v>272</v>
      </c>
      <c r="AR18" s="8">
        <v>27276066</v>
      </c>
      <c r="AS18" s="30">
        <v>37666946</v>
      </c>
      <c r="AT18" s="29">
        <v>64943012</v>
      </c>
      <c r="AU18" s="8">
        <f t="shared" si="5"/>
        <v>8117876.5</v>
      </c>
      <c r="AV18" t="s">
        <v>71</v>
      </c>
    </row>
    <row r="19" spans="1:48">
      <c r="A19" s="26">
        <v>367</v>
      </c>
      <c r="B19" s="27" t="s">
        <v>61</v>
      </c>
      <c r="C19" s="28" t="s">
        <v>114</v>
      </c>
      <c r="D19" s="27" t="s">
        <v>139</v>
      </c>
      <c r="E19" s="27" t="s">
        <v>140</v>
      </c>
      <c r="F19" s="27" t="s">
        <v>141</v>
      </c>
      <c r="G19" s="29">
        <v>63765412</v>
      </c>
      <c r="H19" s="27" t="s">
        <v>59</v>
      </c>
      <c r="I19" s="27" t="s">
        <v>147</v>
      </c>
      <c r="J19" s="27" t="s">
        <v>148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f t="shared" ca="1" si="2"/>
        <v>531</v>
      </c>
      <c r="U19" s="8">
        <f t="shared" ca="1" si="3"/>
        <v>1012</v>
      </c>
      <c r="V19" s="8">
        <v>0</v>
      </c>
      <c r="W19" s="8">
        <v>0</v>
      </c>
      <c r="X19" s="8">
        <v>0</v>
      </c>
      <c r="Y19" s="8">
        <v>0</v>
      </c>
      <c r="Z19" s="28">
        <v>1</v>
      </c>
      <c r="AA19" s="8">
        <v>0</v>
      </c>
      <c r="AB19" s="8">
        <v>0</v>
      </c>
      <c r="AC19" s="8">
        <v>0</v>
      </c>
      <c r="AD19" s="28">
        <f t="shared" si="4"/>
        <v>8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f t="shared" si="0"/>
        <v>0</v>
      </c>
      <c r="AN19" s="8">
        <f t="shared" ca="1" si="1"/>
        <v>2672</v>
      </c>
      <c r="AO19" s="8">
        <v>31</v>
      </c>
      <c r="AP19" s="8">
        <v>0</v>
      </c>
      <c r="AQ19" s="8">
        <v>177</v>
      </c>
      <c r="AR19" s="8">
        <v>26781474</v>
      </c>
      <c r="AS19" s="30">
        <v>36983938</v>
      </c>
      <c r="AT19" s="29">
        <v>63765412</v>
      </c>
      <c r="AU19" s="8">
        <f t="shared" si="5"/>
        <v>7970676.5</v>
      </c>
      <c r="AV19" t="s">
        <v>71</v>
      </c>
    </row>
    <row r="20" spans="1:48">
      <c r="A20" s="26">
        <v>236</v>
      </c>
      <c r="B20" s="8" t="s">
        <v>56</v>
      </c>
      <c r="C20" s="8" t="s">
        <v>109</v>
      </c>
      <c r="D20" s="8" t="s">
        <v>110</v>
      </c>
      <c r="E20" s="8" t="s">
        <v>110</v>
      </c>
      <c r="F20" s="8" t="s">
        <v>110</v>
      </c>
      <c r="G20" s="8" t="s">
        <v>110</v>
      </c>
      <c r="H20" s="8" t="s">
        <v>57</v>
      </c>
      <c r="I20" s="8" t="s">
        <v>149</v>
      </c>
      <c r="J20" s="8" t="s">
        <v>150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4594</v>
      </c>
      <c r="U20" s="8">
        <v>6713</v>
      </c>
      <c r="V20" s="8">
        <v>0</v>
      </c>
      <c r="W20" s="8">
        <v>0</v>
      </c>
      <c r="X20" s="8">
        <v>0</v>
      </c>
      <c r="Y20" s="8">
        <v>0</v>
      </c>
      <c r="Z20" s="8">
        <v>25</v>
      </c>
      <c r="AA20" s="8">
        <v>0</v>
      </c>
      <c r="AB20" s="8">
        <v>0</v>
      </c>
      <c r="AC20" s="8">
        <v>0</v>
      </c>
      <c r="AD20" s="8">
        <v>200</v>
      </c>
      <c r="AF20" s="8" t="s">
        <v>151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f t="shared" si="0"/>
        <v>0</v>
      </c>
      <c r="AN20" s="8">
        <f t="shared" ca="1" si="1"/>
        <v>1543</v>
      </c>
      <c r="AO20" s="8">
        <v>56</v>
      </c>
      <c r="AP20" s="8">
        <v>0</v>
      </c>
      <c r="AQ20" s="8">
        <v>1413.3999999999999</v>
      </c>
      <c r="AR20" s="8">
        <v>433471447</v>
      </c>
      <c r="AS20" s="8">
        <v>96671474</v>
      </c>
      <c r="AT20" s="8">
        <v>530142921</v>
      </c>
      <c r="AU20" s="8">
        <v>2650714.605</v>
      </c>
      <c r="AV20" t="s">
        <v>72</v>
      </c>
    </row>
    <row r="21" spans="1:48">
      <c r="A21" s="26">
        <v>349</v>
      </c>
      <c r="B21" s="8" t="s">
        <v>56</v>
      </c>
      <c r="C21" s="8" t="s">
        <v>109</v>
      </c>
      <c r="D21" s="8" t="s">
        <v>110</v>
      </c>
      <c r="E21" s="8" t="s">
        <v>110</v>
      </c>
      <c r="F21" s="8" t="s">
        <v>110</v>
      </c>
      <c r="G21" s="8" t="s">
        <v>110</v>
      </c>
      <c r="H21" s="8" t="s">
        <v>68</v>
      </c>
      <c r="I21" s="8" t="s">
        <v>152</v>
      </c>
      <c r="J21" s="8" t="s">
        <v>153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361</v>
      </c>
      <c r="Y21" s="8">
        <v>0</v>
      </c>
      <c r="Z21" s="8">
        <v>21</v>
      </c>
      <c r="AA21" s="8">
        <v>0</v>
      </c>
      <c r="AB21" s="8">
        <v>0</v>
      </c>
      <c r="AC21" s="8">
        <v>0</v>
      </c>
      <c r="AD21" s="8">
        <v>168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f t="shared" si="0"/>
        <v>0</v>
      </c>
      <c r="AN21" s="8">
        <f t="shared" si="1"/>
        <v>11307</v>
      </c>
      <c r="AO21" s="8">
        <v>46</v>
      </c>
      <c r="AP21" s="8">
        <v>0</v>
      </c>
      <c r="AQ21" s="8">
        <v>636.5</v>
      </c>
      <c r="AR21" s="8">
        <v>268795505</v>
      </c>
      <c r="AS21" s="8">
        <v>53701094</v>
      </c>
      <c r="AT21" s="8">
        <v>322496599</v>
      </c>
      <c r="AU21" s="8">
        <v>1919622.6130952381</v>
      </c>
      <c r="AV21" t="s">
        <v>73</v>
      </c>
    </row>
  </sheetData>
  <autoFilter ref="A3:AV3" xr:uid="{699DBCAF-1BEB-4C80-9B62-3D06B7E61B50}"/>
  <mergeCells count="25"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D9CC0A-95FA-4C49-88CE-87F06CFDCA41}">
          <x14:formula1>
            <xm:f>'data-support'!$A$2:$A$10</xm:f>
          </x14:formula1>
          <xm:sqref>H5</xm:sqref>
        </x14:dataValidation>
        <x14:dataValidation type="list" allowBlank="1" showInputMessage="1" showErrorMessage="1" xr:uid="{BD58EF23-8030-4BAD-AE97-42D4B4069C9C}">
          <x14:formula1>
            <xm:f>'data-support'!$C$2:$C$38</xm:f>
          </x14:formula1>
          <xm:sqref>AV5</xm:sqref>
        </x14:dataValidation>
        <x14:dataValidation type="list" allowBlank="1" showInputMessage="1" showErrorMessage="1" xr:uid="{40AE9281-3CCE-4CD8-BA4A-8DC36787205F}">
          <x14:formula1>
            <xm:f>'data-support'!$E$2:$E$7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D21" sqref="D21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9" t="s">
        <v>7</v>
      </c>
      <c r="C1" s="9" t="s">
        <v>24</v>
      </c>
      <c r="E1" s="9" t="s">
        <v>1</v>
      </c>
    </row>
    <row r="2" spans="1:5">
      <c r="A2" t="s">
        <v>57</v>
      </c>
      <c r="C2" t="s">
        <v>74</v>
      </c>
      <c r="E2" t="s">
        <v>56</v>
      </c>
    </row>
    <row r="3" spans="1:5">
      <c r="A3" t="s">
        <v>59</v>
      </c>
      <c r="C3" t="s">
        <v>85</v>
      </c>
      <c r="E3" t="s">
        <v>79</v>
      </c>
    </row>
    <row r="4" spans="1:5">
      <c r="A4" t="s">
        <v>68</v>
      </c>
      <c r="C4" t="s">
        <v>86</v>
      </c>
      <c r="E4" t="s">
        <v>106</v>
      </c>
    </row>
    <row r="5" spans="1:5">
      <c r="A5" t="s">
        <v>64</v>
      </c>
      <c r="C5" t="s">
        <v>65</v>
      </c>
      <c r="E5" t="s">
        <v>107</v>
      </c>
    </row>
    <row r="6" spans="1:5">
      <c r="A6" t="s">
        <v>76</v>
      </c>
      <c r="C6" t="s">
        <v>87</v>
      </c>
      <c r="E6" t="s">
        <v>61</v>
      </c>
    </row>
    <row r="7" spans="1:5">
      <c r="A7" t="s">
        <v>70</v>
      </c>
      <c r="C7" t="s">
        <v>88</v>
      </c>
      <c r="E7" t="s">
        <v>108</v>
      </c>
    </row>
    <row r="8" spans="1:5">
      <c r="A8" t="s">
        <v>78</v>
      </c>
      <c r="C8" t="s">
        <v>62</v>
      </c>
    </row>
    <row r="9" spans="1:5">
      <c r="A9" t="s">
        <v>75</v>
      </c>
      <c r="C9" t="s">
        <v>58</v>
      </c>
    </row>
    <row r="10" spans="1:5">
      <c r="A10" t="s">
        <v>77</v>
      </c>
      <c r="C10" t="s">
        <v>72</v>
      </c>
    </row>
    <row r="11" spans="1:5">
      <c r="C11" t="s">
        <v>84</v>
      </c>
    </row>
    <row r="12" spans="1:5">
      <c r="C12" t="s">
        <v>89</v>
      </c>
    </row>
    <row r="13" spans="1:5">
      <c r="C13" t="s">
        <v>82</v>
      </c>
    </row>
    <row r="14" spans="1:5">
      <c r="C14" t="s">
        <v>90</v>
      </c>
    </row>
    <row r="15" spans="1:5">
      <c r="C15" t="s">
        <v>83</v>
      </c>
    </row>
    <row r="16" spans="1:5">
      <c r="C16" t="s">
        <v>91</v>
      </c>
    </row>
    <row r="17" spans="3:3">
      <c r="C17" t="s">
        <v>81</v>
      </c>
    </row>
    <row r="18" spans="3:3">
      <c r="C18" t="s">
        <v>92</v>
      </c>
    </row>
    <row r="19" spans="3:3">
      <c r="C19" t="s">
        <v>93</v>
      </c>
    </row>
    <row r="20" spans="3:3">
      <c r="C20" t="s">
        <v>94</v>
      </c>
    </row>
    <row r="21" spans="3:3">
      <c r="C21" t="s">
        <v>69</v>
      </c>
    </row>
    <row r="22" spans="3:3">
      <c r="C22" t="s">
        <v>67</v>
      </c>
    </row>
    <row r="23" spans="3:3">
      <c r="C23" t="s">
        <v>95</v>
      </c>
    </row>
    <row r="24" spans="3:3">
      <c r="C24" t="s">
        <v>96</v>
      </c>
    </row>
    <row r="25" spans="3:3">
      <c r="C25" t="s">
        <v>97</v>
      </c>
    </row>
    <row r="26" spans="3:3">
      <c r="C26" t="s">
        <v>60</v>
      </c>
    </row>
    <row r="27" spans="3:3">
      <c r="C27" t="s">
        <v>98</v>
      </c>
    </row>
    <row r="28" spans="3:3">
      <c r="C28" t="s">
        <v>99</v>
      </c>
    </row>
    <row r="29" spans="3:3">
      <c r="C29" t="s">
        <v>100</v>
      </c>
    </row>
    <row r="30" spans="3:3">
      <c r="C30" t="s">
        <v>101</v>
      </c>
    </row>
    <row r="31" spans="3:3">
      <c r="C31" t="s">
        <v>73</v>
      </c>
    </row>
    <row r="32" spans="3:3">
      <c r="C32" t="s">
        <v>66</v>
      </c>
    </row>
    <row r="33" spans="3:3">
      <c r="C33" t="s">
        <v>102</v>
      </c>
    </row>
    <row r="34" spans="3:3">
      <c r="C34" t="s">
        <v>80</v>
      </c>
    </row>
    <row r="35" spans="3:3">
      <c r="C35" t="s">
        <v>103</v>
      </c>
    </row>
    <row r="36" spans="3:3">
      <c r="C36" t="s">
        <v>63</v>
      </c>
    </row>
    <row r="37" spans="3:3">
      <c r="C37" t="s">
        <v>71</v>
      </c>
    </row>
    <row r="38" spans="3:3">
      <c r="C3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2022-07-24T14:05:02Z</dcterms:modified>
</cp:coreProperties>
</file>