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dmin/Dropbox/mini_yang/Experiments/2018_experiments/Q_time_course_exp/data_TO.FROM_peeps/data_to_JM.KN/"/>
    </mc:Choice>
  </mc:AlternateContent>
  <xr:revisionPtr revIDLastSave="0" documentId="13_ncr:1_{12B93DB6-BDF5-3B4C-9CD9-DFB411AD8E6D}" xr6:coauthVersionLast="46" xr6:coauthVersionMax="46" xr10:uidLastSave="{00000000-0000-0000-0000-000000000000}"/>
  <bookViews>
    <workbookView xWindow="700" yWindow="500" windowWidth="24900" windowHeight="15500" tabRatio="500" activeTab="1" xr2:uid="{00000000-000D-0000-FFFF-FFFF00000000}"/>
  </bookViews>
  <sheets>
    <sheet name="Design.Overview" sheetId="5" r:id="rId1"/>
    <sheet name="data" sheetId="22" r:id="rId2"/>
    <sheet name="data_legend" sheetId="26" r:id="rId3"/>
  </sheets>
  <definedNames>
    <definedName name="_xlnm._FilterDatabase" localSheetId="1" hidden="1">data!$A$1:$BX$433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2" i="22" l="1"/>
  <c r="BC356" i="22" l="1"/>
  <c r="BC327" i="22"/>
  <c r="BC305" i="22"/>
  <c r="BC285" i="22"/>
  <c r="BC189" i="22"/>
  <c r="BC93" i="22"/>
  <c r="BC70" i="22"/>
  <c r="BC31" i="22"/>
  <c r="BR426" i="22" l="1"/>
  <c r="BR425" i="22"/>
  <c r="BR424" i="22"/>
  <c r="BR423" i="22"/>
  <c r="BR422" i="22"/>
  <c r="BR421" i="22"/>
  <c r="BR420" i="22"/>
  <c r="BR419" i="22"/>
  <c r="BR418" i="22"/>
  <c r="BR417" i="22"/>
  <c r="BR416" i="22"/>
  <c r="BR415" i="22"/>
  <c r="BR414" i="22"/>
  <c r="BR413" i="22"/>
  <c r="BR412" i="22"/>
  <c r="BR411" i="22"/>
  <c r="BR410" i="22"/>
  <c r="BR409" i="22"/>
  <c r="BR408" i="22"/>
  <c r="BR407" i="22"/>
  <c r="BR406" i="22"/>
  <c r="BR405" i="22"/>
  <c r="BR404" i="22"/>
  <c r="BR403" i="22"/>
  <c r="BR402" i="22"/>
  <c r="BR401" i="22"/>
  <c r="BR400" i="22"/>
  <c r="BR399" i="22"/>
  <c r="BR398" i="22"/>
  <c r="BR397" i="22"/>
  <c r="BR396" i="22"/>
  <c r="BR395" i="22"/>
  <c r="BR394" i="22"/>
  <c r="BR393" i="22"/>
  <c r="BR392" i="22"/>
  <c r="BR391" i="22"/>
  <c r="BR390" i="22"/>
  <c r="BR389" i="22"/>
  <c r="BR388" i="22"/>
  <c r="BR387" i="22"/>
  <c r="BR386" i="22"/>
  <c r="BR385" i="22"/>
  <c r="BR384" i="22"/>
  <c r="BR383" i="22"/>
  <c r="BR382" i="22"/>
  <c r="BR381" i="22"/>
  <c r="BR380" i="22"/>
  <c r="BR379" i="22"/>
  <c r="BR378" i="22"/>
  <c r="BR377" i="22"/>
  <c r="BR376" i="22"/>
  <c r="BR375" i="22"/>
  <c r="BR374" i="22"/>
  <c r="BR373" i="22"/>
  <c r="BR372" i="22"/>
  <c r="BR371" i="22"/>
  <c r="BR370" i="22"/>
  <c r="BR369" i="22"/>
  <c r="BR368" i="22"/>
  <c r="BR367" i="22"/>
  <c r="BR366" i="22"/>
  <c r="BR365" i="22"/>
  <c r="BR364" i="22"/>
  <c r="BR363" i="22"/>
  <c r="BR362" i="22"/>
  <c r="BR361" i="22"/>
  <c r="BR360" i="22"/>
  <c r="BR359" i="22"/>
  <c r="BR358" i="22"/>
  <c r="BR357" i="22"/>
  <c r="BR356" i="22"/>
  <c r="BR355" i="22"/>
  <c r="BR354" i="22"/>
  <c r="BR353" i="22"/>
  <c r="BR352" i="22"/>
  <c r="BR351" i="22"/>
  <c r="BR350" i="22"/>
  <c r="BR349" i="22"/>
  <c r="BR348" i="22"/>
  <c r="BR347" i="22"/>
  <c r="BR346" i="22"/>
  <c r="BR345" i="22"/>
  <c r="BR344" i="22"/>
  <c r="BR343" i="22"/>
  <c r="BR342" i="22"/>
  <c r="BR341" i="22"/>
  <c r="BR340" i="22"/>
  <c r="BR339" i="22"/>
  <c r="BR338" i="22"/>
  <c r="BR337" i="22"/>
  <c r="BR336" i="22"/>
  <c r="BR335" i="22"/>
  <c r="BR334" i="22"/>
  <c r="BR333" i="22"/>
  <c r="BR332" i="22"/>
  <c r="BR331" i="22"/>
  <c r="BR330" i="22"/>
  <c r="BR329" i="22"/>
  <c r="BR328" i="22"/>
  <c r="BR327" i="22"/>
  <c r="BR326" i="22"/>
  <c r="BR325" i="22"/>
  <c r="BR324" i="22"/>
  <c r="BR323" i="22"/>
  <c r="BR322" i="22"/>
  <c r="BR321" i="22"/>
  <c r="BR320" i="22"/>
  <c r="BR319" i="22"/>
  <c r="BR318" i="22"/>
  <c r="BR317" i="22"/>
  <c r="BR316" i="22"/>
  <c r="BR315" i="22"/>
  <c r="BR314" i="22"/>
  <c r="BR313" i="22"/>
  <c r="BR312" i="22"/>
  <c r="BR311" i="22"/>
  <c r="BR310" i="22"/>
  <c r="BR309" i="22"/>
  <c r="BR308" i="22"/>
  <c r="BR307" i="22"/>
  <c r="BR306" i="22"/>
  <c r="BR305" i="22"/>
  <c r="BR304" i="22"/>
  <c r="BR303" i="22"/>
  <c r="BR302" i="22"/>
  <c r="BR301" i="22"/>
  <c r="BR300" i="22"/>
  <c r="BR299" i="22"/>
  <c r="BR298" i="22"/>
  <c r="BR297" i="22"/>
  <c r="BR296" i="22"/>
  <c r="BR295" i="22"/>
  <c r="BR294" i="22"/>
  <c r="BR293" i="22"/>
  <c r="BR292" i="22"/>
  <c r="BR291" i="22"/>
  <c r="BR290" i="22"/>
  <c r="BR289" i="22"/>
  <c r="BR288" i="22"/>
  <c r="BR287" i="22"/>
  <c r="BR286" i="22"/>
  <c r="BR285" i="22"/>
  <c r="BR284" i="22"/>
  <c r="BR283" i="22"/>
  <c r="BR282" i="22"/>
  <c r="BR281" i="22"/>
  <c r="BR279" i="22"/>
  <c r="BR278" i="22"/>
  <c r="BR277" i="22"/>
  <c r="BR276" i="22"/>
  <c r="BR275" i="22"/>
  <c r="BR274" i="22"/>
  <c r="BR273" i="22"/>
  <c r="BR272" i="22"/>
  <c r="BR271" i="22"/>
  <c r="BR270" i="22"/>
  <c r="BR269" i="22"/>
  <c r="BR268" i="22"/>
  <c r="BR267" i="22"/>
  <c r="BR266" i="22"/>
  <c r="BR265" i="22"/>
  <c r="BR264" i="22"/>
  <c r="BR263" i="22"/>
  <c r="BR262" i="22"/>
  <c r="BR261" i="22"/>
  <c r="BR260" i="22"/>
  <c r="BR259" i="22"/>
  <c r="BR258" i="22"/>
  <c r="BR257" i="22"/>
  <c r="BR256" i="22"/>
  <c r="BR255" i="22"/>
  <c r="BR254" i="22"/>
  <c r="BR253" i="22"/>
  <c r="BR252" i="22"/>
  <c r="BR251" i="22"/>
  <c r="BR250" i="22"/>
  <c r="BR249" i="22"/>
  <c r="BR248" i="22"/>
  <c r="BR247" i="22"/>
  <c r="BR246" i="22"/>
  <c r="BR245" i="22"/>
  <c r="BR244" i="22"/>
  <c r="BR243" i="22"/>
  <c r="BR242" i="22"/>
  <c r="BR241" i="22"/>
  <c r="BR240" i="22"/>
  <c r="BR239" i="22"/>
  <c r="BR238" i="22"/>
  <c r="BR237" i="22"/>
  <c r="BR236" i="22"/>
  <c r="BR235" i="22"/>
  <c r="BR234" i="22"/>
  <c r="BR233" i="22"/>
  <c r="BR232" i="22"/>
  <c r="BR231" i="22"/>
  <c r="BR230" i="22"/>
  <c r="BR229" i="22"/>
  <c r="BR228" i="22"/>
  <c r="BR227" i="22"/>
  <c r="BR226" i="22"/>
  <c r="BR225" i="22"/>
  <c r="BR224" i="22"/>
  <c r="BR223" i="22"/>
  <c r="BR222" i="22"/>
  <c r="BR221" i="22"/>
  <c r="BR220" i="22"/>
  <c r="BR219" i="22"/>
  <c r="BR218" i="22"/>
  <c r="BR217" i="22"/>
  <c r="BR216" i="22"/>
  <c r="BR215" i="22"/>
  <c r="BR214" i="22"/>
  <c r="BR213" i="22"/>
  <c r="BR212" i="22"/>
  <c r="BR211" i="22"/>
  <c r="BR210" i="22"/>
  <c r="BR209" i="22"/>
  <c r="BR208" i="22"/>
  <c r="BR207" i="22"/>
  <c r="BR206" i="22"/>
  <c r="BR205" i="22"/>
  <c r="BR204" i="22"/>
  <c r="BR203" i="22"/>
  <c r="BR202" i="22"/>
  <c r="BR201" i="22"/>
  <c r="BR200" i="22"/>
  <c r="BR199" i="22"/>
  <c r="BR198" i="22"/>
  <c r="BR197" i="22"/>
  <c r="BR196" i="22"/>
  <c r="BR195" i="22"/>
  <c r="BR194" i="22"/>
  <c r="BR193" i="22"/>
  <c r="BR192" i="22"/>
  <c r="BR191" i="22"/>
  <c r="BR190" i="22"/>
  <c r="BR189" i="22"/>
  <c r="BR188" i="22"/>
  <c r="BR187" i="22"/>
  <c r="BR186" i="22"/>
  <c r="BR185" i="22"/>
  <c r="BR184" i="22"/>
  <c r="BR183" i="22"/>
  <c r="BR182" i="22"/>
  <c r="BR181" i="22"/>
  <c r="BR180" i="22"/>
  <c r="BR179" i="22"/>
  <c r="BR178" i="22"/>
  <c r="BR177" i="22"/>
  <c r="BR176" i="22"/>
  <c r="BR175" i="22"/>
  <c r="BR174" i="22"/>
  <c r="BR173" i="22"/>
  <c r="BR172" i="22"/>
  <c r="BR171" i="22"/>
  <c r="BR170" i="22"/>
  <c r="BR169" i="22"/>
  <c r="BR168" i="22"/>
  <c r="BR167" i="22"/>
  <c r="BR166" i="22"/>
  <c r="BR165" i="22"/>
  <c r="BR164" i="22"/>
  <c r="BR163" i="22"/>
  <c r="BR162" i="22"/>
  <c r="BR161" i="22"/>
  <c r="BR160" i="22"/>
  <c r="BR159" i="22"/>
  <c r="BR158" i="22"/>
  <c r="BR157" i="22"/>
  <c r="BR156" i="22"/>
  <c r="BR155" i="22"/>
  <c r="BR154" i="22"/>
  <c r="BR153" i="22"/>
  <c r="BR152" i="22"/>
  <c r="BR151" i="22"/>
  <c r="BR150" i="22"/>
  <c r="BR149" i="22"/>
  <c r="BR148" i="22"/>
  <c r="BR147" i="22"/>
  <c r="BR146" i="22"/>
  <c r="BR145" i="22"/>
  <c r="BR144" i="22"/>
  <c r="BR143" i="22"/>
  <c r="BR142" i="22"/>
  <c r="BR141" i="22"/>
  <c r="BR140" i="22"/>
  <c r="BR139" i="22"/>
  <c r="BR138" i="22"/>
  <c r="BR137" i="22"/>
  <c r="BR136" i="22"/>
  <c r="BR135" i="22"/>
  <c r="BR134" i="22"/>
  <c r="BR133" i="22"/>
  <c r="BR132" i="22"/>
  <c r="BR131" i="22"/>
  <c r="BR130" i="22"/>
  <c r="BR129" i="22"/>
  <c r="BR128" i="22"/>
  <c r="BR127" i="22"/>
  <c r="BR126" i="22"/>
  <c r="BR125" i="22"/>
  <c r="BR124" i="22"/>
  <c r="BR123" i="22"/>
  <c r="BR122" i="22"/>
  <c r="BR121" i="22"/>
  <c r="BR120" i="22"/>
  <c r="BR119" i="22"/>
  <c r="BR118" i="22"/>
  <c r="BR117" i="22"/>
  <c r="BR116" i="22"/>
  <c r="BR115" i="22"/>
  <c r="BR114" i="22"/>
  <c r="BR113" i="22"/>
  <c r="BR112" i="22"/>
  <c r="BR111" i="22"/>
  <c r="BR110" i="22"/>
  <c r="BR109" i="22"/>
  <c r="BR108" i="22"/>
  <c r="BR107" i="22"/>
  <c r="BR106" i="22"/>
  <c r="BR105" i="22"/>
  <c r="BR104" i="22"/>
  <c r="BR103" i="22"/>
  <c r="BR102" i="22"/>
  <c r="BR101" i="22"/>
  <c r="BR100" i="22"/>
  <c r="BR99" i="22"/>
  <c r="BR98" i="22"/>
  <c r="BR97" i="22"/>
  <c r="BR96" i="22"/>
  <c r="BR95" i="22"/>
  <c r="BR94" i="22"/>
  <c r="BR93" i="22"/>
  <c r="BR92" i="22"/>
  <c r="BR91" i="22"/>
  <c r="BR90" i="22"/>
  <c r="BR89" i="22"/>
  <c r="BR88" i="22"/>
  <c r="BR87" i="22"/>
  <c r="BR86" i="22"/>
  <c r="BR85" i="22"/>
  <c r="BR84" i="22"/>
  <c r="BR83" i="22"/>
  <c r="BR82" i="22"/>
  <c r="BR81" i="22"/>
  <c r="BR80" i="22"/>
  <c r="BR79" i="22"/>
  <c r="BR78" i="22"/>
  <c r="BR77" i="22"/>
  <c r="BR76" i="22"/>
  <c r="BR75" i="22"/>
  <c r="BR74" i="22"/>
  <c r="BR73" i="22"/>
  <c r="BR72" i="22"/>
  <c r="BR71" i="22"/>
  <c r="BR70" i="22"/>
  <c r="BR69" i="22"/>
  <c r="BR68" i="22"/>
  <c r="BR67" i="22"/>
  <c r="BR66" i="22"/>
  <c r="BR65" i="22"/>
  <c r="BR64" i="22"/>
  <c r="BR63" i="22"/>
  <c r="BR62" i="22"/>
  <c r="BR61" i="22"/>
  <c r="BR60" i="22"/>
  <c r="BR59" i="22"/>
  <c r="BR58" i="22"/>
  <c r="BR57" i="22"/>
  <c r="BR56" i="22"/>
  <c r="BR55" i="22"/>
  <c r="BR54" i="22"/>
  <c r="BR53" i="22"/>
  <c r="BR52" i="22"/>
  <c r="BR51" i="22"/>
  <c r="BR50" i="22"/>
  <c r="BR49" i="22"/>
  <c r="BR48" i="22"/>
  <c r="BR47" i="22"/>
  <c r="BR46" i="22"/>
  <c r="BR45" i="22"/>
  <c r="BR44" i="22"/>
  <c r="BR43" i="22"/>
  <c r="BR42" i="22"/>
  <c r="BR41" i="22"/>
  <c r="BR40" i="22"/>
  <c r="BR39" i="22"/>
  <c r="BR38" i="22"/>
  <c r="BR37" i="22"/>
  <c r="BR36" i="22"/>
  <c r="BR35" i="22"/>
  <c r="BR34" i="22"/>
  <c r="BR33" i="22"/>
  <c r="BR32" i="22"/>
  <c r="BR31" i="22"/>
  <c r="BR30" i="22"/>
  <c r="BR29" i="22"/>
  <c r="BR28" i="22"/>
  <c r="BR27" i="22"/>
  <c r="BR26" i="22"/>
  <c r="BR25" i="22"/>
  <c r="BR24" i="22"/>
  <c r="BR23" i="22"/>
  <c r="BR22" i="22"/>
  <c r="BR21" i="22"/>
  <c r="BR20" i="22"/>
  <c r="BR19" i="22"/>
  <c r="BR18" i="22"/>
  <c r="BR17" i="22"/>
  <c r="BR16" i="22"/>
  <c r="BR15" i="22"/>
  <c r="BR14" i="22"/>
  <c r="BR13" i="22"/>
  <c r="BR12" i="22"/>
  <c r="BR11" i="22"/>
  <c r="BR10" i="22"/>
  <c r="BR9" i="22"/>
  <c r="BR8" i="22"/>
  <c r="BR7" i="22"/>
  <c r="BR6" i="22"/>
  <c r="BR5" i="22"/>
  <c r="BR4" i="22"/>
  <c r="BR3" i="22"/>
  <c r="BR2" i="22"/>
  <c r="BD431" i="22"/>
  <c r="BD430" i="22"/>
  <c r="BD429" i="22"/>
  <c r="BD428" i="22"/>
  <c r="BD427" i="22"/>
  <c r="BD426" i="22"/>
  <c r="BD425" i="22"/>
  <c r="BD424" i="22"/>
  <c r="BD423" i="22"/>
  <c r="BD422" i="22"/>
  <c r="BD421" i="22"/>
  <c r="BD420" i="22"/>
  <c r="BD419" i="22"/>
  <c r="BD418" i="22"/>
  <c r="BD417" i="22"/>
  <c r="BD416" i="22"/>
  <c r="BD415" i="22"/>
  <c r="BD432" i="22"/>
  <c r="BD413" i="22"/>
  <c r="BD412" i="22"/>
  <c r="BD411" i="22"/>
  <c r="BD410" i="22"/>
  <c r="BD409" i="22"/>
  <c r="BD408" i="22"/>
  <c r="BD407" i="22"/>
  <c r="BD406" i="22"/>
  <c r="BD405" i="22"/>
  <c r="BD404" i="22"/>
  <c r="BD403" i="22"/>
  <c r="BD402" i="22"/>
  <c r="BD401" i="22"/>
  <c r="BD400" i="22"/>
  <c r="BD399" i="22"/>
  <c r="BD398" i="22"/>
  <c r="BD397" i="22"/>
  <c r="BD396" i="22"/>
  <c r="BD395" i="22"/>
  <c r="BD394" i="22"/>
  <c r="BD393" i="22"/>
  <c r="BD392" i="22"/>
  <c r="BD391" i="22"/>
  <c r="BD390" i="22"/>
  <c r="BD389" i="22"/>
  <c r="BD388" i="22"/>
  <c r="BD387" i="22"/>
  <c r="BD386" i="22"/>
  <c r="BD385" i="22"/>
  <c r="BD384" i="22"/>
  <c r="BD383" i="22"/>
  <c r="BD382" i="22"/>
  <c r="BD381" i="22"/>
  <c r="BD380" i="22"/>
  <c r="BD379" i="22"/>
  <c r="BD378" i="22"/>
  <c r="BD377" i="22"/>
  <c r="BD376" i="22"/>
  <c r="BD375" i="22"/>
  <c r="BD374" i="22"/>
  <c r="BD373" i="22"/>
  <c r="BD372" i="22"/>
  <c r="BD371" i="22"/>
  <c r="BD370" i="22"/>
  <c r="BD369" i="22"/>
  <c r="BD368" i="22"/>
  <c r="BD367" i="22"/>
  <c r="BD366" i="22"/>
  <c r="BD365" i="22"/>
  <c r="BD364" i="22"/>
  <c r="BD363" i="22"/>
  <c r="BD362" i="22"/>
  <c r="BD361" i="22"/>
  <c r="BD360" i="22"/>
  <c r="BD359" i="22"/>
  <c r="BD358" i="22"/>
  <c r="BD357" i="22"/>
  <c r="BD356" i="22"/>
  <c r="BD355" i="22"/>
  <c r="BD354" i="22"/>
  <c r="BD353" i="22"/>
  <c r="BD352" i="22"/>
  <c r="BD351" i="22"/>
  <c r="BD350" i="22"/>
  <c r="BD349" i="22"/>
  <c r="BD348" i="22"/>
  <c r="BD347" i="22"/>
  <c r="BD346" i="22"/>
  <c r="BD345" i="22"/>
  <c r="BD344" i="22"/>
  <c r="BD343" i="22"/>
  <c r="BD342" i="22"/>
  <c r="BD341" i="22"/>
  <c r="BD340" i="22"/>
  <c r="BD339" i="22"/>
  <c r="BD338" i="22"/>
  <c r="BD337" i="22"/>
  <c r="BD336" i="22"/>
  <c r="BD335" i="22"/>
  <c r="BD334" i="22"/>
  <c r="BD333" i="22"/>
  <c r="BD332" i="22"/>
  <c r="BD331" i="22"/>
  <c r="BD330" i="22"/>
  <c r="BD329" i="22"/>
  <c r="BD328" i="22"/>
  <c r="BD327" i="22"/>
  <c r="BD326" i="22"/>
  <c r="BD325" i="22"/>
  <c r="BD324" i="22"/>
  <c r="BD323" i="22"/>
  <c r="BD322" i="22"/>
  <c r="BD321" i="22"/>
  <c r="BD320" i="22"/>
  <c r="BD319" i="22"/>
  <c r="BD318" i="22"/>
  <c r="BD317" i="22"/>
  <c r="BD316" i="22"/>
  <c r="BD315" i="22"/>
  <c r="BD314" i="22"/>
  <c r="BD313" i="22"/>
  <c r="BD312" i="22"/>
  <c r="BD311" i="22"/>
  <c r="BD310" i="22"/>
  <c r="BD309" i="22"/>
  <c r="BD308" i="22"/>
  <c r="BD307" i="22"/>
  <c r="BD306" i="22"/>
  <c r="BD305" i="22"/>
  <c r="BD304" i="22"/>
  <c r="BD303" i="22"/>
  <c r="BD302" i="22"/>
  <c r="BD301" i="22"/>
  <c r="BD300" i="22"/>
  <c r="BD299" i="22"/>
  <c r="BD298" i="22"/>
  <c r="BD297" i="22"/>
  <c r="BD296" i="22"/>
  <c r="BD295" i="22"/>
  <c r="BD294" i="22"/>
  <c r="BD293" i="22"/>
  <c r="BD292" i="22"/>
  <c r="BD291" i="22"/>
  <c r="BD290" i="22"/>
  <c r="BD289" i="22"/>
  <c r="BD288" i="22"/>
  <c r="BD287" i="22"/>
  <c r="BD286" i="22"/>
  <c r="BD285" i="22"/>
  <c r="BD284" i="22"/>
  <c r="BD283" i="22"/>
  <c r="BD282" i="22"/>
  <c r="BD281" i="22"/>
  <c r="BD279" i="22"/>
  <c r="BD278" i="22"/>
  <c r="BD277" i="22"/>
  <c r="BD276" i="22"/>
  <c r="BD275" i="22"/>
  <c r="BD274" i="22"/>
  <c r="BD273" i="22"/>
  <c r="BD272" i="22"/>
  <c r="BD271" i="22"/>
  <c r="BD270" i="22"/>
  <c r="BD269" i="22"/>
  <c r="BD268" i="22"/>
  <c r="BD267" i="22"/>
  <c r="BD266" i="22"/>
  <c r="BD265" i="22"/>
  <c r="BD264" i="22"/>
  <c r="BD263" i="22"/>
  <c r="BD262" i="22"/>
  <c r="BD261" i="22"/>
  <c r="BD260" i="22"/>
  <c r="BD259" i="22"/>
  <c r="BD258" i="22"/>
  <c r="BD257" i="22"/>
  <c r="BD256" i="22"/>
  <c r="BD255" i="22"/>
  <c r="BD254" i="22"/>
  <c r="BD253" i="22"/>
  <c r="BD252" i="22"/>
  <c r="BD251" i="22"/>
  <c r="BD250" i="22"/>
  <c r="BD249" i="22"/>
  <c r="BD248" i="22"/>
  <c r="BD247" i="22"/>
  <c r="BD246" i="22"/>
  <c r="BD245" i="22"/>
  <c r="BD244" i="22"/>
  <c r="BD243" i="22"/>
  <c r="BD242" i="22"/>
  <c r="BD241" i="22"/>
  <c r="BD240" i="22"/>
  <c r="BD239" i="22"/>
  <c r="BD238" i="22"/>
  <c r="BD237" i="22"/>
  <c r="BD236" i="22"/>
  <c r="BD235" i="22"/>
  <c r="BD234" i="22"/>
  <c r="BD233" i="22"/>
  <c r="BD232" i="22"/>
  <c r="BD231" i="22"/>
  <c r="BD230" i="22"/>
  <c r="BD229" i="22"/>
  <c r="BD228" i="22"/>
  <c r="BD227" i="22"/>
  <c r="BD226" i="22"/>
  <c r="BD225" i="22"/>
  <c r="BD224" i="22"/>
  <c r="BD223" i="22"/>
  <c r="BD222" i="22"/>
  <c r="BD221" i="22"/>
  <c r="BD220" i="22"/>
  <c r="BD219" i="22"/>
  <c r="BD218" i="22"/>
  <c r="BD217" i="22"/>
  <c r="BD216" i="22"/>
  <c r="BD215" i="22"/>
  <c r="BD214" i="22"/>
  <c r="BD213" i="22"/>
  <c r="BD212" i="22"/>
  <c r="BD211" i="22"/>
  <c r="BD210" i="22"/>
  <c r="BD209" i="22"/>
  <c r="BD208" i="22"/>
  <c r="BD207" i="22"/>
  <c r="BD206" i="22"/>
  <c r="BD205" i="22"/>
  <c r="BD204" i="22"/>
  <c r="BD203" i="22"/>
  <c r="BD202" i="22"/>
  <c r="BD201" i="22"/>
  <c r="BD200" i="22"/>
  <c r="BD199" i="22"/>
  <c r="BD198" i="22"/>
  <c r="BD197" i="22"/>
  <c r="BD196" i="22"/>
  <c r="BD195" i="22"/>
  <c r="BD194" i="22"/>
  <c r="BD193" i="22"/>
  <c r="BD192" i="22"/>
  <c r="BD191" i="22"/>
  <c r="BD190" i="22"/>
  <c r="BD189" i="22"/>
  <c r="BD188" i="22"/>
  <c r="BD187" i="22"/>
  <c r="BD186" i="22"/>
  <c r="BD185" i="22"/>
  <c r="BD184" i="22"/>
  <c r="BD183" i="22"/>
  <c r="BD182" i="22"/>
  <c r="BD181" i="22"/>
  <c r="BD180" i="22"/>
  <c r="BD179" i="22"/>
  <c r="BD178" i="22"/>
  <c r="BD177" i="22"/>
  <c r="BD176" i="22"/>
  <c r="BD175" i="22"/>
  <c r="BD174" i="22"/>
  <c r="BD173" i="22"/>
  <c r="BD172" i="22"/>
  <c r="BD171" i="22"/>
  <c r="BD170" i="22"/>
  <c r="BD169" i="22"/>
  <c r="BD168" i="22"/>
  <c r="BD167" i="22"/>
  <c r="BD166" i="22"/>
  <c r="BD165" i="22"/>
  <c r="BD164" i="22"/>
  <c r="BD163" i="22"/>
  <c r="BD162" i="22"/>
  <c r="BD161" i="22"/>
  <c r="BD160" i="22"/>
  <c r="BD159" i="22"/>
  <c r="BD158" i="22"/>
  <c r="BD157" i="22"/>
  <c r="BD156" i="22"/>
  <c r="BD155" i="22"/>
  <c r="BD154" i="22"/>
  <c r="BD153" i="22"/>
  <c r="BD152" i="22"/>
  <c r="BD151" i="22"/>
  <c r="BD150" i="22"/>
  <c r="BD149" i="22"/>
  <c r="BD148" i="22"/>
  <c r="BD147" i="22"/>
  <c r="BD146" i="22"/>
  <c r="BD145" i="22"/>
  <c r="BD144" i="22"/>
  <c r="BD143" i="22"/>
  <c r="BD142" i="22"/>
  <c r="BD141" i="22"/>
  <c r="BD140" i="22"/>
  <c r="BD139" i="22"/>
  <c r="BD138" i="22"/>
  <c r="BD137" i="22"/>
  <c r="BD136" i="22"/>
  <c r="BD135" i="22"/>
  <c r="BD134" i="22"/>
  <c r="BD133" i="22"/>
  <c r="BD132" i="22"/>
  <c r="BD131" i="22"/>
  <c r="BD130" i="22"/>
  <c r="BD129" i="22"/>
  <c r="BD128" i="22"/>
  <c r="BD127" i="22"/>
  <c r="BD126" i="22"/>
  <c r="BD125" i="22"/>
  <c r="BD124" i="22"/>
  <c r="BD123" i="22"/>
  <c r="BD122" i="22"/>
  <c r="BD121" i="22"/>
  <c r="BD120" i="22"/>
  <c r="BD119" i="22"/>
  <c r="BD118" i="22"/>
  <c r="BD117" i="22"/>
  <c r="BD116" i="22"/>
  <c r="BD115" i="22"/>
  <c r="BD114" i="22"/>
  <c r="BD113" i="22"/>
  <c r="BD112" i="22"/>
  <c r="BD111" i="22"/>
  <c r="BD110" i="22"/>
  <c r="BD109" i="22"/>
  <c r="BD108" i="22"/>
  <c r="BD107" i="22"/>
  <c r="BD106" i="22"/>
  <c r="BD105" i="22"/>
  <c r="BD104" i="22"/>
  <c r="BD103" i="22"/>
  <c r="BD102" i="22"/>
  <c r="BD101" i="22"/>
  <c r="BD100" i="22"/>
  <c r="BD99" i="22"/>
  <c r="BD98" i="22"/>
  <c r="BD97" i="22"/>
  <c r="BD96" i="22"/>
  <c r="BD95" i="22"/>
  <c r="BD94" i="22"/>
  <c r="BD93" i="22"/>
  <c r="BD92" i="22"/>
  <c r="BD91" i="22"/>
  <c r="BD90" i="22"/>
  <c r="BD89" i="22"/>
  <c r="BD88" i="22"/>
  <c r="BD87" i="22"/>
  <c r="BD86" i="22"/>
  <c r="BD85" i="22"/>
  <c r="BD84" i="22"/>
  <c r="BD83" i="22"/>
  <c r="BD82" i="22"/>
  <c r="BD81" i="22"/>
  <c r="BD80" i="22"/>
  <c r="BD79" i="22"/>
  <c r="BD78" i="22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B26" i="22" l="1"/>
  <c r="BB414" i="22"/>
  <c r="BB432" i="22"/>
  <c r="AW2" i="22" l="1"/>
  <c r="AW433" i="22"/>
  <c r="AW432" i="22"/>
  <c r="AX432" i="22" s="1"/>
  <c r="AW431" i="22"/>
  <c r="AW430" i="22"/>
  <c r="AW429" i="22"/>
  <c r="AW428" i="22"/>
  <c r="AW427" i="22"/>
  <c r="AW426" i="22"/>
  <c r="AW425" i="22"/>
  <c r="AW424" i="22"/>
  <c r="AW423" i="22"/>
  <c r="AW422" i="22"/>
  <c r="AW421" i="22"/>
  <c r="AW420" i="22"/>
  <c r="AW419" i="22"/>
  <c r="AW418" i="22"/>
  <c r="AW417" i="22"/>
  <c r="AW416" i="22"/>
  <c r="AW415" i="22"/>
  <c r="AW414" i="22"/>
  <c r="AX414" i="22" s="1"/>
  <c r="AW413" i="22"/>
  <c r="AW412" i="22"/>
  <c r="AW411" i="22"/>
  <c r="AW410" i="22"/>
  <c r="AW409" i="22"/>
  <c r="AW408" i="22"/>
  <c r="AW407" i="22"/>
  <c r="AW406" i="22"/>
  <c r="AW405" i="22"/>
  <c r="AW404" i="22"/>
  <c r="AW403" i="22"/>
  <c r="AW402" i="22"/>
  <c r="AW401" i="22"/>
  <c r="AW400" i="22"/>
  <c r="AW399" i="22"/>
  <c r="AW398" i="22"/>
  <c r="AW397" i="22"/>
  <c r="AW396" i="22"/>
  <c r="AW395" i="22"/>
  <c r="AW394" i="22"/>
  <c r="AW393" i="22"/>
  <c r="AW392" i="22"/>
  <c r="AW391" i="22"/>
  <c r="AW390" i="22"/>
  <c r="AW389" i="22"/>
  <c r="AW388" i="22"/>
  <c r="AW387" i="22"/>
  <c r="AW386" i="22"/>
  <c r="AW385" i="22"/>
  <c r="AW384" i="22"/>
  <c r="AW383" i="22"/>
  <c r="AW382" i="22"/>
  <c r="AW381" i="22"/>
  <c r="AW380" i="22"/>
  <c r="AW379" i="22"/>
  <c r="AW378" i="22"/>
  <c r="AW377" i="22"/>
  <c r="AW376" i="22"/>
  <c r="AW375" i="22"/>
  <c r="AW374" i="22"/>
  <c r="AW373" i="22"/>
  <c r="AW372" i="22"/>
  <c r="AW371" i="22"/>
  <c r="AW370" i="22"/>
  <c r="AW369" i="22"/>
  <c r="AW368" i="22"/>
  <c r="AW367" i="22"/>
  <c r="AW366" i="22"/>
  <c r="AW365" i="22"/>
  <c r="AW364" i="22"/>
  <c r="AW363" i="22"/>
  <c r="AW362" i="22"/>
  <c r="AW361" i="22"/>
  <c r="AW360" i="22"/>
  <c r="AW358" i="22"/>
  <c r="AW357" i="22"/>
  <c r="AW356" i="22"/>
  <c r="AW355" i="22"/>
  <c r="AW354" i="22"/>
  <c r="AW352" i="22"/>
  <c r="AW351" i="22"/>
  <c r="AW350" i="22"/>
  <c r="AW349" i="22"/>
  <c r="AW348" i="22"/>
  <c r="AW347" i="22"/>
  <c r="AW346" i="22"/>
  <c r="AW345" i="22"/>
  <c r="AW344" i="22"/>
  <c r="AW343" i="22"/>
  <c r="AW342" i="22"/>
  <c r="AW341" i="22"/>
  <c r="AW340" i="22"/>
  <c r="AW339" i="22"/>
  <c r="AW338" i="22"/>
  <c r="AW337" i="22"/>
  <c r="AW336" i="22"/>
  <c r="AW335" i="22"/>
  <c r="AW334" i="22"/>
  <c r="AW333" i="22"/>
  <c r="AW332" i="22"/>
  <c r="AW331" i="22"/>
  <c r="AW330" i="22"/>
  <c r="AW329" i="22"/>
  <c r="AW328" i="22"/>
  <c r="AW327" i="22"/>
  <c r="AW326" i="22"/>
  <c r="AW325" i="22"/>
  <c r="AW324" i="22"/>
  <c r="AW323" i="22"/>
  <c r="AW322" i="22"/>
  <c r="AW321" i="22"/>
  <c r="AW320" i="22"/>
  <c r="AW319" i="22"/>
  <c r="AW318" i="22"/>
  <c r="AW317" i="22"/>
  <c r="AW316" i="22"/>
  <c r="AW315" i="22"/>
  <c r="AW314" i="22"/>
  <c r="AW312" i="22"/>
  <c r="AW311" i="22"/>
  <c r="AW310" i="22"/>
  <c r="AW309" i="22"/>
  <c r="AW308" i="22"/>
  <c r="AW307" i="22"/>
  <c r="AW306" i="22"/>
  <c r="AW305" i="22"/>
  <c r="AW304" i="22"/>
  <c r="AW303" i="22"/>
  <c r="AW302" i="22"/>
  <c r="AW301" i="22"/>
  <c r="AW300" i="22"/>
  <c r="AW299" i="22"/>
  <c r="AW298" i="22"/>
  <c r="AW297" i="22"/>
  <c r="AW296" i="22"/>
  <c r="AW295" i="22"/>
  <c r="AW294" i="22"/>
  <c r="AW293" i="22"/>
  <c r="AW292" i="22"/>
  <c r="AW291" i="22"/>
  <c r="AW290" i="22"/>
  <c r="AW289" i="22"/>
  <c r="AW288" i="22"/>
  <c r="AW287" i="22"/>
  <c r="AW286" i="22"/>
  <c r="AW285" i="22"/>
  <c r="AW284" i="22"/>
  <c r="AW283" i="22"/>
  <c r="AW282" i="22"/>
  <c r="AW281" i="22"/>
  <c r="AW280" i="22"/>
  <c r="AW278" i="22"/>
  <c r="AW277" i="22"/>
  <c r="AW276" i="22"/>
  <c r="AW275" i="22"/>
  <c r="AW274" i="22"/>
  <c r="AW273" i="22"/>
  <c r="AW272" i="22"/>
  <c r="AW271" i="22"/>
  <c r="AW270" i="22"/>
  <c r="AW269" i="22"/>
  <c r="AW268" i="22"/>
  <c r="AW267" i="22"/>
  <c r="AW266" i="22"/>
  <c r="AW265" i="22"/>
  <c r="AW264" i="22"/>
  <c r="AW263" i="22"/>
  <c r="AW262" i="22"/>
  <c r="AW261" i="22"/>
  <c r="AW260" i="22"/>
  <c r="AW259" i="22"/>
  <c r="AW258" i="22"/>
  <c r="AW257" i="22"/>
  <c r="AW256" i="22"/>
  <c r="AW255" i="22"/>
  <c r="AW253" i="22"/>
  <c r="AW252" i="22"/>
  <c r="AW251" i="22"/>
  <c r="AW250" i="22"/>
  <c r="AW249" i="22"/>
  <c r="AW248" i="22"/>
  <c r="AW247" i="22"/>
  <c r="AW246" i="22"/>
  <c r="AW245" i="22"/>
  <c r="AW244" i="22"/>
  <c r="AW243" i="22"/>
  <c r="AW242" i="22"/>
  <c r="AW241" i="22"/>
  <c r="AW240" i="22"/>
  <c r="AW239" i="22"/>
  <c r="AW238" i="22"/>
  <c r="AW237" i="22"/>
  <c r="AW236" i="22"/>
  <c r="AW235" i="22"/>
  <c r="AW234" i="22"/>
  <c r="AW233" i="22"/>
  <c r="AW232" i="22"/>
  <c r="AW231" i="22"/>
  <c r="AW230" i="22"/>
  <c r="AW229" i="22"/>
  <c r="AW228" i="22"/>
  <c r="AW227" i="22"/>
  <c r="AW226" i="22"/>
  <c r="AW225" i="22"/>
  <c r="AW224" i="22"/>
  <c r="AW223" i="22"/>
  <c r="AW222" i="22"/>
  <c r="AW221" i="22"/>
  <c r="AW219" i="22"/>
  <c r="AW218" i="22"/>
  <c r="AW217" i="22"/>
  <c r="AW216" i="22"/>
  <c r="AW215" i="22"/>
  <c r="AW214" i="22"/>
  <c r="AW213" i="22"/>
  <c r="AW212" i="22"/>
  <c r="AW211" i="22"/>
  <c r="AW210" i="22"/>
  <c r="AW209" i="22"/>
  <c r="AW208" i="22"/>
  <c r="AW207" i="22"/>
  <c r="AW206" i="22"/>
  <c r="AW205" i="22"/>
  <c r="AW204" i="22"/>
  <c r="AW203" i="22"/>
  <c r="AW202" i="22"/>
  <c r="AW201" i="22"/>
  <c r="AW200" i="22"/>
  <c r="AW199" i="22"/>
  <c r="AW198" i="22"/>
  <c r="AW197" i="22"/>
  <c r="AW196" i="22"/>
  <c r="AW195" i="22"/>
  <c r="AW194" i="22"/>
  <c r="AW193" i="22"/>
  <c r="AW192" i="22"/>
  <c r="AW191" i="22"/>
  <c r="AW190" i="22"/>
  <c r="AW189" i="22"/>
  <c r="AW188" i="22"/>
  <c r="AW187" i="22"/>
  <c r="AW186" i="22"/>
  <c r="AW185" i="22"/>
  <c r="AW184" i="22"/>
  <c r="AW183" i="22"/>
  <c r="AW182" i="22"/>
  <c r="AW181" i="22"/>
  <c r="AW180" i="22"/>
  <c r="AW179" i="22"/>
  <c r="AW178" i="22"/>
  <c r="AW177" i="22"/>
  <c r="AW176" i="22"/>
  <c r="AW175" i="22"/>
  <c r="AW174" i="22"/>
  <c r="AW173" i="22"/>
  <c r="AW172" i="22"/>
  <c r="AW171" i="22"/>
  <c r="AW170" i="22"/>
  <c r="AW169" i="22"/>
  <c r="AW168" i="22"/>
  <c r="AW167" i="22"/>
  <c r="AW166" i="22"/>
  <c r="AW165" i="22"/>
  <c r="AW164" i="22"/>
  <c r="AW163" i="22"/>
  <c r="AW162" i="22"/>
  <c r="AW161" i="22"/>
  <c r="AW160" i="22"/>
  <c r="AW159" i="22"/>
  <c r="AW158" i="22"/>
  <c r="AW157" i="22"/>
  <c r="AW156" i="22"/>
  <c r="AW155" i="22"/>
  <c r="AW154" i="22"/>
  <c r="AW153" i="22"/>
  <c r="AW152" i="22"/>
  <c r="AW151" i="22"/>
  <c r="AW150" i="22"/>
  <c r="AW149" i="22"/>
  <c r="AW148" i="22"/>
  <c r="AW147" i="22"/>
  <c r="AW146" i="22"/>
  <c r="AW145" i="22"/>
  <c r="AW144" i="22"/>
  <c r="AW143" i="22"/>
  <c r="AW142" i="22"/>
  <c r="AW141" i="22"/>
  <c r="AW140" i="22"/>
  <c r="AW139" i="22"/>
  <c r="AW138" i="22"/>
  <c r="AW137" i="22"/>
  <c r="AW136" i="22"/>
  <c r="AW135" i="22"/>
  <c r="AW134" i="22"/>
  <c r="AW133" i="22"/>
  <c r="AW132" i="22"/>
  <c r="AW131" i="22"/>
  <c r="AW130" i="22"/>
  <c r="AW129" i="22"/>
  <c r="AW128" i="22"/>
  <c r="AW127" i="22"/>
  <c r="AW126" i="22"/>
  <c r="AW125" i="22"/>
  <c r="AW124" i="22"/>
  <c r="AW123" i="22"/>
  <c r="AW122" i="22"/>
  <c r="AW121" i="22"/>
  <c r="AW120" i="22"/>
  <c r="AW119" i="22"/>
  <c r="AW118" i="22"/>
  <c r="AW117" i="22"/>
  <c r="AW116" i="22"/>
  <c r="AW115" i="22"/>
  <c r="AW114" i="22"/>
  <c r="AW113" i="22"/>
  <c r="AW112" i="22"/>
  <c r="AW111" i="22"/>
  <c r="AW110" i="22"/>
  <c r="AW109" i="22"/>
  <c r="AW108" i="22"/>
  <c r="AW107" i="22"/>
  <c r="AW106" i="22"/>
  <c r="AW105" i="22"/>
  <c r="AW104" i="22"/>
  <c r="AW103" i="22"/>
  <c r="AW102" i="22"/>
  <c r="AW101" i="22"/>
  <c r="AW100" i="22"/>
  <c r="AW99" i="22"/>
  <c r="AW98" i="22"/>
  <c r="AW97" i="22"/>
  <c r="AW96" i="22"/>
  <c r="AW95" i="22"/>
  <c r="AW94" i="22"/>
  <c r="AW93" i="22"/>
  <c r="AW92" i="22"/>
  <c r="AW91" i="22"/>
  <c r="AW90" i="22"/>
  <c r="AW89" i="22"/>
  <c r="AW88" i="22"/>
  <c r="AW87" i="22"/>
  <c r="AW86" i="22"/>
  <c r="AW85" i="22"/>
  <c r="AW84" i="22"/>
  <c r="AW83" i="22"/>
  <c r="AW82" i="22"/>
  <c r="AW81" i="22"/>
  <c r="AW80" i="22"/>
  <c r="AW79" i="22"/>
  <c r="AW78" i="22"/>
  <c r="AW77" i="22"/>
  <c r="AW76" i="22"/>
  <c r="AW75" i="22"/>
  <c r="AW74" i="22"/>
  <c r="AW73" i="22"/>
  <c r="AW72" i="22"/>
  <c r="AW71" i="22"/>
  <c r="AW70" i="22"/>
  <c r="AW69" i="22"/>
  <c r="AW68" i="22"/>
  <c r="AW67" i="22"/>
  <c r="AW66" i="22"/>
  <c r="AW65" i="22"/>
  <c r="AW64" i="22"/>
  <c r="AW63" i="22"/>
  <c r="AW62" i="22"/>
  <c r="AW61" i="22"/>
  <c r="AW60" i="22"/>
  <c r="AW59" i="22"/>
  <c r="AW58" i="22"/>
  <c r="AW57" i="22"/>
  <c r="AW56" i="22"/>
  <c r="AW55" i="22"/>
  <c r="AW54" i="22"/>
  <c r="AW53" i="22"/>
  <c r="AW52" i="22"/>
  <c r="AW51" i="22"/>
  <c r="AW50" i="22"/>
  <c r="AW49" i="22"/>
  <c r="AW48" i="22"/>
  <c r="AW47" i="22"/>
  <c r="AW46" i="22"/>
  <c r="AW45" i="22"/>
  <c r="AW44" i="22"/>
  <c r="AW43" i="22"/>
  <c r="AW42" i="22"/>
  <c r="AW41" i="22"/>
  <c r="AW40" i="22"/>
  <c r="AW39" i="22"/>
  <c r="AW38" i="22"/>
  <c r="AW37" i="22"/>
  <c r="AW36" i="22"/>
  <c r="AW35" i="22"/>
  <c r="AW34" i="22"/>
  <c r="AW33" i="22"/>
  <c r="AW32" i="22"/>
  <c r="AW31" i="22"/>
  <c r="AW30" i="22"/>
  <c r="AW29" i="22"/>
  <c r="AW28" i="22"/>
  <c r="AW27" i="22"/>
  <c r="AW26" i="22"/>
  <c r="AX26" i="22" s="1"/>
  <c r="AW25" i="22"/>
  <c r="AW24" i="22"/>
  <c r="AW23" i="22"/>
  <c r="AW22" i="22"/>
  <c r="AW21" i="22"/>
  <c r="AW20" i="22"/>
  <c r="AW19" i="22"/>
  <c r="AW18" i="22"/>
  <c r="AW17" i="22"/>
  <c r="AW16" i="22"/>
  <c r="AW15" i="22"/>
  <c r="AW14" i="22"/>
  <c r="AW13" i="22"/>
  <c r="AW12" i="22"/>
  <c r="AW11" i="22"/>
  <c r="AW10" i="22"/>
  <c r="AW9" i="22"/>
  <c r="AW8" i="22"/>
  <c r="AW7" i="22"/>
  <c r="AW6" i="22"/>
  <c r="AW5" i="22"/>
  <c r="AW4" i="22"/>
  <c r="AW3" i="22"/>
  <c r="BB354" i="22" l="1"/>
  <c r="AX354" i="22" l="1"/>
  <c r="B58" i="22" l="1"/>
  <c r="BB99" i="22" l="1"/>
  <c r="AX99" i="22" s="1"/>
  <c r="BB327" i="22"/>
  <c r="BB319" i="22"/>
  <c r="AX319" i="22" s="1"/>
  <c r="BP314" i="22"/>
  <c r="BB302" i="22"/>
  <c r="AX302" i="22" s="1"/>
  <c r="BB300" i="22"/>
  <c r="AX300" i="22" s="1"/>
  <c r="BB294" i="22"/>
  <c r="AX294" i="22" s="1"/>
  <c r="BP287" i="22"/>
  <c r="BB232" i="22"/>
  <c r="AX232" i="22" s="1"/>
  <c r="BB24" i="22"/>
  <c r="AX24" i="22" s="1"/>
  <c r="BB190" i="22"/>
  <c r="AX190" i="22" s="1"/>
  <c r="BB154" i="22"/>
  <c r="AX154" i="22" s="1"/>
  <c r="BB2" i="22"/>
  <c r="BP100" i="22"/>
  <c r="BP79" i="22"/>
  <c r="BP62" i="22"/>
  <c r="BP426" i="22"/>
  <c r="BP417" i="22"/>
  <c r="BP395" i="22"/>
  <c r="BP40" i="22"/>
  <c r="BP384" i="22"/>
  <c r="BP270" i="22"/>
  <c r="BP22" i="22"/>
  <c r="BP20" i="22"/>
  <c r="BP127" i="22"/>
  <c r="BP123" i="22"/>
  <c r="BB93" i="22"/>
  <c r="BB10" i="22"/>
  <c r="BB90" i="22"/>
  <c r="BB77" i="22"/>
  <c r="BB70" i="22"/>
  <c r="BB68" i="22"/>
  <c r="BB65" i="22"/>
  <c r="AX65" i="22" s="1"/>
  <c r="BB55" i="22"/>
  <c r="BB52" i="22"/>
  <c r="AX52" i="22" s="1"/>
  <c r="BB431" i="22"/>
  <c r="BB419" i="22"/>
  <c r="BB42" i="22"/>
  <c r="BB407" i="22"/>
  <c r="AX407" i="22" s="1"/>
  <c r="BB405" i="22"/>
  <c r="AX405" i="22" s="1"/>
  <c r="BB401" i="22"/>
  <c r="BB391" i="22"/>
  <c r="BB387" i="22"/>
  <c r="BB383" i="22"/>
  <c r="AX383" i="22" s="1"/>
  <c r="BB381" i="22"/>
  <c r="AX381" i="22" s="1"/>
  <c r="BB374" i="22"/>
  <c r="BB362" i="22"/>
  <c r="BB358" i="22"/>
  <c r="AX358" i="22" s="1"/>
  <c r="BB356" i="22"/>
  <c r="BB350" i="22"/>
  <c r="BB346" i="22"/>
  <c r="BB342" i="22"/>
  <c r="AX342" i="22" s="1"/>
  <c r="BB35" i="22"/>
  <c r="BB338" i="22"/>
  <c r="AX338" i="22" s="1"/>
  <c r="BB329" i="22"/>
  <c r="BB317" i="22"/>
  <c r="BB305" i="22"/>
  <c r="BB31" i="22"/>
  <c r="BB285" i="22"/>
  <c r="BB282" i="22"/>
  <c r="BB275" i="22"/>
  <c r="BB271" i="22"/>
  <c r="AX271" i="22" s="1"/>
  <c r="BB263" i="22"/>
  <c r="BB261" i="22"/>
  <c r="BB252" i="22"/>
  <c r="AX252" i="22" s="1"/>
  <c r="BB245" i="22"/>
  <c r="BB235" i="22"/>
  <c r="BB225" i="22"/>
  <c r="AX225" i="22" s="1"/>
  <c r="BB223" i="22"/>
  <c r="AX223" i="22" s="1"/>
  <c r="BB219" i="22"/>
  <c r="AX219" i="22" s="1"/>
  <c r="BB216" i="22"/>
  <c r="AX216" i="22" s="1"/>
  <c r="BB215" i="22"/>
  <c r="BB208" i="22"/>
  <c r="AX208" i="22" s="1"/>
  <c r="BB203" i="22"/>
  <c r="BB195" i="22"/>
  <c r="AX195" i="22" s="1"/>
  <c r="BB192" i="22"/>
  <c r="AX192" i="22" s="1"/>
  <c r="BB189" i="22"/>
  <c r="BB187" i="22"/>
  <c r="AX187" i="22" s="1"/>
  <c r="BB177" i="22"/>
  <c r="AX177" i="22" s="1"/>
  <c r="BB171" i="22"/>
  <c r="BB158" i="22"/>
  <c r="AX158" i="22" s="1"/>
  <c r="BB156" i="22"/>
  <c r="BB150" i="22"/>
  <c r="BB146" i="22"/>
  <c r="AX146" i="22" s="1"/>
  <c r="BB141" i="22"/>
  <c r="BB134" i="22"/>
  <c r="AX134" i="22" s="1"/>
  <c r="BB133" i="22"/>
  <c r="AX133" i="22" s="1"/>
  <c r="BB132" i="22"/>
  <c r="BB130" i="22"/>
  <c r="BB125" i="22"/>
  <c r="BB12" i="22"/>
  <c r="BB104" i="22"/>
  <c r="AX104" i="22" s="1"/>
  <c r="BB103" i="22"/>
  <c r="AX103" i="22" s="1"/>
  <c r="BB101" i="22"/>
  <c r="AX101" i="22" s="1"/>
  <c r="BB11" i="22"/>
  <c r="AX11" i="22" s="1"/>
  <c r="BB406" i="22"/>
  <c r="AX406" i="22" s="1"/>
  <c r="BB371" i="22"/>
  <c r="AX371" i="22" s="1"/>
  <c r="BB325" i="22"/>
  <c r="AX325" i="22" s="1"/>
  <c r="BB303" i="22"/>
  <c r="AX303" i="22" s="1"/>
  <c r="BB265" i="22"/>
  <c r="AX265" i="22" s="1"/>
  <c r="BB238" i="22"/>
  <c r="AX238" i="22" s="1"/>
  <c r="BB212" i="22"/>
  <c r="AX212" i="22" s="1"/>
  <c r="BB186" i="22"/>
  <c r="AX186" i="22" s="1"/>
  <c r="BB82" i="22"/>
  <c r="AX82" i="22" s="1"/>
  <c r="BB74" i="22"/>
  <c r="AX74" i="22" s="1"/>
  <c r="BB46" i="22"/>
  <c r="AX46" i="22" s="1"/>
  <c r="BB27" i="22"/>
  <c r="AX27" i="22" s="1"/>
  <c r="BB377" i="22"/>
  <c r="AX377" i="22" s="1"/>
  <c r="BB366" i="22"/>
  <c r="AX366" i="22" s="1"/>
  <c r="BB324" i="22"/>
  <c r="AX324" i="22" s="1"/>
  <c r="BB301" i="22"/>
  <c r="AX301" i="22" s="1"/>
  <c r="BB266" i="22"/>
  <c r="AX266" i="22" s="1"/>
  <c r="BB228" i="22"/>
  <c r="AX228" i="22" s="1"/>
  <c r="BB176" i="22"/>
  <c r="AX176" i="22" s="1"/>
  <c r="BB162" i="22"/>
  <c r="AX162" i="22" s="1"/>
  <c r="BB142" i="22"/>
  <c r="AX142" i="22" s="1"/>
  <c r="BB108" i="22"/>
  <c r="AX108" i="22" s="1"/>
  <c r="BB36" i="22"/>
  <c r="AX36" i="22" s="1"/>
  <c r="BB25" i="22"/>
  <c r="AX25" i="22" s="1"/>
  <c r="BB400" i="22"/>
  <c r="BB363" i="22"/>
  <c r="AX363" i="22" s="1"/>
  <c r="BB360" i="22"/>
  <c r="BB332" i="22"/>
  <c r="AX332" i="22" s="1"/>
  <c r="BB288" i="22"/>
  <c r="AX288" i="22" s="1"/>
  <c r="BB259" i="22"/>
  <c r="AX259" i="22" s="1"/>
  <c r="BB205" i="22"/>
  <c r="AX205" i="22" s="1"/>
  <c r="BB184" i="22"/>
  <c r="AX184" i="22" s="1"/>
  <c r="BB143" i="22"/>
  <c r="AX143" i="22" s="1"/>
  <c r="BB84" i="22"/>
  <c r="AX84" i="22" s="1"/>
  <c r="BB59" i="22"/>
  <c r="AX59" i="22" s="1"/>
  <c r="BB13" i="22"/>
  <c r="AX13" i="22" s="1"/>
  <c r="BB415" i="22"/>
  <c r="AX415" i="22" s="1"/>
  <c r="BB399" i="22"/>
  <c r="AX399" i="22" s="1"/>
  <c r="BB352" i="22"/>
  <c r="AX352" i="22" s="1"/>
  <c r="BB347" i="22"/>
  <c r="AX347" i="22" s="1"/>
  <c r="BB289" i="22"/>
  <c r="AX289" i="22" s="1"/>
  <c r="BB249" i="22"/>
  <c r="AX249" i="22" s="1"/>
  <c r="BB194" i="22"/>
  <c r="AX194" i="22" s="1"/>
  <c r="BB165" i="22"/>
  <c r="AX165" i="22" s="1"/>
  <c r="BB98" i="22"/>
  <c r="AX98" i="22" s="1"/>
  <c r="BB85" i="22"/>
  <c r="AX85" i="22" s="1"/>
  <c r="BB18" i="22"/>
  <c r="AX18" i="22" s="1"/>
  <c r="BB433" i="22"/>
  <c r="AX433" i="22" s="1"/>
  <c r="BB421" i="22"/>
  <c r="AX421" i="22" s="1"/>
  <c r="BB339" i="22"/>
  <c r="AX339" i="22" s="1"/>
  <c r="BB349" i="22"/>
  <c r="AX349" i="22" s="1"/>
  <c r="BB268" i="22"/>
  <c r="AX268" i="22" s="1"/>
  <c r="BB239" i="22"/>
  <c r="AX239" i="22" s="1"/>
  <c r="BB174" i="22"/>
  <c r="AX174" i="22" s="1"/>
  <c r="BB159" i="22"/>
  <c r="AX159" i="22" s="1"/>
  <c r="BB110" i="22"/>
  <c r="AX110" i="22" s="1"/>
  <c r="BB106" i="22"/>
  <c r="AX106" i="22" s="1"/>
  <c r="BB56" i="22"/>
  <c r="AX56" i="22" s="1"/>
  <c r="BB29" i="22"/>
  <c r="AX29" i="22" s="1"/>
  <c r="BB394" i="22"/>
  <c r="AX394" i="22" s="1"/>
  <c r="BB370" i="22"/>
  <c r="AX370" i="22" s="1"/>
  <c r="BB292" i="22"/>
  <c r="AX292" i="22" s="1"/>
  <c r="BB296" i="22"/>
  <c r="AX296" i="22" s="1"/>
  <c r="BB264" i="22"/>
  <c r="AX264" i="22" s="1"/>
  <c r="BB253" i="22"/>
  <c r="BB163" i="22"/>
  <c r="AX163" i="22" s="1"/>
  <c r="BB155" i="22"/>
  <c r="AX155" i="22" s="1"/>
  <c r="BB139" i="22"/>
  <c r="AX139" i="22" s="1"/>
  <c r="BB78" i="22"/>
  <c r="AX78" i="22" s="1"/>
  <c r="BB49" i="22"/>
  <c r="AX49" i="22" s="1"/>
  <c r="BB15" i="22"/>
  <c r="AX15" i="22" s="1"/>
  <c r="BB413" i="22"/>
  <c r="AX413" i="22" s="1"/>
  <c r="BB372" i="22"/>
  <c r="AX372" i="22" s="1"/>
  <c r="BB340" i="22"/>
  <c r="AX340" i="22" s="1"/>
  <c r="BB328" i="22"/>
  <c r="AX328" i="22" s="1"/>
  <c r="BB262" i="22"/>
  <c r="AX262" i="22" s="1"/>
  <c r="BB244" i="22"/>
  <c r="AX244" i="22" s="1"/>
  <c r="BB207" i="22"/>
  <c r="AX207" i="22" s="1"/>
  <c r="BB149" i="22"/>
  <c r="AX149" i="22" s="1"/>
  <c r="BB121" i="22"/>
  <c r="AX121" i="22" s="1"/>
  <c r="BB81" i="22"/>
  <c r="AX81" i="22" s="1"/>
  <c r="BB71" i="22"/>
  <c r="AX71" i="22" s="1"/>
  <c r="BB54" i="22"/>
  <c r="AX54" i="22" s="1"/>
  <c r="BB429" i="22"/>
  <c r="AX429" i="22" s="1"/>
  <c r="BB373" i="22"/>
  <c r="AX373" i="22" s="1"/>
  <c r="BB326" i="22"/>
  <c r="AX326" i="22" s="1"/>
  <c r="BB341" i="22"/>
  <c r="AX341" i="22" s="1"/>
  <c r="BB247" i="22"/>
  <c r="AX247" i="22" s="1"/>
  <c r="BB230" i="22"/>
  <c r="AX230" i="22" s="1"/>
  <c r="BB169" i="22"/>
  <c r="AX169" i="22" s="1"/>
  <c r="BB157" i="22"/>
  <c r="AX157" i="22" s="1"/>
  <c r="BB129" i="22"/>
  <c r="AX129" i="22" s="1"/>
  <c r="BB115" i="22"/>
  <c r="AX115" i="22" s="1"/>
  <c r="BB61" i="22"/>
  <c r="AX61" i="22" s="1"/>
  <c r="BB43" i="22"/>
  <c r="AX43" i="22" s="1"/>
  <c r="BB398" i="22"/>
  <c r="AX398" i="22" s="1"/>
  <c r="BB330" i="22"/>
  <c r="AX330" i="22" s="1"/>
  <c r="BB298" i="22"/>
  <c r="AX298" i="22" s="1"/>
  <c r="BB234" i="22"/>
  <c r="AX234" i="22" s="1"/>
  <c r="BB226" i="22"/>
  <c r="AX226" i="22" s="1"/>
  <c r="BB191" i="22"/>
  <c r="AX191" i="22" s="1"/>
  <c r="BB148" i="22"/>
  <c r="AX148" i="22" s="1"/>
  <c r="BB124" i="22"/>
  <c r="AX124" i="22" s="1"/>
  <c r="BB75" i="22"/>
  <c r="AX75" i="22" s="1"/>
  <c r="BB21" i="22"/>
  <c r="AX21" i="22" s="1"/>
  <c r="BB7" i="22"/>
  <c r="AX7" i="22" s="1"/>
  <c r="BB411" i="22"/>
  <c r="AX411" i="22" s="1"/>
  <c r="BB379" i="22"/>
  <c r="AX379" i="22" s="1"/>
  <c r="BB333" i="22"/>
  <c r="AX333" i="22" s="1"/>
  <c r="BB307" i="22"/>
  <c r="AX307" i="22" s="1"/>
  <c r="BB246" i="22"/>
  <c r="AX246" i="22" s="1"/>
  <c r="BB233" i="22"/>
  <c r="AX233" i="22" s="1"/>
  <c r="BB199" i="22"/>
  <c r="AX199" i="22" s="1"/>
  <c r="BB170" i="22"/>
  <c r="AX170" i="22" s="1"/>
  <c r="BB138" i="22"/>
  <c r="AX138" i="22" s="1"/>
  <c r="BB86" i="22"/>
  <c r="AX86" i="22" s="1"/>
  <c r="BB47" i="22"/>
  <c r="AX47" i="22" s="1"/>
  <c r="BB41" i="22"/>
  <c r="AX41" i="22" s="1"/>
  <c r="AZ422" i="22"/>
  <c r="BB422" i="22" s="1"/>
  <c r="AX422" i="22" s="1"/>
  <c r="AZ418" i="22"/>
  <c r="BB418" i="22" s="1"/>
  <c r="AX418" i="22" s="1"/>
  <c r="AZ248" i="22"/>
  <c r="BB248" i="22" s="1"/>
  <c r="AX248" i="22" s="1"/>
  <c r="AZ334" i="22"/>
  <c r="BB334" i="22" s="1"/>
  <c r="AX334" i="22" s="1"/>
  <c r="AZ290" i="22"/>
  <c r="BB290" i="22" s="1"/>
  <c r="AX290" i="22" s="1"/>
  <c r="AZ201" i="22"/>
  <c r="BB201" i="22" s="1"/>
  <c r="AX201" i="22" s="1"/>
  <c r="AZ236" i="22"/>
  <c r="BB236" i="22" s="1"/>
  <c r="AX236" i="22" s="1"/>
  <c r="AZ222" i="22"/>
  <c r="BB222" i="22" s="1"/>
  <c r="AX222" i="22" s="1"/>
  <c r="AZ188" i="22"/>
  <c r="BB188" i="22" s="1"/>
  <c r="AX188" i="22" s="1"/>
  <c r="AZ211" i="22"/>
  <c r="BB211" i="22" s="1"/>
  <c r="AX211" i="22" s="1"/>
  <c r="AZ122" i="22"/>
  <c r="BB122" i="22" s="1"/>
  <c r="AX122" i="22" s="1"/>
  <c r="AZ76" i="22"/>
  <c r="BB76" i="22" s="1"/>
  <c r="AX76" i="22" s="1"/>
  <c r="AZ60" i="22"/>
  <c r="BB60" i="22" s="1"/>
  <c r="AX60" i="22" s="1"/>
  <c r="AZ5" i="22"/>
  <c r="BB5" i="22" s="1"/>
  <c r="AX5" i="22" s="1"/>
  <c r="AZ388" i="22"/>
  <c r="BB388" i="22" s="1"/>
  <c r="AX388" i="22" s="1"/>
  <c r="AZ376" i="22"/>
  <c r="BB376" i="22" s="1"/>
  <c r="AX376" i="22" s="1"/>
  <c r="AZ361" i="22"/>
  <c r="BB361" i="22" s="1"/>
  <c r="AX361" i="22" s="1"/>
  <c r="AZ260" i="22"/>
  <c r="BB260" i="22" s="1"/>
  <c r="AX260" i="22" s="1"/>
  <c r="AZ173" i="22"/>
  <c r="BB173" i="22" s="1"/>
  <c r="AX173" i="22" s="1"/>
  <c r="AZ91" i="22"/>
  <c r="BB91" i="22" s="1"/>
  <c r="AX91" i="22" s="1"/>
  <c r="AZ87" i="22"/>
  <c r="BB87" i="22" s="1"/>
  <c r="AX87" i="22" s="1"/>
  <c r="AZ9" i="22"/>
  <c r="BB9" i="22" s="1"/>
  <c r="AX9" i="22" s="1"/>
  <c r="AZ8" i="22"/>
  <c r="BB8" i="22" s="1"/>
  <c r="AX8" i="22" s="1"/>
  <c r="AZ393" i="22"/>
  <c r="BB393" i="22" s="1"/>
  <c r="AX393" i="22" s="1"/>
  <c r="AZ375" i="22"/>
  <c r="BB375" i="22" s="1"/>
  <c r="AX375" i="22" s="1"/>
  <c r="AZ357" i="22"/>
  <c r="BB357" i="22" s="1"/>
  <c r="AX357" i="22" s="1"/>
  <c r="AZ306" i="22"/>
  <c r="BB306" i="22" s="1"/>
  <c r="AX306" i="22" s="1"/>
  <c r="AZ258" i="22"/>
  <c r="BB258" i="22" s="1"/>
  <c r="AX258" i="22" s="1"/>
  <c r="AZ251" i="22"/>
  <c r="BB251" i="22" s="1"/>
  <c r="AX251" i="22" s="1"/>
  <c r="AZ164" i="22"/>
  <c r="BB164" i="22" s="1"/>
  <c r="AX164" i="22" s="1"/>
  <c r="AZ168" i="22"/>
  <c r="BB168" i="22" s="1"/>
  <c r="AX168" i="22" s="1"/>
  <c r="AZ131" i="22"/>
  <c r="BB131" i="22" s="1"/>
  <c r="AX131" i="22" s="1"/>
  <c r="AZ80" i="22"/>
  <c r="BB80" i="22" s="1"/>
  <c r="AX80" i="22" s="1"/>
  <c r="AZ39" i="22"/>
  <c r="BB39" i="22" s="1"/>
  <c r="AX39" i="22" s="1"/>
  <c r="AZ34" i="22"/>
  <c r="BB34" i="22" s="1"/>
  <c r="AX34" i="22" s="1"/>
  <c r="AZ380" i="22"/>
  <c r="BB380" i="22" s="1"/>
  <c r="AX380" i="22" s="1"/>
  <c r="AZ428" i="22"/>
  <c r="BB428" i="22" s="1"/>
  <c r="AX428" i="22" s="1"/>
  <c r="AZ337" i="22"/>
  <c r="BB337" i="22" s="1"/>
  <c r="AX337" i="22" s="1"/>
  <c r="AZ309" i="22"/>
  <c r="BB309" i="22" s="1"/>
  <c r="AX309" i="22" s="1"/>
  <c r="AZ256" i="22"/>
  <c r="BB256" i="22" s="1"/>
  <c r="AX256" i="22" s="1"/>
  <c r="AZ221" i="22"/>
  <c r="BB221" i="22" s="1"/>
  <c r="AX221" i="22" s="1"/>
  <c r="BB183" i="22"/>
  <c r="AX183" i="22" s="1"/>
  <c r="AZ181" i="22"/>
  <c r="BB181" i="22" s="1"/>
  <c r="AX181" i="22" s="1"/>
  <c r="AZ109" i="22"/>
  <c r="BB109" i="22" s="1"/>
  <c r="AX109" i="22" s="1"/>
  <c r="AZ95" i="22"/>
  <c r="BB95" i="22" s="1"/>
  <c r="AX95" i="22" s="1"/>
  <c r="AZ28" i="22"/>
  <c r="BB28" i="22" s="1"/>
  <c r="AX28" i="22" s="1"/>
  <c r="AZ23" i="22"/>
  <c r="BB23" i="22" s="1"/>
  <c r="AX23" i="22" s="1"/>
  <c r="AZ389" i="22"/>
  <c r="BB389" i="22" s="1"/>
  <c r="AX389" i="22" s="1"/>
  <c r="AZ368" i="22"/>
  <c r="BB368" i="22" s="1"/>
  <c r="AX368" i="22" s="1"/>
  <c r="AZ351" i="22"/>
  <c r="BB351" i="22" s="1"/>
  <c r="AX351" i="22" s="1"/>
  <c r="AZ335" i="22"/>
  <c r="BB335" i="22" s="1"/>
  <c r="AX335" i="22" s="1"/>
  <c r="AZ277" i="22"/>
  <c r="BB277" i="22" s="1"/>
  <c r="AX277" i="22" s="1"/>
  <c r="AZ250" i="22"/>
  <c r="BB250" i="22" s="1"/>
  <c r="AX250" i="22" s="1"/>
  <c r="AZ206" i="22"/>
  <c r="BB206" i="22" s="1"/>
  <c r="AX206" i="22" s="1"/>
  <c r="AZ175" i="22"/>
  <c r="BB175" i="22" s="1"/>
  <c r="AX175" i="22" s="1"/>
  <c r="AZ135" i="22"/>
  <c r="BB135" i="22" s="1"/>
  <c r="AX135" i="22" s="1"/>
  <c r="AZ89" i="22"/>
  <c r="BB89" i="22" s="1"/>
  <c r="AX89" i="22" s="1"/>
  <c r="AZ38" i="22"/>
  <c r="BB38" i="22" s="1"/>
  <c r="AX38" i="22" s="1"/>
  <c r="AZ14" i="22"/>
  <c r="BB14" i="22" s="1"/>
  <c r="AX14" i="22" s="1"/>
  <c r="AZ128" i="22"/>
  <c r="BB128" i="22" s="1"/>
  <c r="AX128" i="22" s="1"/>
  <c r="AZ116" i="22"/>
  <c r="BB116" i="22" s="1"/>
  <c r="AX116" i="22" s="1"/>
  <c r="AZ67" i="22"/>
  <c r="BB67" i="22" s="1"/>
  <c r="AX67" i="22" s="1"/>
  <c r="AZ3" i="22"/>
  <c r="BB3" i="22" s="1"/>
  <c r="AX3" i="22" s="1"/>
  <c r="AZ385" i="22"/>
  <c r="BB385" i="22" s="1"/>
  <c r="AX385" i="22" s="1"/>
  <c r="AZ365" i="22"/>
  <c r="BB365" i="22" s="1"/>
  <c r="AX365" i="22" s="1"/>
  <c r="AZ355" i="22"/>
  <c r="BB355" i="22" s="1"/>
  <c r="AX355" i="22" s="1"/>
  <c r="AZ316" i="22"/>
  <c r="BB316" i="22" s="1"/>
  <c r="AX316" i="22" s="1"/>
  <c r="AZ284" i="22"/>
  <c r="BB284" i="22" s="1"/>
  <c r="AX284" i="22" s="1"/>
  <c r="AZ272" i="22"/>
  <c r="BB272" i="22" s="1"/>
  <c r="AX272" i="22" s="1"/>
  <c r="AZ209" i="22"/>
  <c r="BB209" i="22" s="1"/>
  <c r="AX209" i="22" s="1"/>
  <c r="AZ153" i="22"/>
  <c r="BB153" i="22" s="1"/>
  <c r="AX153" i="22" s="1"/>
  <c r="AZ112" i="22"/>
  <c r="BB112" i="22" s="1"/>
  <c r="AX112" i="22" s="1"/>
  <c r="AZ96" i="22"/>
  <c r="BB96" i="22" s="1"/>
  <c r="AX96" i="22" s="1"/>
  <c r="AZ73" i="22"/>
  <c r="BB73" i="22" s="1"/>
  <c r="AX73" i="22" s="1"/>
  <c r="AZ32" i="22"/>
  <c r="BB32" i="22" s="1"/>
  <c r="AX32" i="22" s="1"/>
  <c r="AZ416" i="22"/>
  <c r="BB416" i="22" s="1"/>
  <c r="AX416" i="22" s="1"/>
  <c r="AZ402" i="22"/>
  <c r="BB402" i="22" s="1"/>
  <c r="AX402" i="22" s="1"/>
  <c r="AZ345" i="22"/>
  <c r="BB345" i="22" s="1"/>
  <c r="AX345" i="22" s="1"/>
  <c r="AZ297" i="22"/>
  <c r="BB297" i="22" s="1"/>
  <c r="AX297" i="22" s="1"/>
  <c r="AZ274" i="22"/>
  <c r="BB274" i="22" s="1"/>
  <c r="AX274" i="22" s="1"/>
  <c r="AZ227" i="22"/>
  <c r="BB227" i="22" s="1"/>
  <c r="AX227" i="22" s="1"/>
  <c r="AZ180" i="22"/>
  <c r="BB180" i="22" s="1"/>
  <c r="AX180" i="22" s="1"/>
  <c r="AZ151" i="22"/>
  <c r="BB151" i="22" s="1"/>
  <c r="AX151" i="22" s="1"/>
  <c r="AZ145" i="22"/>
  <c r="BB145" i="22" s="1"/>
  <c r="AX145" i="22" s="1"/>
  <c r="AZ114" i="22"/>
  <c r="BB114" i="22" s="1"/>
  <c r="AX114" i="22" s="1"/>
  <c r="AZ50" i="22"/>
  <c r="BB50" i="22" s="1"/>
  <c r="AX50" i="22" s="1"/>
  <c r="AZ33" i="22"/>
  <c r="BB33" i="22" s="1"/>
  <c r="AX33" i="22" s="1"/>
  <c r="AZ412" i="22"/>
  <c r="BB412" i="22" s="1"/>
  <c r="AX412" i="22" s="1"/>
  <c r="AZ404" i="22"/>
  <c r="BB404" i="22" s="1"/>
  <c r="AX404" i="22" s="1"/>
  <c r="AZ343" i="22"/>
  <c r="BB343" i="22" s="1"/>
  <c r="AX343" i="22" s="1"/>
  <c r="AZ295" i="22"/>
  <c r="BB295" i="22" s="1"/>
  <c r="AX295" i="22" s="1"/>
  <c r="AZ283" i="22"/>
  <c r="BB283" i="22" s="1"/>
  <c r="AX283" i="22" s="1"/>
  <c r="AZ257" i="22"/>
  <c r="BB257" i="22" s="1"/>
  <c r="AX257" i="22" s="1"/>
  <c r="AZ167" i="22"/>
  <c r="BB167" i="22" s="1"/>
  <c r="AX167" i="22" s="1"/>
  <c r="AZ179" i="22"/>
  <c r="BB179" i="22" s="1"/>
  <c r="AX179" i="22" s="1"/>
  <c r="AZ408" i="22"/>
  <c r="BB408" i="22" s="1"/>
  <c r="AX408" i="22" s="1"/>
  <c r="AZ390" i="22"/>
  <c r="BB390" i="22" s="1"/>
  <c r="AX390" i="22" s="1"/>
  <c r="AZ336" i="22"/>
  <c r="BB336" i="22" s="1"/>
  <c r="AX336" i="22" s="1"/>
  <c r="AZ321" i="22"/>
  <c r="BB321" i="22" s="1"/>
  <c r="AX321" i="22" s="1"/>
  <c r="AZ281" i="22"/>
  <c r="BB281" i="22" s="1"/>
  <c r="AX281" i="22" s="1"/>
  <c r="AZ267" i="22"/>
  <c r="BB267" i="22" s="1"/>
  <c r="AX267" i="22" s="1"/>
  <c r="AZ214" i="22"/>
  <c r="BB214" i="22" s="1"/>
  <c r="AX214" i="22" s="1"/>
  <c r="AZ185" i="22"/>
  <c r="BB185" i="22" s="1"/>
  <c r="AX185" i="22" s="1"/>
  <c r="AZ144" i="22"/>
  <c r="BB144" i="22" s="1"/>
  <c r="AX144" i="22" s="1"/>
  <c r="AZ92" i="22"/>
  <c r="BB92" i="22" s="1"/>
  <c r="AX92" i="22" s="1"/>
  <c r="AZ51" i="22"/>
  <c r="BB51" i="22" s="1"/>
  <c r="AX51" i="22" s="1"/>
  <c r="AZ44" i="22"/>
  <c r="BB44" i="22" s="1"/>
  <c r="AX44" i="22" s="1"/>
  <c r="AZ424" i="22"/>
  <c r="BB424" i="22" s="1"/>
  <c r="AX424" i="22" s="1"/>
  <c r="AZ410" i="22"/>
  <c r="BB410" i="22" s="1"/>
  <c r="AX410" i="22" s="1"/>
  <c r="AZ315" i="22"/>
  <c r="BB315" i="22" s="1"/>
  <c r="AX315" i="22" s="1"/>
  <c r="AZ312" i="22"/>
  <c r="BB312" i="22" s="1"/>
  <c r="AX312" i="22" s="1"/>
  <c r="AZ276" i="22"/>
  <c r="BB276" i="22" s="1"/>
  <c r="AX276" i="22" s="1"/>
  <c r="AZ229" i="22"/>
  <c r="BB229" i="22" s="1"/>
  <c r="AX229" i="22" s="1"/>
  <c r="AZ217" i="22"/>
  <c r="BB217" i="22" s="1"/>
  <c r="AX217" i="22" s="1"/>
  <c r="AZ204" i="22"/>
  <c r="BB204" i="22" s="1"/>
  <c r="AX204" i="22" s="1"/>
  <c r="AZ137" i="22"/>
  <c r="BB137" i="22" s="1"/>
  <c r="AX137" i="22" s="1"/>
  <c r="AZ113" i="22"/>
  <c r="BB113" i="22" s="1"/>
  <c r="AX113" i="22" s="1"/>
  <c r="AZ45" i="22"/>
  <c r="BB45" i="22" s="1"/>
  <c r="AX45" i="22" s="1"/>
  <c r="AZ16" i="22"/>
  <c r="BB16" i="22" s="1"/>
  <c r="AX16" i="22" s="1"/>
  <c r="AZ427" i="22"/>
  <c r="BB427" i="22" s="1"/>
  <c r="AX427" i="22" s="1"/>
  <c r="AZ392" i="22"/>
  <c r="BB392" i="22" s="1"/>
  <c r="AX392" i="22" s="1"/>
  <c r="AZ344" i="22"/>
  <c r="BB344" i="22" s="1"/>
  <c r="AX344" i="22" s="1"/>
  <c r="AZ318" i="22"/>
  <c r="BB318" i="22" s="1"/>
  <c r="AX318" i="22" s="1"/>
  <c r="AZ255" i="22"/>
  <c r="BB255" i="22" s="1"/>
  <c r="AX255" i="22" s="1"/>
  <c r="AZ231" i="22"/>
  <c r="BB231" i="22" s="1"/>
  <c r="AX231" i="22" s="1"/>
  <c r="AZ161" i="22"/>
  <c r="BB161" i="22" s="1"/>
  <c r="AX161" i="22" s="1"/>
  <c r="AZ147" i="22"/>
  <c r="BB147" i="22" s="1"/>
  <c r="AX147" i="22" s="1"/>
  <c r="AZ118" i="22"/>
  <c r="BB118" i="22" s="1"/>
  <c r="AX118" i="22" s="1"/>
  <c r="AZ83" i="22"/>
  <c r="BB83" i="22" s="1"/>
  <c r="AX83" i="22" s="1"/>
  <c r="AZ69" i="22"/>
  <c r="BB69" i="22" s="1"/>
  <c r="AX69" i="22" s="1"/>
  <c r="AZ63" i="22"/>
  <c r="BB63" i="22" s="1"/>
  <c r="AX63" i="22" s="1"/>
  <c r="BB425" i="22"/>
  <c r="AZ367" i="22"/>
  <c r="BB367" i="22" s="1"/>
  <c r="AX367" i="22" s="1"/>
  <c r="AZ311" i="22"/>
  <c r="BB311" i="22" s="1"/>
  <c r="AX311" i="22" s="1"/>
  <c r="AZ293" i="22"/>
  <c r="BB293" i="22" s="1"/>
  <c r="AX293" i="22" s="1"/>
  <c r="AZ286" i="22"/>
  <c r="BB286" i="22" s="1"/>
  <c r="AX286" i="22" s="1"/>
  <c r="AZ273" i="22"/>
  <c r="AZ200" i="22"/>
  <c r="BB200" i="22" s="1"/>
  <c r="AX200" i="22" s="1"/>
  <c r="AZ152" i="22"/>
  <c r="BB152" i="22" s="1"/>
  <c r="AX152" i="22" s="1"/>
  <c r="AZ140" i="22"/>
  <c r="BB140" i="22" s="1"/>
  <c r="AX140" i="22" s="1"/>
  <c r="AZ117" i="22"/>
  <c r="BB117" i="22" s="1"/>
  <c r="AX117" i="22" s="1"/>
  <c r="AZ17" i="22"/>
  <c r="BB17" i="22" s="1"/>
  <c r="AX17" i="22" s="1"/>
  <c r="AZ37" i="22"/>
  <c r="BB37" i="22" s="1"/>
  <c r="AX37" i="22" s="1"/>
  <c r="AZ397" i="22"/>
  <c r="BB397" i="22" s="1"/>
  <c r="AX397" i="22" s="1"/>
  <c r="AZ396" i="22"/>
  <c r="BB396" i="22" s="1"/>
  <c r="AX396" i="22" s="1"/>
  <c r="AZ331" i="22"/>
  <c r="BB331" i="22" s="1"/>
  <c r="AX331" i="22" s="1"/>
  <c r="AZ308" i="22"/>
  <c r="BB308" i="22" s="1"/>
  <c r="AX308" i="22" s="1"/>
  <c r="AZ241" i="22"/>
  <c r="BB241" i="22" s="1"/>
  <c r="AX241" i="22" s="1"/>
  <c r="AZ237" i="22"/>
  <c r="BB237" i="22" s="1"/>
  <c r="AX237" i="22" s="1"/>
  <c r="AZ202" i="22"/>
  <c r="BB202" i="22" s="1"/>
  <c r="AX202" i="22" s="1"/>
  <c r="AZ197" i="22"/>
  <c r="BB197" i="22" s="1"/>
  <c r="AX197" i="22" s="1"/>
  <c r="AZ107" i="22"/>
  <c r="BB107" i="22" s="1"/>
  <c r="AX107" i="22" s="1"/>
  <c r="AZ97" i="22"/>
  <c r="BB97" i="22" s="1"/>
  <c r="AX97" i="22" s="1"/>
  <c r="AZ72" i="22"/>
  <c r="BB72" i="22" s="1"/>
  <c r="AX72" i="22" s="1"/>
  <c r="AZ6" i="22"/>
  <c r="BB6" i="22" s="1"/>
  <c r="AX6" i="22" s="1"/>
  <c r="AZ420" i="22"/>
  <c r="BB420" i="22" s="1"/>
  <c r="AX420" i="22" s="1"/>
  <c r="AZ364" i="22"/>
  <c r="BB364" i="22" s="1"/>
  <c r="AX364" i="22" s="1"/>
  <c r="AZ323" i="22"/>
  <c r="BB323" i="22" s="1"/>
  <c r="AX323" i="22" s="1"/>
  <c r="AZ320" i="22"/>
  <c r="BB320" i="22" s="1"/>
  <c r="AX320" i="22" s="1"/>
  <c r="AZ278" i="22"/>
  <c r="BB278" i="22" s="1"/>
  <c r="AX278" i="22" s="1"/>
  <c r="AZ243" i="22"/>
  <c r="BB243" i="22" s="1"/>
  <c r="AX243" i="22" s="1"/>
  <c r="AZ196" i="22"/>
  <c r="BB196" i="22" s="1"/>
  <c r="AX196" i="22" s="1"/>
  <c r="AZ166" i="22"/>
  <c r="BB166" i="22" s="1"/>
  <c r="AX166" i="22" s="1"/>
  <c r="AZ136" i="22"/>
  <c r="BB136" i="22" s="1"/>
  <c r="AX136" i="22" s="1"/>
  <c r="AZ105" i="22"/>
  <c r="BB105" i="22" s="1"/>
  <c r="AX105" i="22" s="1"/>
  <c r="AZ58" i="22"/>
  <c r="BB58" i="22" s="1"/>
  <c r="AX58" i="22" s="1"/>
  <c r="AZ57" i="22"/>
  <c r="BB57" i="22" s="1"/>
  <c r="AX57" i="22" s="1"/>
  <c r="AX130" i="22" l="1"/>
  <c r="AX285" i="22"/>
  <c r="AX31" i="22"/>
  <c r="AX305" i="22"/>
  <c r="AX346" i="22"/>
  <c r="AX70" i="22"/>
  <c r="AX327" i="22"/>
  <c r="AX282" i="22"/>
  <c r="AX391" i="22"/>
  <c r="BB273" i="22"/>
  <c r="AX273" i="22" s="1"/>
  <c r="B71" i="22"/>
  <c r="B37" i="22"/>
  <c r="B362" i="22"/>
  <c r="B361" i="22"/>
  <c r="B353" i="22"/>
  <c r="B355" i="22"/>
  <c r="B354" i="22"/>
  <c r="B100" i="22" l="1"/>
  <c r="B99" i="22"/>
  <c r="B95" i="22"/>
  <c r="B98" i="22"/>
  <c r="B97" i="22"/>
  <c r="B96" i="22"/>
  <c r="B94" i="22"/>
  <c r="B93" i="22"/>
  <c r="B92" i="22"/>
  <c r="B91" i="22"/>
  <c r="B10" i="22"/>
  <c r="B90" i="22"/>
  <c r="B88" i="22"/>
  <c r="B87" i="22"/>
  <c r="B86" i="22"/>
  <c r="B85" i="22"/>
  <c r="B84" i="22"/>
  <c r="B83" i="22"/>
  <c r="B82" i="22"/>
  <c r="B81" i="22"/>
  <c r="B9" i="22"/>
  <c r="B79" i="22"/>
  <c r="B78" i="22"/>
  <c r="B77" i="22"/>
  <c r="B76" i="22"/>
  <c r="B75" i="22"/>
  <c r="B74" i="22"/>
  <c r="B73" i="22"/>
  <c r="B72" i="22"/>
  <c r="B8" i="22"/>
  <c r="B70" i="22"/>
  <c r="B69" i="22"/>
  <c r="B68" i="22"/>
  <c r="B67" i="22"/>
  <c r="B66" i="22"/>
  <c r="B34" i="22"/>
  <c r="B65" i="22"/>
  <c r="B64" i="22"/>
  <c r="B63" i="22"/>
  <c r="B62" i="22"/>
  <c r="B61" i="22"/>
  <c r="B7" i="22"/>
  <c r="B60" i="22"/>
  <c r="B59" i="22"/>
  <c r="B57" i="22"/>
  <c r="B56" i="22"/>
  <c r="B55" i="22"/>
  <c r="B54" i="22"/>
  <c r="B53" i="22"/>
  <c r="B52" i="22"/>
  <c r="B51" i="22"/>
  <c r="B6" i="22"/>
  <c r="B49" i="22"/>
  <c r="B48" i="22"/>
  <c r="B47" i="22"/>
  <c r="B46" i="22"/>
  <c r="B45" i="22"/>
  <c r="B433" i="22"/>
  <c r="B432" i="22"/>
  <c r="B431" i="22"/>
  <c r="B430" i="22"/>
  <c r="B380" i="22"/>
  <c r="B429" i="22"/>
  <c r="B428" i="22"/>
  <c r="B427" i="22"/>
  <c r="B426" i="22"/>
  <c r="B425" i="22"/>
  <c r="B424" i="22"/>
  <c r="B423" i="22"/>
  <c r="B422" i="22"/>
  <c r="B421" i="22"/>
  <c r="B43" i="22"/>
  <c r="B420" i="22"/>
  <c r="B419" i="22"/>
  <c r="B418" i="22"/>
  <c r="B417" i="22"/>
  <c r="B416" i="22"/>
  <c r="B415" i="22"/>
  <c r="B414" i="22"/>
  <c r="B413" i="22"/>
  <c r="B412" i="22"/>
  <c r="B411" i="22"/>
  <c r="B42" i="22"/>
  <c r="B410" i="22"/>
  <c r="B409" i="22"/>
  <c r="B408" i="22"/>
  <c r="B407" i="22"/>
  <c r="B406" i="22"/>
  <c r="B405" i="22"/>
  <c r="B404" i="22"/>
  <c r="B403" i="22"/>
  <c r="B402" i="22"/>
  <c r="B401" i="22"/>
  <c r="B41" i="22"/>
  <c r="B5" i="22"/>
  <c r="B400" i="22"/>
  <c r="B399" i="22"/>
  <c r="B398" i="22"/>
  <c r="B397" i="22"/>
  <c r="B396" i="22"/>
  <c r="B395" i="22"/>
  <c r="B394" i="22"/>
  <c r="B393" i="22"/>
  <c r="B392" i="22"/>
  <c r="B391" i="22"/>
  <c r="B40" i="22"/>
  <c r="B390" i="22"/>
  <c r="B389" i="22"/>
  <c r="B388" i="22"/>
  <c r="B387" i="22"/>
  <c r="B386" i="22"/>
  <c r="B385" i="22"/>
  <c r="B384" i="22"/>
  <c r="B383" i="22"/>
  <c r="B382" i="22"/>
  <c r="B381" i="22"/>
  <c r="B39" i="22"/>
  <c r="B379" i="22"/>
  <c r="B378" i="22"/>
  <c r="B364" i="22"/>
  <c r="B377" i="22"/>
  <c r="B376" i="22"/>
  <c r="B375" i="22"/>
  <c r="B374" i="22"/>
  <c r="B373" i="22"/>
  <c r="B372" i="22"/>
  <c r="B371" i="22"/>
  <c r="B38" i="22"/>
  <c r="B370" i="22"/>
  <c r="B369" i="22"/>
  <c r="B368" i="22"/>
  <c r="B367" i="22"/>
  <c r="B366" i="22"/>
  <c r="B365" i="22"/>
  <c r="B363" i="22"/>
  <c r="B320" i="22"/>
  <c r="B360" i="22"/>
  <c r="B359" i="22"/>
  <c r="B339" i="22"/>
  <c r="B358" i="22"/>
  <c r="B357" i="22"/>
  <c r="B356" i="22"/>
  <c r="B311" i="22"/>
  <c r="B333" i="22"/>
  <c r="B352" i="22"/>
  <c r="B351" i="22"/>
  <c r="B36" i="22"/>
  <c r="B350" i="22"/>
  <c r="B349" i="22"/>
  <c r="B348" i="22"/>
  <c r="B346" i="22"/>
  <c r="B345" i="22"/>
  <c r="B344" i="22"/>
  <c r="B343" i="22"/>
  <c r="B342" i="22"/>
  <c r="B35" i="22"/>
  <c r="B340" i="22"/>
  <c r="B338" i="22"/>
  <c r="B337" i="22"/>
  <c r="B335" i="22"/>
  <c r="B334" i="22"/>
  <c r="B331" i="22"/>
  <c r="B330" i="22"/>
  <c r="B329" i="22"/>
  <c r="B327" i="22"/>
  <c r="B292" i="22"/>
  <c r="B326" i="22"/>
  <c r="B325" i="22"/>
  <c r="B324" i="22"/>
  <c r="B323" i="22"/>
  <c r="B322" i="22"/>
  <c r="B33" i="22"/>
  <c r="B336" i="22"/>
  <c r="B319" i="22"/>
  <c r="B318" i="22"/>
  <c r="B317" i="22"/>
  <c r="B316" i="22"/>
  <c r="B315" i="22"/>
  <c r="B314" i="22"/>
  <c r="B341" i="22"/>
  <c r="B313" i="22"/>
  <c r="B312" i="22"/>
  <c r="B32" i="22"/>
  <c r="B310" i="22"/>
  <c r="B309" i="22"/>
  <c r="B308" i="22"/>
  <c r="B307" i="22"/>
  <c r="B306" i="22"/>
  <c r="B305" i="22"/>
  <c r="B347" i="22"/>
  <c r="B304" i="22"/>
  <c r="B303" i="22"/>
  <c r="B321" i="22"/>
  <c r="B302" i="22"/>
  <c r="B301" i="22"/>
  <c r="B31" i="22"/>
  <c r="B50" i="22"/>
  <c r="B4" i="22"/>
  <c r="B332" i="22"/>
  <c r="B300" i="22"/>
  <c r="B299" i="22"/>
  <c r="B298" i="22"/>
  <c r="B297" i="22"/>
  <c r="B296" i="22"/>
  <c r="B295" i="22"/>
  <c r="B328" i="22"/>
  <c r="B294" i="22"/>
  <c r="B293" i="22"/>
  <c r="B291" i="22"/>
  <c r="B30" i="22"/>
  <c r="B290" i="22"/>
  <c r="B289" i="22"/>
  <c r="B288" i="22"/>
  <c r="B287" i="22"/>
  <c r="B284" i="22"/>
  <c r="B286" i="22"/>
  <c r="B285" i="22"/>
  <c r="B283" i="22"/>
  <c r="B282" i="22"/>
  <c r="B281" i="22"/>
  <c r="B29" i="22"/>
  <c r="B280" i="22"/>
  <c r="B279" i="22"/>
  <c r="B234" i="22"/>
  <c r="B277" i="22"/>
  <c r="B276" i="22"/>
  <c r="B275" i="22"/>
  <c r="B274" i="22"/>
  <c r="B273" i="22"/>
  <c r="B272" i="22"/>
  <c r="B271" i="22"/>
  <c r="B28" i="22"/>
  <c r="B270" i="22"/>
  <c r="B269" i="22"/>
  <c r="B268" i="22"/>
  <c r="B267" i="22"/>
  <c r="B266" i="22"/>
  <c r="B264" i="22"/>
  <c r="B263" i="22"/>
  <c r="B262" i="22"/>
  <c r="B261" i="22"/>
  <c r="B27" i="22"/>
  <c r="B260" i="22"/>
  <c r="B258" i="22"/>
  <c r="B256" i="22"/>
  <c r="B255" i="22"/>
  <c r="B265" i="22"/>
  <c r="B254" i="22"/>
  <c r="B253" i="22"/>
  <c r="B252" i="22"/>
  <c r="B251" i="22"/>
  <c r="B26" i="22"/>
  <c r="B250" i="22"/>
  <c r="B249" i="22"/>
  <c r="B257" i="22"/>
  <c r="B248" i="22"/>
  <c r="B247" i="22"/>
  <c r="B246" i="22"/>
  <c r="B245" i="22"/>
  <c r="B244" i="22"/>
  <c r="B243" i="22"/>
  <c r="B242" i="22"/>
  <c r="B241" i="22"/>
  <c r="B25" i="22"/>
  <c r="B240" i="22"/>
  <c r="B239" i="22"/>
  <c r="B238" i="22"/>
  <c r="B237" i="22"/>
  <c r="B236" i="22"/>
  <c r="B235" i="22"/>
  <c r="B233" i="22"/>
  <c r="B259" i="22"/>
  <c r="B232" i="22"/>
  <c r="B231" i="22"/>
  <c r="B44" i="22"/>
  <c r="B24" i="22"/>
  <c r="B230" i="22"/>
  <c r="B229" i="22"/>
  <c r="B228" i="22"/>
  <c r="B227" i="22"/>
  <c r="B225" i="22"/>
  <c r="B224" i="22"/>
  <c r="B223" i="22"/>
  <c r="B222" i="22"/>
  <c r="B221" i="22"/>
  <c r="B23" i="22"/>
  <c r="B226" i="22"/>
  <c r="B220" i="22"/>
  <c r="B219" i="22"/>
  <c r="B278" i="22"/>
  <c r="B218" i="22"/>
  <c r="B217" i="22"/>
  <c r="B216" i="22"/>
  <c r="B215" i="22"/>
  <c r="B214" i="22"/>
  <c r="B213" i="22"/>
  <c r="B167" i="22"/>
  <c r="B212" i="22"/>
  <c r="B22" i="22"/>
  <c r="B210" i="22"/>
  <c r="B209" i="22"/>
  <c r="B208" i="22"/>
  <c r="B207" i="22"/>
  <c r="B206" i="22"/>
  <c r="B205" i="22"/>
  <c r="B204" i="22"/>
  <c r="B203" i="22"/>
  <c r="B202" i="22"/>
  <c r="B201" i="22"/>
  <c r="B175" i="22"/>
  <c r="B21" i="22"/>
  <c r="B3" i="22"/>
  <c r="B200" i="22"/>
  <c r="B199" i="22"/>
  <c r="B198" i="22"/>
  <c r="B197" i="22"/>
  <c r="B195" i="22"/>
  <c r="B194" i="22"/>
  <c r="B193" i="22"/>
  <c r="B192" i="22"/>
  <c r="B191" i="22"/>
  <c r="B20" i="22"/>
  <c r="B190" i="22"/>
  <c r="B188" i="22"/>
  <c r="B189" i="22"/>
  <c r="B187" i="22"/>
  <c r="B186" i="22"/>
  <c r="B185" i="22"/>
  <c r="B184" i="22"/>
  <c r="B183" i="22"/>
  <c r="B182" i="22"/>
  <c r="B164" i="22"/>
  <c r="B181" i="22"/>
  <c r="B19" i="22"/>
  <c r="B180" i="22"/>
  <c r="B179" i="22"/>
  <c r="B178" i="22"/>
  <c r="B177" i="22"/>
  <c r="B176" i="22"/>
  <c r="B174" i="22"/>
  <c r="B173" i="22"/>
  <c r="B196" i="22"/>
  <c r="B172" i="22"/>
  <c r="B171" i="22"/>
  <c r="B18" i="22"/>
  <c r="B170" i="22"/>
  <c r="B169" i="22"/>
  <c r="B168" i="22"/>
  <c r="B166" i="22"/>
  <c r="B165" i="22"/>
  <c r="B163" i="22"/>
  <c r="B162" i="22"/>
  <c r="B161" i="22"/>
  <c r="B17" i="22"/>
  <c r="B160" i="22"/>
  <c r="B159" i="22"/>
  <c r="B158" i="22"/>
  <c r="B157" i="22"/>
  <c r="B156" i="22"/>
  <c r="B155" i="22"/>
  <c r="B211" i="22"/>
  <c r="B154" i="22"/>
  <c r="B153" i="22"/>
  <c r="B152" i="22"/>
  <c r="B151" i="22"/>
  <c r="B16" i="22"/>
  <c r="B150" i="22"/>
  <c r="B149" i="22"/>
  <c r="B148" i="22"/>
  <c r="B147" i="22"/>
  <c r="B146" i="22"/>
  <c r="B145" i="22"/>
  <c r="B144" i="22"/>
  <c r="B143" i="22"/>
  <c r="B142" i="22"/>
  <c r="B141" i="22"/>
  <c r="B15" i="22"/>
  <c r="B140" i="22"/>
  <c r="B139" i="22"/>
  <c r="B138" i="22"/>
  <c r="B137" i="22"/>
  <c r="B136" i="22"/>
  <c r="B135" i="22"/>
  <c r="B134" i="22"/>
  <c r="B133" i="22"/>
  <c r="B132" i="22"/>
  <c r="B131" i="22"/>
  <c r="B14" i="22"/>
  <c r="B130" i="22"/>
  <c r="B129" i="22"/>
  <c r="B128" i="22"/>
  <c r="B127" i="22"/>
  <c r="B126" i="22"/>
  <c r="B125" i="22"/>
  <c r="B124" i="22"/>
  <c r="B123" i="22"/>
  <c r="B122" i="22"/>
  <c r="B121" i="22"/>
  <c r="B13" i="22"/>
  <c r="B120" i="22"/>
  <c r="B89" i="22"/>
  <c r="B119" i="22"/>
  <c r="B80" i="22"/>
  <c r="B118" i="22"/>
  <c r="B117" i="22"/>
  <c r="B116" i="22"/>
  <c r="B115" i="22"/>
  <c r="B114" i="22"/>
  <c r="B113" i="22"/>
  <c r="B112" i="22"/>
  <c r="B111" i="22"/>
  <c r="B110" i="22"/>
  <c r="B12" i="22"/>
  <c r="B109" i="22"/>
  <c r="B108" i="22"/>
  <c r="B107" i="22"/>
  <c r="B106" i="22"/>
  <c r="B105" i="22"/>
  <c r="B104" i="22"/>
  <c r="B103" i="22"/>
  <c r="B102" i="22"/>
  <c r="B101" i="22"/>
  <c r="B2" i="22"/>
  <c r="B1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P5" authorId="0" shapeId="0" xr:uid="{3969DCF8-1F48-8549-9E70-188AA55CEB98}">
      <text>
        <r>
          <rPr>
            <sz val="10"/>
            <color rgb="FF000000"/>
            <rFont val="Tahoma"/>
            <family val="2"/>
          </rPr>
          <t>on all remaining phenotyping plants except for 14 plants that Lina wanted for additional phys measurements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T. Brock</author>
  </authors>
  <commentList>
    <comment ref="AF1" authorId="0" shapeId="0" xr:uid="{59940F25-A97C-A646-B984-7DD8163A5A98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linas measurments</t>
        </r>
      </text>
    </comment>
    <comment ref="BF1" authorId="0" shapeId="0" xr:uid="{512C7D33-8FCE-5D47-AF18-1753C221AC7D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G1" authorId="0" shapeId="0" xr:uid="{155F310B-F04A-6D4B-994D-F5EBD7A1DD62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these data are averaged across the two plants per pot and result from 4 separate runs through winRHIZO of the root scans by pot.  So I averaged the data across the 4 rep scans adn then divided by 2 (plants per pot).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H1" authorId="0" shapeId="0" xr:uid="{A7783E32-0E4A-DB42-A016-5CF023634FEB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these data are averaged across the two plants per pot and result from 4 separate runs through winRHIZO of the root scans by pot.  So I averaged the data across the 4 rep scans adn then divided by 2 (plants per pot).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I1" authorId="0" shapeId="0" xr:uid="{6F63F22C-88C4-4441-B565-86E49BF7D2F8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these data are averaged across the two plants per pot and result from 4 separate runs through winRHIZO of the root scans by pot.  So I averaged the data across the 4 rep scans adn then divided by 2 (plants per pot).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J1" authorId="0" shapeId="0" xr:uid="{807E45C0-8F56-2643-B920-C4F02C8A2A35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these data are averaged across the two plants per pot and result from 4 separate runs through winRHIZO of the root scans by pot.  So I averaged the data across the 4 rep scans adn then divided by 2 (plants per pot).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S1" authorId="0" shapeId="0" xr:uid="{737ECD95-0058-5846-8703-0E54004625AA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BT1" authorId="0" shapeId="0" xr:uid="{1641DC78-72A2-5D49-9409-0481B853B550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these data are averaged across the two plants per pot and result from 4 separate runs through winRHIZO of the root scans by pot.  So I averaged the data across the 4 rep scans adn then divided by 2 (plants per pot).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U1" authorId="0" shapeId="0" xr:uid="{F342FE35-9B35-E446-98B3-34144BE14B27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these data are averaged across the two plants per pot and result from 4 separate runs through winRHIZO of the root scans by pot.  So I averaged the data across the 4 rep scans adn then divided by 2 (plants per pot).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V1" authorId="0" shapeId="0" xr:uid="{96100F05-BD5A-8D4F-935D-A143A777811F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these data are averaged across the two plants per pot and result from 4 separate runs through winRHIZO of the root scans by pot.  So I averaged the data across the 4 rep scans adn then divided by 2 (plants per pot).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W1" authorId="0" shapeId="0" xr:uid="{7C79139B-0D9A-7144-BBEE-86BB73F41E33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these data are averaged across the two plants per pot and result from 4 separate runs through winRHIZO of the root scans by pot.  So I averaged the data across the 4 rep scans adn then divided by 2 (plants per pot).
</t>
        </r>
      </text>
    </comment>
    <comment ref="P5" authorId="0" shapeId="0" xr:uid="{EC64C4B3-4714-F547-A6C8-6C89B881D0A0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5" authorId="0" shapeId="0" xr:uid="{5D0E7D79-8EBA-2149-9501-9A5769AC8AF8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8" authorId="0" shapeId="0" xr:uid="{0DC9476F-C9FF-9C44-8FFA-BC4FC6513533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NEW_8_days_SWAPPED extra</t>
        </r>
      </text>
    </comment>
    <comment ref="Q8" authorId="0" shapeId="0" xr:uid="{FF5B7676-5E66-804A-9701-D144E7C194E0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NEW_8_days_SWAPPED extra</t>
        </r>
      </text>
    </comment>
    <comment ref="P9" authorId="0" shapeId="0" xr:uid="{E34E7CBD-565C-2749-9245-0A3DB4D0D50F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NEW_8_days_extra</t>
        </r>
      </text>
    </comment>
    <comment ref="Q9" authorId="0" shapeId="0" xr:uid="{CCD0F013-38AB-0A47-8AD3-ECA8B715BDC2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NEW_8_days_extra</t>
        </r>
      </text>
    </comment>
    <comment ref="P60" authorId="0" shapeId="0" xr:uid="{F79479FD-62F4-944B-AA30-8FAFF8FD5C32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60" authorId="0" shapeId="0" xr:uid="{7C369A98-4A27-CD45-B9DE-295D63E1670B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 xml:space="preserve">originally planned as day 8 but changed to day 10 in the experiment.
</t>
        </r>
      </text>
    </comment>
    <comment ref="P76" authorId="0" shapeId="0" xr:uid="{20E6B6CC-1050-714F-BD8B-B324BBDCBEDE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76" authorId="0" shapeId="0" xr:uid="{7A8EA8D6-A4AD-614F-8450-067A5BABE810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87" authorId="0" shapeId="0" xr:uid="{494FBF7E-AA5C-0945-A441-39730AD28B0F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NEW_8_days_extra</t>
        </r>
      </text>
    </comment>
    <comment ref="Q87" authorId="0" shapeId="0" xr:uid="{C4961623-67B7-F14A-ADD8-D1D831A341DC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NEW_8_days_extra</t>
        </r>
      </text>
    </comment>
    <comment ref="P91" authorId="0" shapeId="0" xr:uid="{227A5FFA-F53A-B941-86AD-BAB3E1823386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NEW_8_days_extra</t>
        </r>
      </text>
    </comment>
    <comment ref="Q91" authorId="0" shapeId="0" xr:uid="{B0D336A9-39C3-DA4D-BF21-87ED497AD6AD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NEW_8_days_extra</t>
        </r>
      </text>
    </comment>
    <comment ref="P122" authorId="0" shapeId="0" xr:uid="{0A69150A-4BA6-A644-941F-11515D709C9C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122" authorId="0" shapeId="0" xr:uid="{4C30F018-9796-C544-AAEB-3CF5CBF9ACC6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173" authorId="0" shapeId="0" xr:uid="{A33E920B-8DDF-4F4B-810F-1C8F788B8814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NEW_8_days_9_days</t>
        </r>
      </text>
    </comment>
    <comment ref="Q173" authorId="0" shapeId="0" xr:uid="{A318E338-C635-A545-BCEE-DF21DB8B4991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NEW_8_days_9_days</t>
        </r>
      </text>
    </comment>
    <comment ref="P178" authorId="0" shapeId="0" xr:uid="{3E4B4DB9-3BE4-1C48-8A25-DA5630D73C00}">
      <text>
        <r>
          <rPr>
            <sz val="10"/>
            <color rgb="FF000000"/>
            <rFont val="Tahoma"/>
            <family val="2"/>
          </rPr>
          <t>NEW_8_days_10_days</t>
        </r>
      </text>
    </comment>
    <comment ref="Q178" authorId="0" shapeId="0" xr:uid="{7D8AF5C9-8BD5-104F-8EF6-0150B7F455A0}">
      <text>
        <r>
          <rPr>
            <b/>
            <sz val="11"/>
            <color rgb="FF44546A"/>
            <rFont val="Calibri"/>
            <family val="2"/>
          </rPr>
          <t>NEW_8_days_10_days</t>
        </r>
      </text>
    </comment>
    <comment ref="P188" authorId="0" shapeId="0" xr:uid="{AFB05447-C9D9-1B4B-8331-EB192B12E1BB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188" authorId="0" shapeId="0" xr:uid="{9E4236B2-ED28-1F4D-B566-C9D6C0D48B00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211" authorId="0" shapeId="0" xr:uid="{AF1B362C-E3CA-5740-B2F2-F6AB038B7D8C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211" authorId="0" shapeId="0" xr:uid="{1E357F10-6044-BF43-B2A1-77EBF314ACDE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222" authorId="0" shapeId="0" xr:uid="{536BE98E-21DD-864A-BDDD-69D2232E0382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222" authorId="0" shapeId="0" xr:uid="{201FF68F-10E5-0D47-8810-632F7441614E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236" authorId="0" shapeId="0" xr:uid="{7A2E4C6B-3663-364B-8260-15F18F857DAE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236" authorId="0" shapeId="0" xr:uid="{09719CF8-9399-2842-B800-85646FFA2B13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260" authorId="0" shapeId="0" xr:uid="{7329D873-E30F-7447-9ADC-C3F232BE5A9E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NEW_8_days_extra</t>
        </r>
      </text>
    </comment>
    <comment ref="Q260" authorId="0" shapeId="0" xr:uid="{996F452B-BC7C-564F-8919-D6858CE3DECB}">
      <text>
        <r>
          <rPr>
            <sz val="12"/>
            <color rgb="FF006100"/>
            <rFont val="Calibri"/>
            <family val="2"/>
            <scheme val="minor"/>
          </rPr>
          <t>Marcus T. Brock:</t>
        </r>
        <r>
          <rPr>
            <b/>
            <sz val="11"/>
            <color theme="3"/>
            <rFont val="Calibri"/>
            <family val="2"/>
            <scheme val="minor"/>
          </rPr>
          <t xml:space="preserve">
</t>
        </r>
        <r>
          <rPr>
            <b/>
            <sz val="11"/>
            <color theme="3"/>
            <rFont val="Calibri"/>
            <family val="2"/>
            <scheme val="minor"/>
          </rPr>
          <t>NEW_8_days_extra</t>
        </r>
      </text>
    </comment>
    <comment ref="P290" authorId="0" shapeId="0" xr:uid="{6C6489AC-3AB5-334D-B02B-48482C448A2A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290" authorId="0" shapeId="0" xr:uid="{750FAA90-BDC0-364B-B4E4-883EA9CADFCB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334" authorId="0" shapeId="0" xr:uid="{0D5196A9-4B52-8A4C-A0EF-211217A3F9D6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334" authorId="0" shapeId="0" xr:uid="{0CADCFD6-89F1-6D43-ADE2-7D764BB0F209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354" authorId="0" shapeId="0" xr:uid="{F8546543-EE2C-7840-A66E-548D2053EC06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NEW_8_days_SWAPPED extra</t>
        </r>
      </text>
    </comment>
    <comment ref="Q354" authorId="0" shapeId="0" xr:uid="{2A18674E-7EDA-F642-995E-74F18A6FA149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NEW_8_days_SWAPPED extra</t>
        </r>
      </text>
    </comment>
    <comment ref="P361" authorId="0" shapeId="0" xr:uid="{EE0D67D9-1F08-5643-8A29-FAA408F03D80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NEW_8_days_SWAPPED extra</t>
        </r>
      </text>
    </comment>
    <comment ref="Q361" authorId="0" shapeId="0" xr:uid="{37F8A87E-FD2B-C64A-AE09-49B2F083683D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NEW_8_days_SWAPPED extra</t>
        </r>
      </text>
    </comment>
    <comment ref="P376" authorId="0" shapeId="0" xr:uid="{150A9C27-E0DD-E44E-81B0-BDA7BB65E93C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NEW_8_days_extra</t>
        </r>
      </text>
    </comment>
    <comment ref="Q376" authorId="0" shapeId="0" xr:uid="{44959532-8B8D-0D47-8450-44E89B44E41B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NEW_8_days_extra</t>
        </r>
      </text>
    </comment>
    <comment ref="P388" authorId="0" shapeId="0" xr:uid="{DF5AA44D-E20D-B441-97A2-92DECF3746F7}">
      <text>
        <r>
          <rPr>
            <sz val="10"/>
            <color rgb="FF000000"/>
            <rFont val="Tahoma"/>
            <family val="2"/>
          </rPr>
          <t>NEW_8_days_12_days</t>
        </r>
      </text>
    </comment>
    <comment ref="Q388" authorId="0" shapeId="0" xr:uid="{2630A91A-612C-6C44-8D99-F9196A3C6B36}">
      <text>
        <r>
          <rPr>
            <b/>
            <sz val="11"/>
            <color rgb="FF44546A"/>
            <rFont val="Calibri"/>
            <family val="2"/>
          </rPr>
          <t>NEW_8_days_12_days</t>
        </r>
      </text>
    </comment>
    <comment ref="P403" authorId="0" shapeId="0" xr:uid="{3EB4A570-D367-AD46-AE59-31DE06078B0B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NEW_8_days_10_days</t>
        </r>
      </text>
    </comment>
    <comment ref="Q403" authorId="0" shapeId="0" xr:uid="{98C6B5DD-79CA-1547-A4F1-8A048A27DDAC}">
      <text>
        <r>
          <rPr>
            <sz val="12"/>
            <color rgb="FF006100"/>
            <rFont val="Calibri"/>
            <family val="2"/>
          </rPr>
          <t>Marcus T. Brock:</t>
        </r>
        <r>
          <rPr>
            <b/>
            <sz val="11"/>
            <color rgb="FF44546A"/>
            <rFont val="Calibri"/>
            <family val="2"/>
          </rPr>
          <t xml:space="preserve">
</t>
        </r>
        <r>
          <rPr>
            <b/>
            <sz val="11"/>
            <color rgb="FF44546A"/>
            <rFont val="Calibri"/>
            <family val="2"/>
          </rPr>
          <t>NEW_8_days_10_days</t>
        </r>
      </text>
    </comment>
    <comment ref="P418" authorId="0" shapeId="0" xr:uid="{4D28ABE9-BD81-9243-8BA7-4A31B704E2E2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418" authorId="0" shapeId="0" xr:uid="{178867F7-EE52-124C-95B3-AEBF438EC1FD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P422" authorId="0" shapeId="0" xr:uid="{D0793F79-BF7D-EC46-BF6A-1312E0DC8ECF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  <comment ref="Q422" authorId="0" shapeId="0" xr:uid="{A849CAB9-E6EA-1441-B978-187B9E27D916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originally planned as day 8 but changed to day 10 in the experiment.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T. Brock</author>
  </authors>
  <commentList>
    <comment ref="A32" authorId="0" shapeId="0" xr:uid="{5E3D9450-643E-8242-9279-D720D72D1A1C}">
      <text>
        <r>
          <rPr>
            <b/>
            <sz val="10"/>
            <color rgb="FF000000"/>
            <rFont val="Tahoma"/>
            <family val="2"/>
          </rPr>
          <t>Marcus T. Brock: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linas measurments</t>
        </r>
      </text>
    </comment>
  </commentList>
</comments>
</file>

<file path=xl/sharedStrings.xml><?xml version="1.0" encoding="utf-8"?>
<sst xmlns="http://schemas.openxmlformats.org/spreadsheetml/2006/main" count="8648" uniqueCount="727">
  <si>
    <t>soil_trt</t>
  </si>
  <si>
    <t>genotype</t>
  </si>
  <si>
    <t>2 days</t>
  </si>
  <si>
    <t>FPsc</t>
  </si>
  <si>
    <t>SBC_OLD</t>
  </si>
  <si>
    <t>morn</t>
  </si>
  <si>
    <t>afternoon</t>
  </si>
  <si>
    <t>3 days</t>
  </si>
  <si>
    <t>sampling_day</t>
  </si>
  <si>
    <t>sampling_time</t>
  </si>
  <si>
    <t>6 days</t>
  </si>
  <si>
    <t>8 days</t>
  </si>
  <si>
    <t>tray</t>
  </si>
  <si>
    <t>pos</t>
  </si>
  <si>
    <t>block</t>
  </si>
  <si>
    <t>planting_type</t>
  </si>
  <si>
    <t>3x3</t>
  </si>
  <si>
    <t>phenotype</t>
  </si>
  <si>
    <t>na</t>
  </si>
  <si>
    <t>extra</t>
  </si>
  <si>
    <t>4x4</t>
  </si>
  <si>
    <t>4 days</t>
  </si>
  <si>
    <t>10 days</t>
  </si>
  <si>
    <t>ATM_BLANK</t>
  </si>
  <si>
    <t>phenotype; WIRED</t>
  </si>
  <si>
    <t>WATER POT</t>
  </si>
  <si>
    <t>WIRED</t>
  </si>
  <si>
    <t>night 2</t>
  </si>
  <si>
    <t>sunrise</t>
  </si>
  <si>
    <t>sunset</t>
  </si>
  <si>
    <t>night 1</t>
  </si>
  <si>
    <t>sample 1</t>
  </si>
  <si>
    <t>sample 2</t>
  </si>
  <si>
    <t>sample 3</t>
  </si>
  <si>
    <t>Q_1</t>
  </si>
  <si>
    <t>Q_2</t>
  </si>
  <si>
    <t>Q_3</t>
  </si>
  <si>
    <t>Q_4</t>
  </si>
  <si>
    <t>Q_5</t>
  </si>
  <si>
    <t>Q_6</t>
  </si>
  <si>
    <t>Q_7</t>
  </si>
  <si>
    <t>Q_8</t>
  </si>
  <si>
    <t>Q_9</t>
  </si>
  <si>
    <t>Q_10</t>
  </si>
  <si>
    <t>Q_11</t>
  </si>
  <si>
    <t>Q_12</t>
  </si>
  <si>
    <t>Q_13</t>
  </si>
  <si>
    <t>Q_14</t>
  </si>
  <si>
    <t>Q_15</t>
  </si>
  <si>
    <t>Q_16</t>
  </si>
  <si>
    <t>Q_17</t>
  </si>
  <si>
    <t>Q_18</t>
  </si>
  <si>
    <t>Q_19</t>
  </si>
  <si>
    <t>Q_20</t>
  </si>
  <si>
    <t>Q_21</t>
  </si>
  <si>
    <t>Q_22</t>
  </si>
  <si>
    <t>Q_23</t>
  </si>
  <si>
    <t>Q_24</t>
  </si>
  <si>
    <t>Q_25</t>
  </si>
  <si>
    <t>Q_26</t>
  </si>
  <si>
    <t>Q_27</t>
  </si>
  <si>
    <t>Q_28</t>
  </si>
  <si>
    <t>Q_29</t>
  </si>
  <si>
    <t>Q_30</t>
  </si>
  <si>
    <t>Q_31</t>
  </si>
  <si>
    <t>Q_32</t>
  </si>
  <si>
    <t>Q_33</t>
  </si>
  <si>
    <t>Q_34</t>
  </si>
  <si>
    <t>Q_35</t>
  </si>
  <si>
    <t>Q_36</t>
  </si>
  <si>
    <t>Q_37</t>
  </si>
  <si>
    <t>Q_38</t>
  </si>
  <si>
    <t>Q_39</t>
  </si>
  <si>
    <t>Q_40</t>
  </si>
  <si>
    <t>Q_41</t>
  </si>
  <si>
    <t>Q_42</t>
  </si>
  <si>
    <t>Q_43</t>
  </si>
  <si>
    <t>Q_44</t>
  </si>
  <si>
    <t>Q_45</t>
  </si>
  <si>
    <t>Q_46</t>
  </si>
  <si>
    <t>Q_47</t>
  </si>
  <si>
    <t>Q_48</t>
  </si>
  <si>
    <t>Q_49</t>
  </si>
  <si>
    <t>Q_50</t>
  </si>
  <si>
    <t>Q_51</t>
  </si>
  <si>
    <t>Q_52</t>
  </si>
  <si>
    <t>Q_53</t>
  </si>
  <si>
    <t>Q_54</t>
  </si>
  <si>
    <t>Q_55</t>
  </si>
  <si>
    <t>Q_56</t>
  </si>
  <si>
    <t>Q_57</t>
  </si>
  <si>
    <t>Q_58</t>
  </si>
  <si>
    <t>Q_59</t>
  </si>
  <si>
    <t>Q_60</t>
  </si>
  <si>
    <t>Q_61</t>
  </si>
  <si>
    <t>Q_62</t>
  </si>
  <si>
    <t>Q_63</t>
  </si>
  <si>
    <t>Q_64</t>
  </si>
  <si>
    <t>Q_65</t>
  </si>
  <si>
    <t>Q_66</t>
  </si>
  <si>
    <t>Q_67</t>
  </si>
  <si>
    <t>Q_68</t>
  </si>
  <si>
    <t>Q_69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</si>
  <si>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</si>
  <si>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</si>
  <si>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</si>
  <si>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</si>
  <si>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</si>
  <si>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</si>
  <si>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</si>
  <si>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</si>
  <si>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</si>
  <si>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</si>
  <si>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</si>
  <si>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Q_81</t>
  </si>
  <si>
    <t>Q_82</t>
  </si>
  <si>
    <t>Q_83</t>
  </si>
  <si>
    <t>Q_84</t>
  </si>
  <si>
    <t>Q_85</t>
  </si>
  <si>
    <t>Q_86</t>
  </si>
  <si>
    <t>Q_87</t>
  </si>
  <si>
    <t>Q_88</t>
  </si>
  <si>
    <t>Q_89</t>
  </si>
  <si>
    <t>Q_90</t>
  </si>
  <si>
    <t>Q_91</t>
  </si>
  <si>
    <t>Q_92</t>
  </si>
  <si>
    <t>Q_93</t>
  </si>
  <si>
    <t>Q_94</t>
  </si>
  <si>
    <t>Q_95</t>
  </si>
  <si>
    <t>Q_96</t>
  </si>
  <si>
    <t>Q_97</t>
  </si>
  <si>
    <t>Q_98</t>
  </si>
  <si>
    <t>Q_99</t>
  </si>
  <si>
    <t>Q_100</t>
  </si>
  <si>
    <t>Q_101</t>
  </si>
  <si>
    <t>Q_102</t>
  </si>
  <si>
    <t>Q_103</t>
  </si>
  <si>
    <t>Q_104</t>
  </si>
  <si>
    <t>Q_105</t>
  </si>
  <si>
    <t>Q_106</t>
  </si>
  <si>
    <t>Q_107</t>
  </si>
  <si>
    <t>Q_108</t>
  </si>
  <si>
    <t>Q_109</t>
  </si>
  <si>
    <t>Q_110</t>
  </si>
  <si>
    <t>Q_111</t>
  </si>
  <si>
    <t>Q_112</t>
  </si>
  <si>
    <t>Q_113</t>
  </si>
  <si>
    <t>Q_114</t>
  </si>
  <si>
    <t>Q_115</t>
  </si>
  <si>
    <t>Q_116</t>
  </si>
  <si>
    <t>Q_117</t>
  </si>
  <si>
    <t>Q_118</t>
  </si>
  <si>
    <t>Q_119</t>
  </si>
  <si>
    <t>Q_120</t>
  </si>
  <si>
    <t>Q_121</t>
  </si>
  <si>
    <t>Q_122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</si>
  <si>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</si>
  <si>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</si>
  <si>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</si>
  <si>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</si>
  <si>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</si>
  <si>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</si>
  <si>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</si>
  <si>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</si>
  <si>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</si>
  <si>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</si>
  <si>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</si>
  <si>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</si>
  <si>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</si>
  <si>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</si>
  <si>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</si>
  <si>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</si>
  <si>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Q_139</t>
  </si>
  <si>
    <t>Q_140</t>
  </si>
  <si>
    <t>Q_141</t>
  </si>
  <si>
    <t>Q_142</t>
  </si>
  <si>
    <t>Q_143</t>
  </si>
  <si>
    <t>Q_144</t>
  </si>
  <si>
    <t>Q_145</t>
  </si>
  <si>
    <t>Q_146</t>
  </si>
  <si>
    <t>Q_147</t>
  </si>
  <si>
    <t>Q_148</t>
  </si>
  <si>
    <t>Q_149</t>
  </si>
  <si>
    <t>Q_150</t>
  </si>
  <si>
    <t>Q_151</t>
  </si>
  <si>
    <t>Q_152</t>
  </si>
  <si>
    <t>Q_153</t>
  </si>
  <si>
    <t>Q_154</t>
  </si>
  <si>
    <t>Q_155</t>
  </si>
  <si>
    <t>Q_156</t>
  </si>
  <si>
    <t>Q_157</t>
  </si>
  <si>
    <t>Q_158</t>
  </si>
  <si>
    <t>Q_159</t>
  </si>
  <si>
    <t>Q_160</t>
  </si>
  <si>
    <t>Q_161</t>
  </si>
  <si>
    <t>Q_162</t>
  </si>
  <si>
    <t>Q_163</t>
  </si>
  <si>
    <t>Q_164</t>
  </si>
  <si>
    <t>Q_165</t>
  </si>
  <si>
    <t>Q_166</t>
  </si>
  <si>
    <t>Q_167</t>
  </si>
  <si>
    <t>Q_168</t>
  </si>
  <si>
    <t>Q_169</t>
  </si>
  <si>
    <t>Q_170</t>
  </si>
  <si>
    <t>Q_171</t>
  </si>
  <si>
    <t>Q_172</t>
  </si>
  <si>
    <t>Q_173</t>
  </si>
  <si>
    <t>Q_174</t>
  </si>
  <si>
    <t>Q_175</t>
  </si>
  <si>
    <t>Q_176</t>
  </si>
  <si>
    <t>Q_177</t>
  </si>
  <si>
    <t>Q_178</t>
  </si>
  <si>
    <t>Q_179</t>
  </si>
  <si>
    <t>Q_180</t>
  </si>
  <si>
    <t>Q_181</t>
  </si>
  <si>
    <t>Q_182</t>
  </si>
  <si>
    <t>Q_183</t>
  </si>
  <si>
    <t>Q_184</t>
  </si>
  <si>
    <t>Q_185</t>
  </si>
  <si>
    <t>Q_186</t>
  </si>
  <si>
    <t>Q_187</t>
  </si>
  <si>
    <t>Q_188</t>
  </si>
  <si>
    <t>Q_189</t>
  </si>
  <si>
    <t>Q_190</t>
  </si>
  <si>
    <t>Q_191</t>
  </si>
  <si>
    <t>Q_192</t>
  </si>
  <si>
    <t>Q_193</t>
  </si>
  <si>
    <t>Q_194</t>
  </si>
  <si>
    <t>Q_195</t>
  </si>
  <si>
    <t>Q_196</t>
  </si>
  <si>
    <t>Q_197</t>
  </si>
  <si>
    <t>Q_198</t>
  </si>
  <si>
    <t>Q_199</t>
  </si>
  <si>
    <t>Q_200</t>
  </si>
  <si>
    <t>Q_201</t>
  </si>
  <si>
    <t>Q_202</t>
  </si>
  <si>
    <t>Q_203</t>
  </si>
  <si>
    <t>Q_204</t>
  </si>
  <si>
    <t>Q_205</t>
  </si>
  <si>
    <t>Q_206</t>
  </si>
  <si>
    <t>Q_207</t>
  </si>
  <si>
    <t>Q_208</t>
  </si>
  <si>
    <t>Q_209</t>
  </si>
  <si>
    <t>Q_210</t>
  </si>
  <si>
    <t>Q_211</t>
  </si>
  <si>
    <t>Q_212</t>
  </si>
  <si>
    <t>Q_213</t>
  </si>
  <si>
    <t>Q_214</t>
  </si>
  <si>
    <t>Q_215</t>
  </si>
  <si>
    <t>Q_216</t>
  </si>
  <si>
    <t>Q_217</t>
  </si>
  <si>
    <t>Q_218</t>
  </si>
  <si>
    <t>Q_219</t>
  </si>
  <si>
    <t>Q_220</t>
  </si>
  <si>
    <t>Q_221</t>
  </si>
  <si>
    <t>Q_222</t>
  </si>
  <si>
    <t>Q_223</t>
  </si>
  <si>
    <t>Q_224</t>
  </si>
  <si>
    <t>Q_225</t>
  </si>
  <si>
    <t>Q_226</t>
  </si>
  <si>
    <t>Q_227</t>
  </si>
  <si>
    <t>Q_228</t>
  </si>
  <si>
    <t>Q_229</t>
  </si>
  <si>
    <t>Q_230</t>
  </si>
  <si>
    <t>Q_231</t>
  </si>
  <si>
    <t>Q_232</t>
  </si>
  <si>
    <t>Q_233</t>
  </si>
  <si>
    <t>Q_234</t>
  </si>
  <si>
    <t>Q_235</t>
  </si>
  <si>
    <t>Q_236</t>
  </si>
  <si>
    <t>Q_237</t>
  </si>
  <si>
    <t>Q_238</t>
  </si>
  <si>
    <t>Q_239</t>
  </si>
  <si>
    <t>Q_240</t>
  </si>
  <si>
    <t>Q_241</t>
  </si>
  <si>
    <t>Q_242</t>
  </si>
  <si>
    <t>Q_243</t>
  </si>
  <si>
    <t>Q_244</t>
  </si>
  <si>
    <t>Q_245</t>
  </si>
  <si>
    <t>Q_246</t>
  </si>
  <si>
    <t>Q_247</t>
  </si>
  <si>
    <t>Q_248</t>
  </si>
  <si>
    <t>Q_249</t>
  </si>
  <si>
    <t>Q_250</t>
  </si>
  <si>
    <t>Q_251</t>
  </si>
  <si>
    <t>Q_252</t>
  </si>
  <si>
    <t>Q_253</t>
  </si>
  <si>
    <t>Q_254</t>
  </si>
  <si>
    <t>Q_255</t>
  </si>
  <si>
    <t>Q_256</t>
  </si>
  <si>
    <t>Q_257</t>
  </si>
  <si>
    <t>Q_258</t>
  </si>
  <si>
    <t>Q_259</t>
  </si>
  <si>
    <t>Q_260</t>
  </si>
  <si>
    <t>Q_261</t>
  </si>
  <si>
    <t>Q_262</t>
  </si>
  <si>
    <t>Q_263</t>
  </si>
  <si>
    <t>Q_264</t>
  </si>
  <si>
    <t>Q_265</t>
  </si>
  <si>
    <t>Q_266</t>
  </si>
  <si>
    <t>Q_267</t>
  </si>
  <si>
    <t>Q_268</t>
  </si>
  <si>
    <t>Q_269</t>
  </si>
  <si>
    <t>Q_270</t>
  </si>
  <si>
    <t>Q_271</t>
  </si>
  <si>
    <t>Q_272</t>
  </si>
  <si>
    <t>Q_273</t>
  </si>
  <si>
    <t>Q_274</t>
  </si>
  <si>
    <t>Q_275</t>
  </si>
  <si>
    <t>Q_276</t>
  </si>
  <si>
    <t>Q_277</t>
  </si>
  <si>
    <t>Q_278</t>
  </si>
  <si>
    <t>Q_279</t>
  </si>
  <si>
    <t>Q_280</t>
  </si>
  <si>
    <t>Q_281</t>
  </si>
  <si>
    <t>Q_282</t>
  </si>
  <si>
    <t>Q_283</t>
  </si>
  <si>
    <t>Q_284</t>
  </si>
  <si>
    <t>Q_285</t>
  </si>
  <si>
    <t>Q_286</t>
  </si>
  <si>
    <t>Q_287</t>
  </si>
  <si>
    <t>Q_288</t>
  </si>
  <si>
    <t>Q_289</t>
  </si>
  <si>
    <t>Q_290</t>
  </si>
  <si>
    <t>Q_291</t>
  </si>
  <si>
    <t>Q_292</t>
  </si>
  <si>
    <t>Q_293</t>
  </si>
  <si>
    <t>Q_294</t>
  </si>
  <si>
    <t>Q_295</t>
  </si>
  <si>
    <t>Q_296</t>
  </si>
  <si>
    <t>Q_297</t>
  </si>
  <si>
    <t>Q_298</t>
  </si>
  <si>
    <t>Q_299</t>
  </si>
  <si>
    <t>Q_300</t>
  </si>
  <si>
    <t>Q_301</t>
  </si>
  <si>
    <t>Q_302</t>
  </si>
  <si>
    <t>Q_303</t>
  </si>
  <si>
    <t>Q_304</t>
  </si>
  <si>
    <t>Q_305</t>
  </si>
  <si>
    <t>Q_306</t>
  </si>
  <si>
    <t>Q_307</t>
  </si>
  <si>
    <t>Q_308</t>
  </si>
  <si>
    <t>Q_309</t>
  </si>
  <si>
    <t>Q_310</t>
  </si>
  <si>
    <t>Q_311</t>
  </si>
  <si>
    <t>Q_312</t>
  </si>
  <si>
    <t>Q_313</t>
  </si>
  <si>
    <t>Q_314</t>
  </si>
  <si>
    <t>Q_315</t>
  </si>
  <si>
    <t>Q_316</t>
  </si>
  <si>
    <t>Q_317</t>
  </si>
  <si>
    <t>Q_318</t>
  </si>
  <si>
    <t>Q_319</t>
  </si>
  <si>
    <t>Q_320</t>
  </si>
  <si>
    <t>Q_321</t>
  </si>
  <si>
    <t>Q_322</t>
  </si>
  <si>
    <t>Q_323</t>
  </si>
  <si>
    <t>Q_324</t>
  </si>
  <si>
    <t>Q_325</t>
  </si>
  <si>
    <t>Q_326</t>
  </si>
  <si>
    <t>Q_327</t>
  </si>
  <si>
    <t>Q_328</t>
  </si>
  <si>
    <t>Q_329</t>
  </si>
  <si>
    <t>Q_330</t>
  </si>
  <si>
    <t>Q_331</t>
  </si>
  <si>
    <t>Q_332</t>
  </si>
  <si>
    <t>Q_333</t>
  </si>
  <si>
    <t>Q_334</t>
  </si>
  <si>
    <t>Q_335</t>
  </si>
  <si>
    <t>Q_336</t>
  </si>
  <si>
    <t>Q_337</t>
  </si>
  <si>
    <t>Q_338</t>
  </si>
  <si>
    <t>Q_339</t>
  </si>
  <si>
    <t>Q_340</t>
  </si>
  <si>
    <t>Q_341</t>
  </si>
  <si>
    <t>Q_342</t>
  </si>
  <si>
    <t>Q_343</t>
  </si>
  <si>
    <t>Q_344</t>
  </si>
  <si>
    <t>Q_345</t>
  </si>
  <si>
    <t>Q_346</t>
  </si>
  <si>
    <t>Q_347</t>
  </si>
  <si>
    <t>Q_348</t>
  </si>
  <si>
    <t>Q_349</t>
  </si>
  <si>
    <t>Q_350</t>
  </si>
  <si>
    <t>Q_351</t>
  </si>
  <si>
    <t>Q_352</t>
  </si>
  <si>
    <t>Q_353</t>
  </si>
  <si>
    <t>Q_354</t>
  </si>
  <si>
    <t>Q_355</t>
  </si>
  <si>
    <t>Q_356</t>
  </si>
  <si>
    <t>Q_357</t>
  </si>
  <si>
    <t>Q_358</t>
  </si>
  <si>
    <t>Q_359</t>
  </si>
  <si>
    <t>Q_360</t>
  </si>
  <si>
    <t>Q_361</t>
  </si>
  <si>
    <t>Q_362</t>
  </si>
  <si>
    <t>Q_363</t>
  </si>
  <si>
    <t>Q_364</t>
  </si>
  <si>
    <t>Q_365</t>
  </si>
  <si>
    <t>Q_366</t>
  </si>
  <si>
    <t>Q_367</t>
  </si>
  <si>
    <t>Q_368</t>
  </si>
  <si>
    <t>Q_369</t>
  </si>
  <si>
    <t>Q_370</t>
  </si>
  <si>
    <t>Q_371</t>
  </si>
  <si>
    <t>Q_372</t>
  </si>
  <si>
    <t>Q_373</t>
  </si>
  <si>
    <t>Q_374</t>
  </si>
  <si>
    <t>Q_375</t>
  </si>
  <si>
    <t>Q_376</t>
  </si>
  <si>
    <t>Q_377</t>
  </si>
  <si>
    <t>Q_378</t>
  </si>
  <si>
    <t>Q_379</t>
  </si>
  <si>
    <t>Q_380</t>
  </si>
  <si>
    <t>Q_381</t>
  </si>
  <si>
    <t>Q_382</t>
  </si>
  <si>
    <t>Q_383</t>
  </si>
  <si>
    <t>Q_384</t>
  </si>
  <si>
    <t>Q_385</t>
  </si>
  <si>
    <t>Q_386</t>
  </si>
  <si>
    <t>Q_387</t>
  </si>
  <si>
    <t>Q_388</t>
  </si>
  <si>
    <t>Q_389</t>
  </si>
  <si>
    <t>Q_390</t>
  </si>
  <si>
    <t>Q_391</t>
  </si>
  <si>
    <t>Q_392</t>
  </si>
  <si>
    <t>Q_393</t>
  </si>
  <si>
    <t>Q_394</t>
  </si>
  <si>
    <t>Q_395</t>
  </si>
  <si>
    <t>Q_396</t>
  </si>
  <si>
    <t>Q_397</t>
  </si>
  <si>
    <t>Q_398</t>
  </si>
  <si>
    <t>Q_399</t>
  </si>
  <si>
    <t>Q_400</t>
  </si>
  <si>
    <t>Q_401</t>
  </si>
  <si>
    <t>Q_402</t>
  </si>
  <si>
    <t>Q_403</t>
  </si>
  <si>
    <t>Q_404</t>
  </si>
  <si>
    <t>Q_405</t>
  </si>
  <si>
    <t>Q_406</t>
  </si>
  <si>
    <t>Q_407</t>
  </si>
  <si>
    <t>Q_408</t>
  </si>
  <si>
    <t>Q_409</t>
  </si>
  <si>
    <t>Q_410</t>
  </si>
  <si>
    <t>Q_411</t>
  </si>
  <si>
    <t>Q_412</t>
  </si>
  <si>
    <t>Q_413</t>
  </si>
  <si>
    <t>Q_414</t>
  </si>
  <si>
    <t>Q_415</t>
  </si>
  <si>
    <t>Q_416</t>
  </si>
  <si>
    <t>Q_417</t>
  </si>
  <si>
    <t>Q_418</t>
  </si>
  <si>
    <t>Q_419</t>
  </si>
  <si>
    <t>Q_420</t>
  </si>
  <si>
    <t>Q_421</t>
  </si>
  <si>
    <t>Q_422</t>
  </si>
  <si>
    <t>Q_423</t>
  </si>
  <si>
    <t>Q_424</t>
  </si>
  <si>
    <t>Q_425</t>
  </si>
  <si>
    <t>Q_426</t>
  </si>
  <si>
    <t>Q_427</t>
  </si>
  <si>
    <t>Q_428</t>
  </si>
  <si>
    <t>Q_429</t>
  </si>
  <si>
    <t>Q_430</t>
  </si>
  <si>
    <t>Q_431</t>
  </si>
  <si>
    <t>Q_432</t>
  </si>
  <si>
    <t>SWAPPED extra</t>
  </si>
  <si>
    <t>notes</t>
  </si>
  <si>
    <t>pot</t>
  </si>
  <si>
    <t>Notes</t>
  </si>
  <si>
    <t>accidentally WIRED instead of 251</t>
  </si>
  <si>
    <t>problematic</t>
  </si>
  <si>
    <t>Swapping_good_w_bad_pots</t>
  </si>
  <si>
    <t>Q_7_D8</t>
  </si>
  <si>
    <t>Q_200_D8</t>
  </si>
  <si>
    <t>Q_247_D8</t>
  </si>
  <si>
    <t>Q_353_D8</t>
  </si>
  <si>
    <t>Q_360_D8</t>
  </si>
  <si>
    <t>Q_8_D8</t>
  </si>
  <si>
    <t>Q_90_D8</t>
  </si>
  <si>
    <t>Q_86_D8</t>
  </si>
  <si>
    <t>Q_172_D8</t>
  </si>
  <si>
    <t>Q_259_D8</t>
  </si>
  <si>
    <t>Q_375_D8</t>
  </si>
  <si>
    <t>bench_row</t>
  </si>
  <si>
    <t>bench_col</t>
  </si>
  <si>
    <t>bench</t>
  </si>
  <si>
    <t>swap in for Q_332 phenotyping</t>
  </si>
  <si>
    <t>trt changed to 10day_morn to finish sample size</t>
  </si>
  <si>
    <t>SPAD</t>
  </si>
  <si>
    <t>present_for_harvest</t>
  </si>
  <si>
    <t>yes</t>
  </si>
  <si>
    <t>collect</t>
  </si>
  <si>
    <t>NO</t>
  </si>
  <si>
    <t>DROPPED</t>
  </si>
  <si>
    <t>tissue_in_tube</t>
  </si>
  <si>
    <t>different pot used for tissue sample</t>
  </si>
  <si>
    <t>diff_pot_used_?</t>
  </si>
  <si>
    <t>pooled extra</t>
  </si>
  <si>
    <t>tissue placed in tubes labeled Q_278</t>
  </si>
  <si>
    <t>tissue placed in tubes labeled 189</t>
  </si>
  <si>
    <t>tissue placed in tubes labeled 153</t>
  </si>
  <si>
    <t>tissue placed in tubes labeled Q_219</t>
  </si>
  <si>
    <t>tissue placed in tubes labeled Q_231</t>
  </si>
  <si>
    <t>tissue placed in tubes labeled Q_253</t>
  </si>
  <si>
    <t>tissue placed in tubes labeled Q_326</t>
  </si>
  <si>
    <t>tissue placed in tubes labeled Q_293</t>
  </si>
  <si>
    <t>tissue placed in tubes labeled Q_352</t>
  </si>
  <si>
    <t>tissue placed in tubes labeled Q_358</t>
  </si>
  <si>
    <t>tissue placed in tubes labeled Q_312</t>
  </si>
  <si>
    <t>tissue placed in tubes labeled Q_303</t>
  </si>
  <si>
    <t>tissue placed in tubes labeled Q_299</t>
  </si>
  <si>
    <t>tissue placed in tubes labeled Q_110</t>
  </si>
  <si>
    <t>pot_pooled_?</t>
  </si>
  <si>
    <t>pooled_tissue</t>
  </si>
  <si>
    <t>13 days</t>
  </si>
  <si>
    <t>14 days</t>
  </si>
  <si>
    <t>tube_no</t>
  </si>
  <si>
    <t>tissue placed in tubes labeled Q_3</t>
  </si>
  <si>
    <t>tissue placed in tubes labeled Q_23</t>
  </si>
  <si>
    <t>tissue placed in tubes labeled Q_7</t>
  </si>
  <si>
    <t>tissue placed in tubes labeled Q_65</t>
  </si>
  <si>
    <t>tissue pooled into tubes labeled Q_22</t>
  </si>
  <si>
    <t>tissue placed in tubes labeled Q_98</t>
  </si>
  <si>
    <t>tissue placed in tubes labeled Q_118</t>
  </si>
  <si>
    <t>tissue placed in tubes labeled Q_119</t>
  </si>
  <si>
    <t>trt swapped to 13 day morn</t>
  </si>
  <si>
    <t>tissue placed in tubes labeled Q_171</t>
  </si>
  <si>
    <t>tissue pooled into tubes labeled Q_172</t>
  </si>
  <si>
    <t>tissue pooled into tubes labeled Q_179</t>
  </si>
  <si>
    <t>tissue placed in tubes labeled Q_181</t>
  </si>
  <si>
    <t>tissue placed in tubes labeled Q_212</t>
  </si>
  <si>
    <t>tissue placed in tubes labeled Q_200</t>
  </si>
  <si>
    <t>tissue pooled into tubes labeled Q_208</t>
  </si>
  <si>
    <t>tissue pooled into tubes labeled Q_213</t>
  </si>
  <si>
    <t>tissue placed in tubes labeled Q_217</t>
  </si>
  <si>
    <t>tissue pooled into tubes labeled Q_226</t>
  </si>
  <si>
    <t>tissue placed in tubes labeled Q_247</t>
  </si>
  <si>
    <t>tissue placed in tubes labeled Q_286</t>
  </si>
  <si>
    <t>tissue placed in tubes labeled Q_301</t>
  </si>
  <si>
    <t>tissue place in tubes labeled Q_353</t>
  </si>
  <si>
    <t>tissue placed in tubes labeled Q_318</t>
  </si>
  <si>
    <t>tissue placed in tubes labeled Q_429</t>
  </si>
  <si>
    <t>tissue placed in tubes labeled Q_360</t>
  </si>
  <si>
    <t>tissue pooled into tubes labeled Q_387</t>
  </si>
  <si>
    <t>tissue pooled into tubes labeled Q_409</t>
  </si>
  <si>
    <t>tissue placed in tubes labeled Q_377</t>
  </si>
  <si>
    <t>tissue pooled in from</t>
  </si>
  <si>
    <t>RNA_number</t>
  </si>
  <si>
    <t>Rhizo_number</t>
  </si>
  <si>
    <t>Amax</t>
  </si>
  <si>
    <t>1 Leaf IRGA</t>
  </si>
  <si>
    <t xml:space="preserve"> 1 Leaf IRGA</t>
  </si>
  <si>
    <t>.71 .67</t>
  </si>
  <si>
    <t>1TL</t>
  </si>
  <si>
    <t>1 Leaf IRGA, done twice</t>
  </si>
  <si>
    <t>.69 .71</t>
  </si>
  <si>
    <t>2 Leaf IRGA</t>
  </si>
  <si>
    <t>2TL, 2CL</t>
  </si>
  <si>
    <t>1 Leaf and 1 Cot IRGA</t>
  </si>
  <si>
    <t>on IRGA</t>
  </si>
  <si>
    <t>2TL</t>
  </si>
  <si>
    <t>1 Leaf IRGA, not good looking</t>
  </si>
  <si>
    <t>2 Leaves IRGA</t>
  </si>
  <si>
    <t>.7 .68</t>
  </si>
  <si>
    <t>2TL, 1CL</t>
  </si>
  <si>
    <t>.69 .69</t>
  </si>
  <si>
    <t>lost root, keep above ground</t>
  </si>
  <si>
    <t>.7 .7 .68</t>
  </si>
  <si>
    <t>38.5, 35.7</t>
  </si>
  <si>
    <t>.72 .71</t>
  </si>
  <si>
    <t>.69 .67 .67</t>
  </si>
  <si>
    <t>w/ 172</t>
  </si>
  <si>
    <t>1TL, 2CL</t>
  </si>
  <si>
    <t>.7 .71</t>
  </si>
  <si>
    <t>w/ 387</t>
  </si>
  <si>
    <t>soil recovered from bucket for soil moisture measurement</t>
  </si>
  <si>
    <t xml:space="preserve"> 1 Leaf IRGA, small</t>
  </si>
  <si>
    <t>blue tube probably wrong, or there was no blue tube</t>
  </si>
  <si>
    <t>avg_QY</t>
  </si>
  <si>
    <t>1_morn</t>
  </si>
  <si>
    <t>2_afternoon</t>
  </si>
  <si>
    <t>3_evening_5.30</t>
  </si>
  <si>
    <t>4_night_1</t>
  </si>
  <si>
    <t>5_night_2</t>
  </si>
  <si>
    <t>plant_tube_decoupled</t>
  </si>
  <si>
    <t>plant_no</t>
  </si>
  <si>
    <t>yes_too</t>
  </si>
  <si>
    <t>trt, date, time, biomass corrected</t>
  </si>
  <si>
    <t>DROPPED NO PLANT</t>
  </si>
  <si>
    <t>problematic; only 1 seedling</t>
  </si>
  <si>
    <t>DROPPED; NO SEEDLING</t>
  </si>
  <si>
    <t>presumably dropped</t>
  </si>
  <si>
    <t>Dropped; no seedling</t>
  </si>
  <si>
    <t/>
  </si>
  <si>
    <t>avg_PA_day_01_11.29.18</t>
  </si>
  <si>
    <t>avg_PA_day_03_12.01.18</t>
  </si>
  <si>
    <t>avg_PA_day_04_12.02.18</t>
  </si>
  <si>
    <t>avg_PA_day_08_12.06.18</t>
  </si>
  <si>
    <t>avg_PA_day_09_12.07.18</t>
  </si>
  <si>
    <t>avg_PA_day_10_12.08.18</t>
  </si>
  <si>
    <t>avg_PA_day_11_12.09.18</t>
  </si>
  <si>
    <t>avg_PA_day_12_12.10.18</t>
  </si>
  <si>
    <t>avg_PA_day_13_12.11.18</t>
  </si>
  <si>
    <t>avg_PA_day_14_12.12.18</t>
  </si>
  <si>
    <t>avg_PA_day_16_12.14.18</t>
  </si>
  <si>
    <t>seedling_number</t>
  </si>
  <si>
    <t>DNA shield tube opened after collection, some liquid lost</t>
  </si>
  <si>
    <t>label on the tube;  typically same as pot number; however, we had to substitute pots occasionally hence "pot", "plant_no", and "plant_tube_decoupled" columns sort this out</t>
  </si>
  <si>
    <t xml:space="preserve">plant </t>
  </si>
  <si>
    <t>pot number;  for experiment Q and the number of the plant</t>
  </si>
  <si>
    <t>tube number and plant number are decoupled in a few spots indicated as "yes";  or "yes, too"</t>
  </si>
  <si>
    <t>spatial bench in the greenhouse</t>
  </si>
  <si>
    <t>spatial block in the greenhouse.  There were two blocks per bench--so block is nested within bench</t>
  </si>
  <si>
    <t>the row and column number if you wanted to use a continuous factor for blocking via pot position on each bench</t>
  </si>
  <si>
    <t>FPsc (FastPlant self compatible) was the only Brassica rapa genotype used in this experiment</t>
  </si>
  <si>
    <t>Denotes:  SBC_OLD = inoculation at 5% by volume in the sterilized soil matrix with living soil from SBC that was collected on 06/2018 OR ATM_BLANK = sterilized soil matrix that was open in to colonization by aerial microbes 2 days prior to planting (per Lois recommendation that he wanted at least some microbial community in the control treatment)</t>
  </si>
  <si>
    <t>Denotes:  the day rhizosphere samples were taken and are approximately days since germination</t>
  </si>
  <si>
    <t>Blocks of time in which samples were taken;  either morning, afternoon, evening, night_1, night_2</t>
  </si>
  <si>
    <t>Denotes: if we had to pool tissue / rhizosphere from a different pot of the same treatment in the same block to attain sufficient root / tissue size</t>
  </si>
  <si>
    <t xml:space="preserve">pot that was pooled </t>
  </si>
  <si>
    <t>date of sampling</t>
  </si>
  <si>
    <t>time of sampling</t>
  </si>
  <si>
    <t xml:space="preserve">number of seedling roots that went into the tube of DNA shield;  this decreases over the experiment as the root system became larger </t>
  </si>
  <si>
    <t>saved</t>
  </si>
  <si>
    <t>soil_pots_saved_for_CSU</t>
  </si>
  <si>
    <t>avg_PA_at_harvest_cm2</t>
  </si>
  <si>
    <t>avg_SLA_at_harvest_mm2.mg-1</t>
  </si>
  <si>
    <t>avg_PA_day_06_12.04.18_vs2</t>
  </si>
  <si>
    <t>mtb deleted PA, b/c really just 1 plant in pot</t>
  </si>
  <si>
    <t>above_biomass_mg</t>
  </si>
  <si>
    <t>avg_above_biomass_mg</t>
  </si>
  <si>
    <t>avg_root_biomass_mg</t>
  </si>
  <si>
    <t>root_biomass_mg</t>
  </si>
  <si>
    <t>root_to_shoot</t>
  </si>
  <si>
    <t>sampling_day_actual</t>
  </si>
  <si>
    <t>sampling_time_actual</t>
  </si>
  <si>
    <t>plant_no_at_senesc</t>
  </si>
  <si>
    <t>above_biomass_mg_senesc</t>
  </si>
  <si>
    <t>avg_above_biomass_mg_senesc</t>
  </si>
  <si>
    <t>avg_root_biomass_mg_senesc</t>
  </si>
  <si>
    <t>root_biomass_mg_senesc</t>
  </si>
  <si>
    <t>avg_root_len_cm</t>
  </si>
  <si>
    <t>avg_ProjArea_cm2</t>
  </si>
  <si>
    <t>avg_SurfArea_cm2</t>
  </si>
  <si>
    <t>avg_AvgDiam_mm</t>
  </si>
  <si>
    <t>avg_RootVolume_cm3</t>
  </si>
  <si>
    <t>Fri</t>
  </si>
  <si>
    <t>Sat</t>
  </si>
  <si>
    <t>Sun</t>
  </si>
  <si>
    <t>Mon</t>
  </si>
  <si>
    <t>Tues</t>
  </si>
  <si>
    <t>Wed</t>
  </si>
  <si>
    <t>Thur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</si>
  <si>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</si>
  <si>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</si>
  <si>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</si>
  <si>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</si>
  <si>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</si>
  <si>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</si>
  <si>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</si>
  <si>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</si>
  <si>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</si>
  <si>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</si>
  <si>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</si>
  <si>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</si>
  <si>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</si>
  <si>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</si>
  <si>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</si>
  <si>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</si>
  <si>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</si>
  <si>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approx. time point</t>
  </si>
  <si>
    <t>10AM phys</t>
  </si>
  <si>
    <t>Biomass Harvest</t>
  </si>
  <si>
    <t>evening</t>
  </si>
  <si>
    <r>
      <t>Note: at each listed timepoint we sampled 6 reps from each of 2 treatments (</t>
    </r>
    <r>
      <rPr>
        <b/>
        <sz val="12"/>
        <color theme="1"/>
        <rFont val="Calibri"/>
        <family val="2"/>
        <scheme val="minor"/>
      </rPr>
      <t>LIVE TRT</t>
    </r>
    <r>
      <rPr>
        <sz val="12"/>
        <color theme="1"/>
        <rFont val="Calibri"/>
        <family val="2"/>
        <scheme val="minor"/>
      </rPr>
      <t xml:space="preserve"> soil inoculation w/ SBC soil OR </t>
    </r>
    <r>
      <rPr>
        <b/>
        <sz val="12"/>
        <color theme="1"/>
        <rFont val="Calibri"/>
        <family val="2"/>
        <scheme val="minor"/>
      </rPr>
      <t>CONTROL TRT</t>
    </r>
    <r>
      <rPr>
        <sz val="12"/>
        <color theme="1"/>
        <rFont val="Calibri"/>
        <family val="2"/>
        <scheme val="minor"/>
      </rPr>
      <t>:  atmosphereic inocualtion of sterlized soil matrix)</t>
    </r>
  </si>
  <si>
    <t>Note: above ground tissue was kept, dried, and weighed from seedlings / plants harvested for root &amp;rhizosphere samples</t>
  </si>
  <si>
    <t>Note: we have physiology measurements (IRGA &amp; SPAD) from sampled plants starting on day 10 and continuing during the 48 hr sampling on Day13/14</t>
  </si>
  <si>
    <t>Note: Final harvest on day 16 consisted of above/below ground harvest of remaining "phentoyping" plants</t>
  </si>
  <si>
    <t xml:space="preserve">Note: Lina wanted to collect phys data on all leaves (noting developmental stage of leaf);  we saved ~14 extra pots from the harvest for these data </t>
  </si>
  <si>
    <t>Daily light / sample / water schedule</t>
  </si>
  <si>
    <t>Pre-dawn</t>
  </si>
  <si>
    <t>TIMEPOINTS</t>
  </si>
  <si>
    <t>TRTS</t>
  </si>
  <si>
    <t>REP pots / TRT / TIMEPOINT</t>
  </si>
  <si>
    <t>TOTAL</t>
  </si>
  <si>
    <t>LEDs supplemental lights on</t>
  </si>
  <si>
    <t>.=&gt;</t>
  </si>
  <si>
    <t>SEE ABOVE</t>
  </si>
  <si>
    <t>live (SBC soil + sterile soil matrix)</t>
  </si>
  <si>
    <t>control (Atmospheric inoculation of sterile soil matrix 2 days prior to potting/planting)</t>
  </si>
  <si>
    <t>sample 4</t>
  </si>
  <si>
    <t>LEDs supplemental lights off</t>
  </si>
  <si>
    <t>sample 5</t>
  </si>
  <si>
    <t>water</t>
  </si>
  <si>
    <t>pots that were wired with temp and soil moisture probes;  these were moved  out of trays and were not imaged using overhead camera setup</t>
  </si>
  <si>
    <t>keeping track of swapping tissue around.  #Don'tAsk</t>
  </si>
  <si>
    <t xml:space="preserve">number of seedling roots that went into the RNA tube,  this decreases over the experiment as the plants got larger </t>
  </si>
  <si>
    <t>SPAD measuremnents from Lina on the final 48hr diurnal sampling</t>
  </si>
  <si>
    <t>Amax that Lina wrote down when sampling w/ IRGA;  better data in physiology dataset</t>
  </si>
  <si>
    <t>average projected area via overhead images and easy leaf area.</t>
  </si>
  <si>
    <t>the final measurement of projected area;  days are different for different samples as they were collected throughout the experiment</t>
  </si>
  <si>
    <t>my attempt at measuring SLA;  which is the average area at harvest divided by the average above ground mass</t>
  </si>
  <si>
    <t>keeping track of seedling numbers early in the experiment when there could be more than 2 plants per pot</t>
  </si>
  <si>
    <t>total above ground biomass</t>
  </si>
  <si>
    <t>average above ground biomass</t>
  </si>
  <si>
    <t>total root biomass;  this was only for those plants in the final harvest on 12.14.18 (day 16 of the experiment)</t>
  </si>
  <si>
    <t>average root biomass;  this was only for those plants in the final harvest on 12.14.18 (day 16 of the experiment)</t>
  </si>
  <si>
    <t>root mass over shoot mass</t>
  </si>
  <si>
    <t>avg_root_len_cm_senesc</t>
  </si>
  <si>
    <t>avg_ProjArea_cm2_senesc</t>
  </si>
  <si>
    <t>avg_SurfArea_cm2_senesc</t>
  </si>
  <si>
    <t>avg_AvgDiam_mm_senesc</t>
  </si>
  <si>
    <t>avg_RootVolume_cm3_senesc</t>
  </si>
  <si>
    <t>avg root length;  these data are averaged across the two plants per pot and result from 4 separate runs through winRHIZO of the root scans by pot.  So I averaged the data across the 4 rep scans adn then divided by 2 (plants per pot).</t>
  </si>
  <si>
    <t>avg_ProjArea_cm2;  these data are averaged across the two plants per pot and result from 4 separate runs through winRHIZO of the root scans by pot.  So I averaged the data across the 4 rep scans adn then divided by 2 (plants per pot).</t>
  </si>
  <si>
    <t>avg_AvgDiam_mm;  these data are averaged across the two plants per pot and result from 4 separate runs through winRHIZO of the root scans by pot.  So I averaged the data across the 4 rep scans adn then divided by 2 (plants per pot).</t>
  </si>
  <si>
    <t>avg_RootVolume_cm3;  these data are averaged across the two plants per pot and result from 4 separate runs through winRHIZO of the root scans by pot.  So I averaged the data across the 4 rep scans adn then divided by 2 (plants per pot).</t>
  </si>
  <si>
    <t>avg_SurfArea_cm2;  these data are averaged across the two plants per pot and result from 4 separate runs through winRHIZO of the root scans by pot.  So I averaged the data across the 4 rep scans adn then divided by 2 (plants per pot).</t>
  </si>
  <si>
    <t>what it says</t>
  </si>
  <si>
    <t>we left ~14 plants at the final harvest so that Lina's Techs could measure all leaves for Amax &amp; SPAD.  They were supposed to harvest at the end but communication failure occurred.  These plants went to senescence at which point we harvested b/c, what the hell</t>
  </si>
  <si>
    <t>number of plants at senescence</t>
  </si>
  <si>
    <t>avg_biomass at senescence</t>
  </si>
  <si>
    <t>total root biomass at senescence</t>
  </si>
  <si>
    <t>avg root biomass at senescence</t>
  </si>
  <si>
    <t>total above biomass at senescence</t>
  </si>
  <si>
    <t>soil saved for nutrient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</si>
</sst>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[$-409]h:mm\ AM/PM;@"/>
    <numFmt numFmtId="166" formatCode="0.000"/>
    <numFmt numFmtId="167" formatCode="h:mm:ss;@"/>
    <numFmt numFmtId="168" formatCode="0.000000"/>
  </numFmts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  <family val="2"/>
    </font>
    <font>
      <b/>
      <sz val="11"/>
      <color rgb="FF44546A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D4DF6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20" fontId="0" fillId="0" borderId="0" xfId="0" applyNumberFormat="1"/>
    <xf numFmtId="18" fontId="0" fillId="0" borderId="0" xfId="0" applyNumberFormat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3" fillId="7" borderId="6" xfId="0" applyFont="1" applyFill="1" applyBorder="1" applyAlignment="1">
      <alignment horizontal="center"/>
    </xf>
    <xf numFmtId="0" fontId="0" fillId="0" borderId="6" xfId="0" applyFill="1" applyBorder="1"/>
    <xf numFmtId="0" fontId="0" fillId="9" borderId="6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6" xfId="0" applyBorder="1" applyAlignment="1">
      <alignment shrinkToFit="1"/>
    </xf>
    <xf numFmtId="0" fontId="3" fillId="7" borderId="6" xfId="0" applyFont="1" applyFill="1" applyBorder="1" applyAlignment="1">
      <alignment horizontal="center" shrinkToFit="1"/>
    </xf>
    <xf numFmtId="0" fontId="0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10" borderId="6" xfId="0" applyFill="1" applyBorder="1"/>
    <xf numFmtId="0" fontId="3" fillId="8" borderId="6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 applyAlignment="1">
      <alignment horizontal="center" shrinkToFit="1"/>
    </xf>
    <xf numFmtId="0" fontId="3" fillId="5" borderId="6" xfId="0" applyFont="1" applyFill="1" applyBorder="1" applyAlignment="1">
      <alignment horizontal="center" shrinkToFit="1"/>
    </xf>
    <xf numFmtId="0" fontId="3" fillId="8" borderId="6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shrinkToFit="1"/>
    </xf>
    <xf numFmtId="0" fontId="0" fillId="2" borderId="6" xfId="0" applyFont="1" applyFill="1" applyBorder="1" applyAlignment="1">
      <alignment horizontal="center" shrinkToFit="1"/>
    </xf>
    <xf numFmtId="0" fontId="0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shrinkToFit="1"/>
    </xf>
    <xf numFmtId="0" fontId="0" fillId="9" borderId="6" xfId="0" applyFont="1" applyFill="1" applyBorder="1" applyAlignment="1">
      <alignment horizontal="center" shrinkToFit="1"/>
    </xf>
    <xf numFmtId="0" fontId="0" fillId="6" borderId="6" xfId="0" applyFill="1" applyBorder="1" applyAlignment="1">
      <alignment horizontal="left"/>
    </xf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 shrinkToFit="1"/>
    </xf>
    <xf numFmtId="14" fontId="0" fillId="0" borderId="6" xfId="0" applyNumberFormat="1" applyBorder="1"/>
    <xf numFmtId="18" fontId="0" fillId="0" borderId="6" xfId="0" applyNumberFormat="1" applyFill="1" applyBorder="1"/>
    <xf numFmtId="18" fontId="0" fillId="0" borderId="6" xfId="0" applyNumberFormat="1" applyBorder="1"/>
    <xf numFmtId="0" fontId="0" fillId="0" borderId="6" xfId="0" applyFill="1" applyBorder="1" applyAlignment="1">
      <alignment horizontal="left"/>
    </xf>
    <xf numFmtId="2" fontId="0" fillId="0" borderId="6" xfId="0" applyNumberFormat="1" applyFill="1" applyBorder="1" applyAlignment="1">
      <alignment horizontal="left" shrinkToFit="1"/>
    </xf>
    <xf numFmtId="2" fontId="0" fillId="0" borderId="6" xfId="0" applyNumberFormat="1" applyFill="1" applyBorder="1" applyAlignment="1">
      <alignment shrinkToFit="1"/>
    </xf>
    <xf numFmtId="2" fontId="0" fillId="0" borderId="6" xfId="0" applyNumberFormat="1" applyBorder="1" applyAlignment="1">
      <alignment shrinkToFit="1"/>
    </xf>
    <xf numFmtId="2" fontId="3" fillId="0" borderId="6" xfId="0" applyNumberFormat="1" applyFont="1" applyFill="1" applyBorder="1" applyAlignment="1">
      <alignment horizontal="center" shrinkToFit="1"/>
    </xf>
    <xf numFmtId="2" fontId="0" fillId="3" borderId="6" xfId="0" applyNumberFormat="1" applyFont="1" applyFill="1" applyBorder="1" applyAlignment="1">
      <alignment horizontal="left" shrinkToFit="1"/>
    </xf>
    <xf numFmtId="2" fontId="0" fillId="0" borderId="6" xfId="0" applyNumberFormat="1" applyBorder="1" applyAlignment="1">
      <alignment horizontal="left" shrinkToFit="1"/>
    </xf>
    <xf numFmtId="2" fontId="0" fillId="0" borderId="6" xfId="0" applyNumberFormat="1" applyFont="1" applyFill="1" applyBorder="1" applyAlignment="1">
      <alignment horizontal="center" shrinkToFit="1"/>
    </xf>
    <xf numFmtId="2" fontId="3" fillId="7" borderId="6" xfId="0" applyNumberFormat="1" applyFont="1" applyFill="1" applyBorder="1" applyAlignment="1">
      <alignment horizontal="left" shrinkToFit="1"/>
    </xf>
    <xf numFmtId="2" fontId="0" fillId="2" borderId="6" xfId="0" applyNumberFormat="1" applyFont="1" applyFill="1" applyBorder="1" applyAlignment="1">
      <alignment horizontal="left" shrinkToFit="1"/>
    </xf>
    <xf numFmtId="2" fontId="3" fillId="8" borderId="6" xfId="0" applyNumberFormat="1" applyFont="1" applyFill="1" applyBorder="1" applyAlignment="1">
      <alignment horizontal="left" shrinkToFit="1"/>
    </xf>
    <xf numFmtId="2" fontId="0" fillId="6" borderId="6" xfId="0" applyNumberFormat="1" applyFill="1" applyBorder="1" applyAlignment="1">
      <alignment horizontal="left" shrinkToFit="1"/>
    </xf>
    <xf numFmtId="2" fontId="0" fillId="0" borderId="6" xfId="0" applyNumberFormat="1" applyFill="1" applyBorder="1" applyAlignment="1">
      <alignment horizontal="center" shrinkToFit="1"/>
    </xf>
    <xf numFmtId="2" fontId="0" fillId="0" borderId="0" xfId="0" applyNumberFormat="1" applyAlignment="1">
      <alignment shrinkToFit="1"/>
    </xf>
    <xf numFmtId="2" fontId="0" fillId="0" borderId="0" xfId="0" applyNumberFormat="1" applyAlignment="1">
      <alignment horizontal="left" shrinkToFit="1"/>
    </xf>
    <xf numFmtId="14" fontId="0" fillId="0" borderId="6" xfId="0" applyNumberFormat="1" applyFill="1" applyBorder="1"/>
    <xf numFmtId="2" fontId="0" fillId="0" borderId="0" xfId="0" applyNumberFormat="1" applyFill="1" applyBorder="1" applyAlignment="1">
      <alignment shrinkToFit="1"/>
    </xf>
    <xf numFmtId="2" fontId="0" fillId="13" borderId="6" xfId="0" applyNumberFormat="1" applyFill="1" applyBorder="1" applyAlignment="1">
      <alignment shrinkToFit="1"/>
    </xf>
    <xf numFmtId="2" fontId="0" fillId="13" borderId="6" xfId="0" applyNumberFormat="1" applyFill="1" applyBorder="1" applyAlignment="1">
      <alignment horizontal="left" shrinkToFit="1"/>
    </xf>
    <xf numFmtId="2" fontId="0" fillId="13" borderId="6" xfId="0" applyNumberFormat="1" applyFont="1" applyFill="1" applyBorder="1" applyAlignment="1">
      <alignment horizontal="left" shrinkToFit="1"/>
    </xf>
    <xf numFmtId="2" fontId="3" fillId="13" borderId="6" xfId="0" applyNumberFormat="1" applyFont="1" applyFill="1" applyBorder="1" applyAlignment="1">
      <alignment horizontal="center" shrinkToFit="1"/>
    </xf>
    <xf numFmtId="2" fontId="6" fillId="14" borderId="6" xfId="0" applyNumberFormat="1" applyFont="1" applyFill="1" applyBorder="1" applyAlignment="1">
      <alignment shrinkToFit="1"/>
    </xf>
    <xf numFmtId="2" fontId="0" fillId="13" borderId="6" xfId="0" applyNumberFormat="1" applyFont="1" applyFill="1" applyBorder="1" applyAlignment="1">
      <alignment horizontal="center" shrinkToFit="1"/>
    </xf>
    <xf numFmtId="2" fontId="9" fillId="13" borderId="6" xfId="0" applyNumberFormat="1" applyFont="1" applyFill="1" applyBorder="1" applyAlignment="1">
      <alignment shrinkToFit="1"/>
    </xf>
    <xf numFmtId="2" fontId="0" fillId="13" borderId="6" xfId="0" applyNumberFormat="1" applyFont="1" applyFill="1" applyBorder="1" applyAlignment="1">
      <alignment shrinkToFit="1"/>
    </xf>
    <xf numFmtId="2" fontId="4" fillId="13" borderId="6" xfId="0" applyNumberFormat="1" applyFont="1" applyFill="1" applyBorder="1" applyAlignment="1">
      <alignment shrinkToFit="1"/>
    </xf>
    <xf numFmtId="164" fontId="0" fillId="0" borderId="6" xfId="0" applyNumberFormat="1" applyBorder="1"/>
    <xf numFmtId="165" fontId="0" fillId="0" borderId="6" xfId="0" applyNumberFormat="1" applyBorder="1"/>
    <xf numFmtId="166" fontId="0" fillId="0" borderId="6" xfId="0" applyNumberFormat="1" applyBorder="1"/>
    <xf numFmtId="166" fontId="0" fillId="0" borderId="0" xfId="0" applyNumberFormat="1"/>
    <xf numFmtId="2" fontId="0" fillId="0" borderId="6" xfId="0" applyNumberFormat="1" applyBorder="1"/>
    <xf numFmtId="1" fontId="0" fillId="0" borderId="6" xfId="0" applyNumberFormat="1" applyBorder="1"/>
    <xf numFmtId="1" fontId="0" fillId="0" borderId="0" xfId="0" applyNumberFormat="1"/>
    <xf numFmtId="0" fontId="0" fillId="10" borderId="6" xfId="0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ill="1" applyBorder="1"/>
    <xf numFmtId="0" fontId="0" fillId="12" borderId="6" xfId="0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 shrinkToFit="1"/>
    </xf>
    <xf numFmtId="0" fontId="0" fillId="3" borderId="6" xfId="0" applyFill="1" applyBorder="1" applyAlignment="1">
      <alignment horizontal="center"/>
    </xf>
    <xf numFmtId="166" fontId="0" fillId="15" borderId="6" xfId="0" applyNumberFormat="1" applyFill="1" applyBorder="1"/>
    <xf numFmtId="164" fontId="0" fillId="15" borderId="6" xfId="0" applyNumberFormat="1" applyFill="1" applyBorder="1"/>
    <xf numFmtId="14" fontId="0" fillId="15" borderId="6" xfId="0" applyNumberFormat="1" applyFill="1" applyBorder="1"/>
    <xf numFmtId="167" fontId="0" fillId="0" borderId="6" xfId="0" applyNumberFormat="1" applyBorder="1" applyAlignment="1">
      <alignment shrinkToFit="1"/>
    </xf>
    <xf numFmtId="167" fontId="0" fillId="0" borderId="6" xfId="0" applyNumberFormat="1" applyBorder="1"/>
    <xf numFmtId="167" fontId="0" fillId="15" borderId="6" xfId="0" applyNumberFormat="1" applyFill="1" applyBorder="1"/>
    <xf numFmtId="167" fontId="0" fillId="0" borderId="0" xfId="0" applyNumberFormat="1"/>
    <xf numFmtId="1" fontId="0" fillId="15" borderId="6" xfId="0" applyNumberFormat="1" applyFill="1" applyBorder="1"/>
    <xf numFmtId="2" fontId="0" fillId="15" borderId="6" xfId="0" applyNumberFormat="1" applyFill="1" applyBorder="1"/>
    <xf numFmtId="0" fontId="0" fillId="15" borderId="0" xfId="0" applyFill="1" applyBorder="1"/>
    <xf numFmtId="0" fontId="0" fillId="4" borderId="6" xfId="0" applyFill="1" applyBorder="1" applyAlignment="1">
      <alignment horizontal="center" shrinkToFit="1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 shrinkToFit="1"/>
    </xf>
    <xf numFmtId="166" fontId="9" fillId="16" borderId="0" xfId="0" applyNumberFormat="1" applyFont="1" applyFill="1" applyAlignment="1">
      <alignment horizontal="center"/>
    </xf>
    <xf numFmtId="166" fontId="9" fillId="17" borderId="0" xfId="0" applyNumberFormat="1" applyFont="1" applyFill="1" applyAlignment="1">
      <alignment horizontal="center"/>
    </xf>
    <xf numFmtId="166" fontId="9" fillId="18" borderId="0" xfId="0" applyNumberFormat="1" applyFont="1" applyFill="1" applyAlignment="1">
      <alignment horizontal="center"/>
    </xf>
    <xf numFmtId="166" fontId="9" fillId="19" borderId="0" xfId="0" applyNumberFormat="1" applyFont="1" applyFill="1" applyAlignment="1">
      <alignment horizontal="center"/>
    </xf>
    <xf numFmtId="166" fontId="9" fillId="20" borderId="0" xfId="0" applyNumberFormat="1" applyFont="1" applyFill="1" applyAlignment="1">
      <alignment horizontal="center"/>
    </xf>
    <xf numFmtId="166" fontId="8" fillId="7" borderId="0" xfId="0" applyNumberFormat="1" applyFont="1" applyFill="1" applyAlignment="1">
      <alignment horizontal="center"/>
    </xf>
    <xf numFmtId="166" fontId="8" fillId="21" borderId="12" xfId="0" applyNumberFormat="1" applyFont="1" applyFill="1" applyBorder="1" applyAlignment="1">
      <alignment horizontal="center"/>
    </xf>
    <xf numFmtId="166" fontId="9" fillId="11" borderId="12" xfId="0" applyNumberFormat="1" applyFont="1" applyFill="1" applyBorder="1" applyAlignment="1">
      <alignment horizontal="center"/>
    </xf>
    <xf numFmtId="166" fontId="9" fillId="12" borderId="12" xfId="0" applyNumberFormat="1" applyFont="1" applyFill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4" fontId="0" fillId="15" borderId="0" xfId="0" applyNumberFormat="1" applyFill="1" applyBorder="1"/>
    <xf numFmtId="167" fontId="0" fillId="0" borderId="0" xfId="0" applyNumberFormat="1" applyBorder="1"/>
    <xf numFmtId="167" fontId="0" fillId="15" borderId="0" xfId="0" applyNumberFormat="1" applyFill="1" applyBorder="1"/>
    <xf numFmtId="1" fontId="0" fillId="0" borderId="0" xfId="0" applyNumberFormat="1" applyBorder="1"/>
    <xf numFmtId="1" fontId="0" fillId="15" borderId="0" xfId="0" applyNumberFormat="1" applyFill="1" applyBorder="1"/>
    <xf numFmtId="164" fontId="0" fillId="15" borderId="0" xfId="0" applyNumberFormat="1" applyFill="1" applyBorder="1"/>
    <xf numFmtId="164" fontId="0" fillId="0" borderId="0" xfId="0" applyNumberFormat="1" applyBorder="1"/>
    <xf numFmtId="166" fontId="0" fillId="0" borderId="0" xfId="0" applyNumberFormat="1" applyBorder="1"/>
    <xf numFmtId="2" fontId="0" fillId="13" borderId="0" xfId="0" applyNumberFormat="1" applyFill="1" applyBorder="1" applyAlignment="1">
      <alignment shrinkToFit="1"/>
    </xf>
    <xf numFmtId="2" fontId="0" fillId="0" borderId="0" xfId="0" applyNumberFormat="1"/>
    <xf numFmtId="168" fontId="0" fillId="0" borderId="0" xfId="0" applyNumberFormat="1"/>
    <xf numFmtId="1" fontId="0" fillId="0" borderId="0" xfId="0" applyNumberFormat="1" applyFill="1" applyBorder="1"/>
    <xf numFmtId="2" fontId="0" fillId="0" borderId="0" xfId="0" applyNumberFormat="1" applyBorder="1" applyAlignment="1">
      <alignment shrinkToFit="1"/>
    </xf>
    <xf numFmtId="166" fontId="0" fillId="15" borderId="0" xfId="0" applyNumberFormat="1" applyFill="1" applyBorder="1"/>
    <xf numFmtId="0" fontId="0" fillId="12" borderId="0" xfId="0" applyFill="1" applyAlignment="1">
      <alignment horizontal="center"/>
    </xf>
    <xf numFmtId="0" fontId="0" fillId="0" borderId="15" xfId="0" applyBorder="1"/>
    <xf numFmtId="0" fontId="9" fillId="0" borderId="6" xfId="0" applyFont="1" applyFill="1" applyBorder="1"/>
    <xf numFmtId="0" fontId="9" fillId="0" borderId="0" xfId="0" applyFont="1" applyFill="1" applyBorder="1"/>
    <xf numFmtId="0" fontId="10" fillId="0" borderId="6" xfId="0" applyFont="1" applyFill="1" applyBorder="1"/>
    <xf numFmtId="0" fontId="0" fillId="0" borderId="6" xfId="0" applyFont="1" applyFill="1" applyBorder="1" applyAlignme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7" fillId="0" borderId="6" xfId="0" applyFont="1" applyFill="1" applyBorder="1"/>
    <xf numFmtId="0" fontId="7" fillId="0" borderId="0" xfId="0" applyFont="1" applyFill="1" applyBorder="1"/>
    <xf numFmtId="0" fontId="4" fillId="0" borderId="6" xfId="0" applyFont="1" applyFill="1" applyBorder="1"/>
    <xf numFmtId="0" fontId="4" fillId="0" borderId="0" xfId="0" applyFont="1" applyFill="1" applyBorder="1"/>
    <xf numFmtId="2" fontId="0" fillId="0" borderId="13" xfId="0" applyNumberFormat="1" applyBorder="1" applyAlignment="1">
      <alignment shrinkToFit="1"/>
    </xf>
    <xf numFmtId="2" fontId="0" fillId="0" borderId="14" xfId="0" applyNumberFormat="1" applyFill="1" applyBorder="1" applyAlignment="1">
      <alignment shrinkToFit="1"/>
    </xf>
    <xf numFmtId="2" fontId="0" fillId="0" borderId="0" xfId="0" applyNumberFormat="1" applyBorder="1"/>
    <xf numFmtId="2" fontId="0" fillId="0" borderId="0" xfId="0" applyNumberFormat="1" applyFill="1"/>
    <xf numFmtId="2" fontId="0" fillId="15" borderId="0" xfId="0" applyNumberFormat="1" applyFill="1"/>
    <xf numFmtId="2" fontId="0" fillId="0" borderId="0" xfId="0" applyNumberFormat="1" applyFill="1" applyBorder="1"/>
    <xf numFmtId="2" fontId="0" fillId="15" borderId="0" xfId="0" applyNumberFormat="1" applyFill="1" applyBorder="1"/>
    <xf numFmtId="1" fontId="5" fillId="0" borderId="13" xfId="0" applyNumberFormat="1" applyFont="1" applyFill="1" applyBorder="1" applyAlignment="1">
      <alignment shrinkToFit="1"/>
    </xf>
    <xf numFmtId="0" fontId="5" fillId="0" borderId="14" xfId="0" applyFont="1" applyFill="1" applyBorder="1" applyAlignment="1">
      <alignment shrinkToFit="1"/>
    </xf>
    <xf numFmtId="0" fontId="5" fillId="0" borderId="0" xfId="0" applyFont="1" applyFill="1"/>
    <xf numFmtId="0" fontId="0" fillId="0" borderId="6" xfId="0" applyFont="1" applyFill="1" applyBorder="1"/>
    <xf numFmtId="0" fontId="0" fillId="0" borderId="0" xfId="0" applyFont="1" applyFill="1" applyBorder="1"/>
    <xf numFmtId="14" fontId="0" fillId="0" borderId="0" xfId="0" applyNumberFormat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6" borderId="0" xfId="0" applyFill="1"/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17" borderId="0" xfId="0" applyFill="1"/>
    <xf numFmtId="0" fontId="0" fillId="0" borderId="10" xfId="0" applyBorder="1"/>
    <xf numFmtId="18" fontId="0" fillId="0" borderId="7" xfId="0" applyNumberFormat="1" applyBorder="1"/>
    <xf numFmtId="0" fontId="0" fillId="0" borderId="6" xfId="0" applyBorder="1" applyAlignment="1">
      <alignment horizontal="left"/>
    </xf>
    <xf numFmtId="18" fontId="0" fillId="0" borderId="1" xfId="0" applyNumberFormat="1" applyBorder="1"/>
    <xf numFmtId="0" fontId="0" fillId="22" borderId="15" xfId="0" applyFill="1" applyBorder="1" applyAlignment="1">
      <alignment horizontal="left"/>
    </xf>
    <xf numFmtId="0" fontId="0" fillId="22" borderId="16" xfId="0" applyFill="1" applyBorder="1"/>
    <xf numFmtId="0" fontId="0" fillId="22" borderId="13" xfId="0" applyFill="1" applyBorder="1"/>
    <xf numFmtId="0" fontId="0" fillId="22" borderId="17" xfId="0" applyFill="1" applyBorder="1" applyAlignment="1">
      <alignment horizontal="left"/>
    </xf>
    <xf numFmtId="0" fontId="0" fillId="22" borderId="18" xfId="0" applyFill="1" applyBorder="1"/>
    <xf numFmtId="0" fontId="0" fillId="22" borderId="19" xfId="0" applyFill="1" applyBorder="1"/>
    <xf numFmtId="18" fontId="0" fillId="0" borderId="3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AD4DF6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320A-5372-EF42-AB1D-BA2E1A1B12B9}">
  <dimension ref="A1:R33"/>
  <sheetViews>
    <sheetView workbookViewId="0">
      <selection activeCell="B28" sqref="B28"/>
    </sheetView>
  </sheetViews>
  <sheetFormatPr baseColWidth="10" defaultRowHeight="16" x14ac:dyDescent="0.2"/>
  <cols>
    <col min="1" max="1" width="15.6640625" bestFit="1" customWidth="1"/>
    <col min="2" max="7" width="8.83203125" customWidth="1"/>
    <col min="8" max="8" width="11.5" bestFit="1" customWidth="1"/>
    <col min="9" max="13" width="8.83203125" customWidth="1"/>
    <col min="14" max="15" width="8.83203125" style="159" customWidth="1"/>
    <col min="16" max="16" width="8.83203125" style="1" customWidth="1"/>
    <col min="17" max="18" width="8.83203125" customWidth="1"/>
  </cols>
  <sheetData>
    <row r="1" spans="1:18" x14ac:dyDescent="0.2">
      <c r="B1" s="1" t="s">
        <v>647</v>
      </c>
      <c r="C1" s="1" t="s">
        <v>648</v>
      </c>
      <c r="D1" s="1" t="s">
        <v>649</v>
      </c>
      <c r="E1" s="1" t="s">
        <v>650</v>
      </c>
      <c r="F1" s="1" t="s">
        <v>651</v>
      </c>
      <c r="G1" s="1" t="s">
        <v>652</v>
      </c>
      <c r="H1" s="1" t="s">
        <v>653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647</v>
      </c>
      <c r="Q1" s="1" t="s">
        <v>648</v>
      </c>
      <c r="R1" s="1" t="s">
        <v>649</v>
      </c>
    </row>
    <row r="2" spans="1:18" x14ac:dyDescent="0.2">
      <c r="B2" s="1" t="s">
        <v>654</v>
      </c>
      <c r="C2" s="1" t="s">
        <v>655</v>
      </c>
      <c r="D2" s="1" t="s">
        <v>656</v>
      </c>
      <c r="E2" s="1" t="s">
        <v>657</v>
      </c>
      <c r="F2" s="1" t="s">
        <v>658</v>
      </c>
      <c r="G2" s="1" t="s">
        <v>659</v>
      </c>
      <c r="H2" s="1" t="s">
        <v>660</v>
      </c>
      <c r="I2" s="1" t="s">
        <v>661</v>
      </c>
      <c r="J2" s="1" t="s">
        <v>662</v>
      </c>
      <c r="K2" s="1" t="s">
        <v>663</v>
      </c>
      <c r="L2" s="1" t="s">
        <v>664</v>
      </c>
      <c r="M2" s="1" t="s">
        <v>665</v>
      </c>
      <c r="N2" s="1" t="s">
        <v>666</v>
      </c>
      <c r="O2" s="1" t="s">
        <v>667</v>
      </c>
      <c r="P2" s="1" t="s">
        <v>668</v>
      </c>
      <c r="Q2" s="1" t="s">
        <v>669</v>
      </c>
      <c r="R2" s="1" t="s">
        <v>670</v>
      </c>
    </row>
    <row r="3" spans="1:18" x14ac:dyDescent="0.2">
      <c r="A3" t="s">
        <v>671</v>
      </c>
      <c r="B3" s="155">
        <v>43434</v>
      </c>
      <c r="C3" s="155">
        <v>43435</v>
      </c>
      <c r="D3" s="155">
        <v>43436</v>
      </c>
      <c r="E3" s="155">
        <v>43437</v>
      </c>
      <c r="F3" s="155">
        <v>43438</v>
      </c>
      <c r="G3" s="155">
        <v>43439</v>
      </c>
      <c r="H3" s="155">
        <v>43440</v>
      </c>
      <c r="I3" s="155">
        <v>43441</v>
      </c>
      <c r="J3" s="155">
        <v>43442</v>
      </c>
      <c r="K3" s="155">
        <v>43443</v>
      </c>
      <c r="L3" s="155">
        <v>43444</v>
      </c>
      <c r="M3" s="155">
        <v>43445</v>
      </c>
      <c r="N3" s="155">
        <v>43446</v>
      </c>
      <c r="O3" s="155">
        <v>43447</v>
      </c>
      <c r="P3" s="155">
        <v>43448</v>
      </c>
      <c r="Q3" s="155">
        <v>43449</v>
      </c>
      <c r="R3" s="155">
        <v>43450</v>
      </c>
    </row>
    <row r="4" spans="1:18" x14ac:dyDescent="0.2">
      <c r="A4" s="15">
        <v>0.375</v>
      </c>
      <c r="B4" s="1"/>
      <c r="C4" s="156" t="s">
        <v>5</v>
      </c>
      <c r="D4" s="156" t="s">
        <v>5</v>
      </c>
      <c r="E4" s="1"/>
      <c r="F4" s="1"/>
      <c r="G4" s="1"/>
      <c r="H4" s="1"/>
      <c r="I4" s="1"/>
      <c r="J4" s="1"/>
      <c r="K4" s="1"/>
      <c r="M4" s="156" t="s">
        <v>5</v>
      </c>
      <c r="N4" s="156" t="s">
        <v>5</v>
      </c>
      <c r="O4" s="1"/>
      <c r="Q4" s="1" t="s">
        <v>672</v>
      </c>
      <c r="R4" s="1" t="s">
        <v>672</v>
      </c>
    </row>
    <row r="5" spans="1:18" x14ac:dyDescent="0.2">
      <c r="A5" s="15">
        <v>0.58333333333333337</v>
      </c>
      <c r="B5" s="157" t="s">
        <v>6</v>
      </c>
      <c r="C5" s="158" t="s">
        <v>6</v>
      </c>
      <c r="D5" s="158" t="s">
        <v>6</v>
      </c>
      <c r="F5" s="157" t="s">
        <v>6</v>
      </c>
      <c r="H5" s="157" t="s">
        <v>6</v>
      </c>
      <c r="J5" s="157" t="s">
        <v>6</v>
      </c>
      <c r="M5" s="158" t="s">
        <v>6</v>
      </c>
      <c r="N5" s="158" t="s">
        <v>6</v>
      </c>
      <c r="P5" s="160" t="s">
        <v>673</v>
      </c>
      <c r="Q5" s="1"/>
    </row>
    <row r="6" spans="1:18" x14ac:dyDescent="0.2">
      <c r="A6" s="15">
        <v>0.75</v>
      </c>
      <c r="C6" s="161" t="s">
        <v>674</v>
      </c>
      <c r="D6" s="161" t="s">
        <v>674</v>
      </c>
      <c r="M6" s="161" t="s">
        <v>6</v>
      </c>
      <c r="N6" s="161" t="s">
        <v>6</v>
      </c>
      <c r="Q6" s="1"/>
    </row>
    <row r="7" spans="1:18" x14ac:dyDescent="0.2">
      <c r="A7" s="15">
        <v>0.91666666666666663</v>
      </c>
      <c r="C7" s="161" t="s">
        <v>30</v>
      </c>
      <c r="D7" s="161" t="s">
        <v>30</v>
      </c>
      <c r="M7" s="161" t="s">
        <v>30</v>
      </c>
      <c r="N7" s="161" t="s">
        <v>30</v>
      </c>
      <c r="Q7" s="1"/>
    </row>
    <row r="8" spans="1:18" x14ac:dyDescent="0.2">
      <c r="A8" s="15">
        <v>0.16666666666666666</v>
      </c>
      <c r="C8" s="161" t="s">
        <v>27</v>
      </c>
      <c r="D8" s="161" t="s">
        <v>27</v>
      </c>
      <c r="M8" s="161" t="s">
        <v>27</v>
      </c>
      <c r="N8" s="161" t="s">
        <v>27</v>
      </c>
      <c r="Q8" s="1"/>
    </row>
    <row r="9" spans="1:18" x14ac:dyDescent="0.2">
      <c r="N9" s="1"/>
      <c r="O9"/>
      <c r="P9"/>
    </row>
    <row r="10" spans="1:18" x14ac:dyDescent="0.2">
      <c r="A10" t="s">
        <v>675</v>
      </c>
    </row>
    <row r="11" spans="1:18" x14ac:dyDescent="0.2">
      <c r="A11" t="s">
        <v>676</v>
      </c>
    </row>
    <row r="12" spans="1:18" x14ac:dyDescent="0.2">
      <c r="A12" t="s">
        <v>677</v>
      </c>
    </row>
    <row r="13" spans="1:18" x14ac:dyDescent="0.2">
      <c r="A13" t="s">
        <v>678</v>
      </c>
    </row>
    <row r="14" spans="1:18" x14ac:dyDescent="0.2">
      <c r="A14" t="s">
        <v>679</v>
      </c>
    </row>
    <row r="15" spans="1:18" ht="17" thickBot="1" x14ac:dyDescent="0.25"/>
    <row r="16" spans="1:18" ht="17" thickBot="1" x14ac:dyDescent="0.25">
      <c r="B16" s="162" t="s">
        <v>680</v>
      </c>
      <c r="C16" s="18"/>
      <c r="D16" s="19"/>
    </row>
    <row r="17" spans="1:14" x14ac:dyDescent="0.2">
      <c r="B17" s="163">
        <v>0.16666666666666666</v>
      </c>
      <c r="C17" s="9" t="s">
        <v>31</v>
      </c>
      <c r="D17" s="10" t="s">
        <v>681</v>
      </c>
      <c r="H17" s="2" t="s">
        <v>682</v>
      </c>
      <c r="I17" s="3" t="s">
        <v>683</v>
      </c>
      <c r="J17" s="2" t="s">
        <v>684</v>
      </c>
      <c r="K17" s="2"/>
      <c r="L17" s="2"/>
      <c r="M17" s="164" t="s">
        <v>685</v>
      </c>
    </row>
    <row r="18" spans="1:14" x14ac:dyDescent="0.2">
      <c r="B18" s="165">
        <v>0.20833333333333334</v>
      </c>
      <c r="D18" s="14" t="s">
        <v>686</v>
      </c>
      <c r="H18" s="3">
        <v>24</v>
      </c>
      <c r="I18" s="3">
        <v>2</v>
      </c>
      <c r="J18" s="3">
        <v>6</v>
      </c>
      <c r="K18" s="2"/>
      <c r="L18" s="2" t="s">
        <v>687</v>
      </c>
      <c r="M18" s="164">
        <v>288</v>
      </c>
    </row>
    <row r="19" spans="1:14" x14ac:dyDescent="0.2">
      <c r="A19" s="16"/>
      <c r="B19" s="165">
        <v>0.2986111111111111</v>
      </c>
      <c r="D19" s="14" t="s">
        <v>28</v>
      </c>
      <c r="I19" s="1"/>
    </row>
    <row r="20" spans="1:14" x14ac:dyDescent="0.2">
      <c r="B20" s="165">
        <v>0.33333333333333331</v>
      </c>
      <c r="D20" s="14"/>
      <c r="H20" s="132" t="s">
        <v>688</v>
      </c>
      <c r="I20" s="166" t="s">
        <v>689</v>
      </c>
      <c r="J20" s="167"/>
      <c r="K20" s="167"/>
      <c r="L20" s="167"/>
      <c r="M20" s="168"/>
    </row>
    <row r="21" spans="1:14" x14ac:dyDescent="0.2">
      <c r="A21" s="16"/>
      <c r="B21" s="11"/>
      <c r="D21" s="14"/>
      <c r="I21" s="169" t="s">
        <v>690</v>
      </c>
      <c r="J21" s="170"/>
      <c r="K21" s="170"/>
      <c r="L21" s="170"/>
      <c r="M21" s="171"/>
    </row>
    <row r="22" spans="1:14" x14ac:dyDescent="0.2">
      <c r="B22" s="165">
        <v>0.375</v>
      </c>
      <c r="C22" s="15" t="s">
        <v>32</v>
      </c>
      <c r="D22" s="14"/>
    </row>
    <row r="23" spans="1:14" x14ac:dyDescent="0.2">
      <c r="B23" s="165"/>
      <c r="C23" s="15"/>
      <c r="D23" s="14"/>
    </row>
    <row r="24" spans="1:14" x14ac:dyDescent="0.2">
      <c r="B24" s="165">
        <v>0.58333333333333337</v>
      </c>
      <c r="C24" s="15" t="s">
        <v>33</v>
      </c>
      <c r="D24" s="14"/>
    </row>
    <row r="25" spans="1:14" x14ac:dyDescent="0.2">
      <c r="B25" s="11"/>
      <c r="D25" s="14"/>
    </row>
    <row r="26" spans="1:14" x14ac:dyDescent="0.2">
      <c r="B26" s="165">
        <v>0.66666666666666663</v>
      </c>
      <c r="D26" s="14"/>
    </row>
    <row r="27" spans="1:14" x14ac:dyDescent="0.2">
      <c r="B27" s="165">
        <v>0.69166666666666676</v>
      </c>
      <c r="D27" s="14" t="s">
        <v>29</v>
      </c>
    </row>
    <row r="28" spans="1:14" x14ac:dyDescent="0.2">
      <c r="B28" s="165">
        <v>0.75</v>
      </c>
      <c r="C28" t="s">
        <v>691</v>
      </c>
      <c r="D28" s="14"/>
    </row>
    <row r="29" spans="1:14" x14ac:dyDescent="0.2">
      <c r="B29" s="11"/>
      <c r="D29" s="14"/>
    </row>
    <row r="30" spans="1:14" x14ac:dyDescent="0.2">
      <c r="B30" s="165">
        <v>0.79166666666666663</v>
      </c>
      <c r="D30" s="14" t="s">
        <v>692</v>
      </c>
      <c r="N30"/>
    </row>
    <row r="31" spans="1:14" x14ac:dyDescent="0.2">
      <c r="B31" s="11"/>
      <c r="D31" s="14"/>
      <c r="N31"/>
    </row>
    <row r="32" spans="1:14" x14ac:dyDescent="0.2">
      <c r="B32" s="165">
        <v>0.91666666666666663</v>
      </c>
      <c r="C32" t="s">
        <v>693</v>
      </c>
      <c r="D32" s="14"/>
    </row>
    <row r="33" spans="2:4" ht="17" thickBot="1" x14ac:dyDescent="0.25">
      <c r="B33" s="172"/>
      <c r="C33" s="12" t="s">
        <v>694</v>
      </c>
      <c r="D33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77AD-637E-8B4B-82BA-9370C64AF5F3}">
  <dimension ref="A1:BX433"/>
  <sheetViews>
    <sheetView tabSelected="1" zoomScale="90" zoomScaleNormal="90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BG421" sqref="BG421"/>
    </sheetView>
  </sheetViews>
  <sheetFormatPr baseColWidth="10" defaultRowHeight="16" x14ac:dyDescent="0.2"/>
  <cols>
    <col min="1" max="1" width="14.33203125" customWidth="1"/>
    <col min="2" max="2" width="2" customWidth="1"/>
    <col min="3" max="3" width="6.5" style="1" bestFit="1" customWidth="1"/>
    <col min="4" max="4" width="8.33203125" style="1" bestFit="1" customWidth="1"/>
    <col min="5" max="5" width="5.33203125" customWidth="1"/>
    <col min="6" max="6" width="4.33203125" customWidth="1"/>
    <col min="7" max="7" width="4.33203125" style="1" customWidth="1"/>
    <col min="8" max="8" width="4" style="1" customWidth="1"/>
    <col min="9" max="9" width="5.33203125" customWidth="1"/>
    <col min="10" max="10" width="6" customWidth="1"/>
    <col min="11" max="11" width="10.1640625" customWidth="1"/>
    <col min="12" max="12" width="9.33203125" customWidth="1"/>
    <col min="13" max="13" width="11.1640625" customWidth="1"/>
    <col min="14" max="14" width="11.6640625" customWidth="1"/>
    <col min="15" max="15" width="12.33203125" customWidth="1"/>
    <col min="16" max="17" width="16.5" style="1" customWidth="1"/>
    <col min="18" max="18" width="14" style="23" customWidth="1"/>
    <col min="19" max="19" width="6.1640625" customWidth="1"/>
    <col min="20" max="20" width="2.5" style="4" customWidth="1"/>
    <col min="21" max="21" width="19.83203125" style="65" customWidth="1"/>
    <col min="22" max="22" width="14.1640625" style="64" customWidth="1"/>
    <col min="23" max="23" width="10.33203125" style="64" customWidth="1"/>
    <col min="24" max="24" width="17" style="64" customWidth="1"/>
    <col min="25" max="25" width="11.6640625" style="64" customWidth="1"/>
    <col min="26" max="26" width="20.33203125" customWidth="1"/>
    <col min="27" max="27" width="13.5" style="98" customWidth="1"/>
    <col min="28" max="29" width="13.5" style="83" customWidth="1"/>
    <col min="30" max="31" width="13.5" customWidth="1"/>
    <col min="32" max="32" width="13.5" style="80" customWidth="1"/>
    <col min="33" max="33" width="13.6640625" style="80" customWidth="1"/>
    <col min="34" max="35" width="13.5" customWidth="1"/>
    <col min="37" max="39" width="23.1640625" bestFit="1" customWidth="1"/>
    <col min="40" max="40" width="23.1640625" customWidth="1"/>
    <col min="41" max="48" width="23.1640625" bestFit="1" customWidth="1"/>
    <col min="49" max="49" width="21.6640625" bestFit="1" customWidth="1"/>
    <col min="50" max="50" width="28.33203125" bestFit="1" customWidth="1"/>
    <col min="51" max="51" width="32" style="5" customWidth="1"/>
    <col min="52" max="52" width="15.6640625" style="126" bestFit="1" customWidth="1"/>
    <col min="53" max="53" width="17.6640625" style="126" bestFit="1" customWidth="1"/>
    <col min="54" max="54" width="21.6640625" style="126" bestFit="1" customWidth="1"/>
    <col min="55" max="56" width="8.5" customWidth="1"/>
    <col min="57" max="57" width="8.5" style="126" customWidth="1"/>
    <col min="58" max="58" width="15.6640625" style="126" bestFit="1" customWidth="1"/>
    <col min="59" max="61" width="16.83203125" style="126" bestFit="1" customWidth="1"/>
    <col min="62" max="62" width="20.33203125" style="126" bestFit="1" customWidth="1"/>
    <col min="63" max="63" width="8.5" style="126" customWidth="1"/>
    <col min="64" max="64" width="18.1640625" bestFit="1" customWidth="1"/>
    <col min="65" max="65" width="7" style="4" bestFit="1" customWidth="1"/>
    <col min="66" max="69" width="5.6640625" style="4" customWidth="1"/>
    <col min="70" max="70" width="5.6640625" customWidth="1"/>
    <col min="76" max="76" width="22.1640625" style="1" bestFit="1" customWidth="1"/>
  </cols>
  <sheetData>
    <row r="1" spans="1:76" ht="17" thickBot="1" x14ac:dyDescent="0.25">
      <c r="A1" s="2" t="s">
        <v>517</v>
      </c>
      <c r="B1" s="2"/>
      <c r="C1" s="3" t="s">
        <v>468</v>
      </c>
      <c r="D1" s="3" t="s">
        <v>586</v>
      </c>
      <c r="E1" s="2" t="s">
        <v>585</v>
      </c>
      <c r="F1" s="2"/>
      <c r="G1" s="3" t="s">
        <v>12</v>
      </c>
      <c r="H1" s="3" t="s">
        <v>13</v>
      </c>
      <c r="I1" s="2" t="s">
        <v>14</v>
      </c>
      <c r="J1" s="2" t="s">
        <v>486</v>
      </c>
      <c r="K1" s="2" t="s">
        <v>484</v>
      </c>
      <c r="L1" s="2" t="s">
        <v>485</v>
      </c>
      <c r="M1" s="2" t="s">
        <v>1</v>
      </c>
      <c r="N1" s="2" t="s">
        <v>0</v>
      </c>
      <c r="O1" s="2" t="s">
        <v>15</v>
      </c>
      <c r="P1" s="3" t="s">
        <v>8</v>
      </c>
      <c r="Q1" s="3" t="s">
        <v>8</v>
      </c>
      <c r="R1" s="24" t="s">
        <v>9</v>
      </c>
      <c r="S1" s="21" t="s">
        <v>26</v>
      </c>
      <c r="T1" s="21"/>
      <c r="U1" s="52" t="s">
        <v>472</v>
      </c>
      <c r="V1" s="53" t="s">
        <v>497</v>
      </c>
      <c r="W1" s="54" t="s">
        <v>495</v>
      </c>
      <c r="X1" s="54" t="s">
        <v>513</v>
      </c>
      <c r="Y1" s="54" t="s">
        <v>514</v>
      </c>
      <c r="Z1" s="3" t="s">
        <v>635</v>
      </c>
      <c r="AA1" s="95" t="s">
        <v>636</v>
      </c>
      <c r="AB1" s="82" t="s">
        <v>548</v>
      </c>
      <c r="AC1" s="82" t="s">
        <v>549</v>
      </c>
      <c r="AD1" s="24" t="s">
        <v>469</v>
      </c>
      <c r="AE1" s="24" t="s">
        <v>579</v>
      </c>
      <c r="AF1" s="79" t="s">
        <v>489</v>
      </c>
      <c r="AG1" s="79" t="s">
        <v>550</v>
      </c>
      <c r="AH1" s="2" t="s">
        <v>469</v>
      </c>
      <c r="AI1" s="2" t="s">
        <v>469</v>
      </c>
      <c r="AK1" s="105" t="s">
        <v>595</v>
      </c>
      <c r="AL1" s="106" t="s">
        <v>596</v>
      </c>
      <c r="AM1" s="107" t="s">
        <v>597</v>
      </c>
      <c r="AN1" s="108" t="s">
        <v>628</v>
      </c>
      <c r="AO1" s="105" t="s">
        <v>598</v>
      </c>
      <c r="AP1" s="109" t="s">
        <v>599</v>
      </c>
      <c r="AQ1" s="107" t="s">
        <v>600</v>
      </c>
      <c r="AR1" s="110" t="s">
        <v>601</v>
      </c>
      <c r="AS1" s="111" t="s">
        <v>602</v>
      </c>
      <c r="AT1" s="112" t="s">
        <v>603</v>
      </c>
      <c r="AU1" s="113" t="s">
        <v>604</v>
      </c>
      <c r="AV1" s="114" t="s">
        <v>605</v>
      </c>
      <c r="AW1" t="s">
        <v>626</v>
      </c>
      <c r="AX1" t="s">
        <v>627</v>
      </c>
      <c r="AY1" s="47" t="s">
        <v>467</v>
      </c>
      <c r="AZ1" s="143" t="s">
        <v>606</v>
      </c>
      <c r="BA1" s="144" t="s">
        <v>630</v>
      </c>
      <c r="BB1" s="126" t="s">
        <v>631</v>
      </c>
      <c r="BC1" t="s">
        <v>633</v>
      </c>
      <c r="BD1" t="s">
        <v>632</v>
      </c>
      <c r="BE1" s="126" t="s">
        <v>634</v>
      </c>
      <c r="BF1" s="147" t="s">
        <v>642</v>
      </c>
      <c r="BG1" s="147" t="s">
        <v>643</v>
      </c>
      <c r="BH1" s="147" t="s">
        <v>644</v>
      </c>
      <c r="BI1" s="147" t="s">
        <v>645</v>
      </c>
      <c r="BJ1" s="147" t="s">
        <v>646</v>
      </c>
      <c r="BL1" s="2" t="s">
        <v>490</v>
      </c>
      <c r="BM1" s="21" t="s">
        <v>492</v>
      </c>
      <c r="BN1" s="150" t="s">
        <v>637</v>
      </c>
      <c r="BO1" s="151" t="s">
        <v>638</v>
      </c>
      <c r="BP1" s="152" t="s">
        <v>639</v>
      </c>
      <c r="BQ1" s="152" t="s">
        <v>641</v>
      </c>
      <c r="BR1" s="17" t="s">
        <v>640</v>
      </c>
      <c r="BS1" s="147" t="s">
        <v>709</v>
      </c>
      <c r="BT1" s="147" t="s">
        <v>710</v>
      </c>
      <c r="BU1" s="147" t="s">
        <v>711</v>
      </c>
      <c r="BV1" s="147" t="s">
        <v>712</v>
      </c>
      <c r="BW1" s="147" t="s">
        <v>713</v>
      </c>
      <c r="BX1" s="1" t="s">
        <v>625</v>
      </c>
    </row>
    <row r="2" spans="1:76" x14ac:dyDescent="0.2">
      <c r="A2" s="2" t="s">
        <v>34</v>
      </c>
      <c r="B2" s="2" t="str">
        <f t="shared" ref="B2:B33" si="0">IF(OR(A2=A1,A2=A3),"same",".")</f>
        <v>.</v>
      </c>
      <c r="C2" s="3" t="s">
        <v>34</v>
      </c>
      <c r="D2" s="3">
        <v>1</v>
      </c>
      <c r="E2" s="2"/>
      <c r="F2" s="2"/>
      <c r="G2" s="3">
        <v>1</v>
      </c>
      <c r="H2" s="3">
        <v>1</v>
      </c>
      <c r="I2" s="3">
        <v>1</v>
      </c>
      <c r="J2" s="3">
        <v>1</v>
      </c>
      <c r="K2" s="3">
        <v>6</v>
      </c>
      <c r="L2" s="3">
        <v>33</v>
      </c>
      <c r="M2" s="33" t="s">
        <v>3</v>
      </c>
      <c r="N2" s="33" t="s">
        <v>23</v>
      </c>
      <c r="O2" s="33" t="s">
        <v>16</v>
      </c>
      <c r="P2" s="33" t="s">
        <v>17</v>
      </c>
      <c r="Q2" s="33" t="s">
        <v>17</v>
      </c>
      <c r="R2" s="34" t="s">
        <v>18</v>
      </c>
      <c r="S2" s="2"/>
      <c r="T2" s="21"/>
      <c r="U2" s="54"/>
      <c r="V2" s="54"/>
      <c r="W2" s="54"/>
      <c r="X2" s="54"/>
      <c r="Y2" s="54"/>
      <c r="Z2" s="2"/>
      <c r="AA2" s="96"/>
      <c r="AB2" s="82"/>
      <c r="AC2" s="82"/>
      <c r="AD2" s="77"/>
      <c r="AE2" s="77"/>
      <c r="AF2" s="79"/>
      <c r="AG2" s="79"/>
      <c r="AH2" s="77"/>
      <c r="AI2" s="2"/>
      <c r="AK2">
        <v>0.14249999999999999</v>
      </c>
      <c r="AL2">
        <v>0.25833333333333336</v>
      </c>
      <c r="AM2">
        <v>0.30599999999999999</v>
      </c>
      <c r="AN2">
        <v>0.43538461499999997</v>
      </c>
      <c r="AO2">
        <v>0.84</v>
      </c>
      <c r="AP2">
        <v>1.3049999999999999</v>
      </c>
      <c r="AQ2">
        <v>2.0750000000000002</v>
      </c>
      <c r="AR2">
        <v>2.2599999999999998</v>
      </c>
      <c r="AS2">
        <v>2.23</v>
      </c>
      <c r="AT2">
        <v>2.9649999999999999</v>
      </c>
      <c r="AU2">
        <v>3.33</v>
      </c>
      <c r="AV2">
        <v>5.2949999999999999</v>
      </c>
      <c r="AW2" s="126">
        <f t="shared" ref="AW2:AW65" si="1">IF(AV2&gt;0,AV2,IF(AU2&gt;0,AU2,IF(AT2&gt;0,AT2,IF(AS2&gt;0,AS2,IF(AR2&gt;0,AR2,IF(AQ2&gt;0,AQ2,IF(AP2&gt;0,AP2,IF(AO2&gt;0,AO2,IF(AN2&gt;0,AN2,IF(AM2&gt;0,AM2,IF(AL2&gt;0,AL2,IF(AK2&gt;0,AK2))))))))))))</f>
        <v>5.2949999999999999</v>
      </c>
      <c r="AX2" s="127"/>
      <c r="AZ2" s="145">
        <v>2</v>
      </c>
      <c r="BA2" s="145">
        <v>63.7</v>
      </c>
      <c r="BB2" s="126">
        <f>BA2/AZ2</f>
        <v>31.85</v>
      </c>
      <c r="BC2">
        <v>7.2</v>
      </c>
      <c r="BD2">
        <f>IF(BC2&gt;0,BC2/AZ2,"")</f>
        <v>3.6</v>
      </c>
      <c r="BE2" s="126">
        <v>0.11302982731554159</v>
      </c>
      <c r="BF2" s="126">
        <v>201.87360000000001</v>
      </c>
      <c r="BG2" s="126">
        <v>2.9074624999999998</v>
      </c>
      <c r="BH2" s="126">
        <v>9.1340374999999998</v>
      </c>
      <c r="BI2" s="126">
        <v>7.1162500000000004E-2</v>
      </c>
      <c r="BJ2" s="126">
        <v>3.3125000000000002E-2</v>
      </c>
      <c r="BL2" s="2" t="s">
        <v>491</v>
      </c>
      <c r="BM2" s="21" t="s">
        <v>491</v>
      </c>
      <c r="BN2" s="6"/>
      <c r="BO2" s="6"/>
      <c r="BP2" s="6"/>
      <c r="BQ2" s="6"/>
      <c r="BR2" t="str">
        <f>IF(BQ2&gt;0,BQ2/BN2,"")</f>
        <v/>
      </c>
      <c r="BS2" t="s">
        <v>594</v>
      </c>
      <c r="BT2" t="s">
        <v>594</v>
      </c>
      <c r="BU2" t="s">
        <v>594</v>
      </c>
      <c r="BV2" t="s">
        <v>594</v>
      </c>
      <c r="BW2" t="s">
        <v>594</v>
      </c>
    </row>
    <row r="3" spans="1:76" x14ac:dyDescent="0.2">
      <c r="A3" s="2" t="s">
        <v>35</v>
      </c>
      <c r="B3" s="2" t="str">
        <f t="shared" si="0"/>
        <v>.</v>
      </c>
      <c r="C3" s="3" t="s">
        <v>35</v>
      </c>
      <c r="D3" s="3">
        <v>2</v>
      </c>
      <c r="E3" s="2"/>
      <c r="F3" s="2"/>
      <c r="G3" s="3">
        <v>1</v>
      </c>
      <c r="H3" s="3">
        <v>3</v>
      </c>
      <c r="I3" s="3">
        <v>1</v>
      </c>
      <c r="J3" s="3">
        <v>1</v>
      </c>
      <c r="K3" s="3">
        <v>6</v>
      </c>
      <c r="L3" s="3">
        <v>31</v>
      </c>
      <c r="M3" s="27" t="s">
        <v>3</v>
      </c>
      <c r="N3" s="27" t="s">
        <v>4</v>
      </c>
      <c r="O3" s="27" t="s">
        <v>20</v>
      </c>
      <c r="P3" s="27">
        <v>4</v>
      </c>
      <c r="Q3" s="27" t="s">
        <v>21</v>
      </c>
      <c r="R3" s="35" t="s">
        <v>581</v>
      </c>
      <c r="S3" s="2"/>
      <c r="T3" s="21"/>
      <c r="U3" s="54"/>
      <c r="V3" s="54"/>
      <c r="W3" s="54"/>
      <c r="X3" s="54"/>
      <c r="Y3" s="54"/>
      <c r="Z3" s="66">
        <v>43436</v>
      </c>
      <c r="AA3" s="96">
        <v>0.58124999999999993</v>
      </c>
      <c r="AB3" s="82">
        <v>4</v>
      </c>
      <c r="AC3" s="82">
        <v>4</v>
      </c>
      <c r="AD3" s="77"/>
      <c r="AE3" s="77"/>
      <c r="AF3" s="79"/>
      <c r="AG3" s="79"/>
      <c r="AH3" s="77"/>
      <c r="AI3" s="78"/>
      <c r="AK3">
        <v>0.16750000000000001</v>
      </c>
      <c r="AL3">
        <v>0.27500000000000002</v>
      </c>
      <c r="AM3">
        <v>0.32166666666666666</v>
      </c>
      <c r="AW3" s="126">
        <f t="shared" si="1"/>
        <v>0.32166666666666666</v>
      </c>
      <c r="AX3" s="127">
        <f>IF(AW3&gt;0,AW3*10/(BB3),"")</f>
        <v>1.5787321063394684</v>
      </c>
      <c r="AZ3" s="145">
        <f>AB3+AC3</f>
        <v>8</v>
      </c>
      <c r="BA3" s="126">
        <v>16.3</v>
      </c>
      <c r="BB3" s="126">
        <f>BA3/AZ3</f>
        <v>2.0375000000000001</v>
      </c>
      <c r="BD3" t="str">
        <f t="shared" ref="BD3:BD66" si="2">IF(BC3&gt;0,BC3/AZ3,"")</f>
        <v/>
      </c>
      <c r="BF3" s="126" t="s">
        <v>594</v>
      </c>
      <c r="BG3" s="126" t="s">
        <v>594</v>
      </c>
      <c r="BH3" s="126" t="s">
        <v>594</v>
      </c>
      <c r="BI3" s="126" t="s">
        <v>594</v>
      </c>
      <c r="BJ3" s="126" t="s">
        <v>594</v>
      </c>
      <c r="BL3" s="2"/>
      <c r="BM3" s="21"/>
      <c r="BN3" s="6"/>
      <c r="BO3" s="6"/>
      <c r="BP3" s="6"/>
      <c r="BQ3" s="6"/>
      <c r="BR3" t="str">
        <f t="shared" ref="BR3:BR66" si="3">IF(BQ3&gt;0,BQ3/BN3,"")</f>
        <v/>
      </c>
      <c r="BS3" t="s">
        <v>594</v>
      </c>
      <c r="BT3" t="s">
        <v>594</v>
      </c>
      <c r="BU3" t="s">
        <v>594</v>
      </c>
      <c r="BV3" t="s">
        <v>594</v>
      </c>
      <c r="BW3" t="s">
        <v>594</v>
      </c>
    </row>
    <row r="4" spans="1:76" x14ac:dyDescent="0.2">
      <c r="A4" s="87"/>
      <c r="B4" s="87" t="str">
        <f t="shared" si="0"/>
        <v>.</v>
      </c>
      <c r="C4" s="88" t="s">
        <v>36</v>
      </c>
      <c r="D4" s="88">
        <v>3</v>
      </c>
      <c r="E4" s="2" t="s">
        <v>587</v>
      </c>
      <c r="F4" s="29" t="s">
        <v>588</v>
      </c>
      <c r="G4" s="3">
        <v>1</v>
      </c>
      <c r="H4" s="3">
        <v>5</v>
      </c>
      <c r="I4" s="3">
        <v>1</v>
      </c>
      <c r="J4" s="3">
        <v>1</v>
      </c>
      <c r="K4" s="3">
        <v>5</v>
      </c>
      <c r="L4" s="3">
        <v>32</v>
      </c>
      <c r="M4" s="28" t="s">
        <v>3</v>
      </c>
      <c r="N4" s="28" t="s">
        <v>4</v>
      </c>
      <c r="O4" s="28" t="s">
        <v>20</v>
      </c>
      <c r="P4" s="30" t="s">
        <v>466</v>
      </c>
      <c r="Q4" s="30" t="s">
        <v>466</v>
      </c>
      <c r="R4" s="36" t="s">
        <v>18</v>
      </c>
      <c r="S4" s="2"/>
      <c r="T4" s="21">
        <v>1</v>
      </c>
      <c r="U4" s="68" t="s">
        <v>522</v>
      </c>
      <c r="V4" s="68" t="s">
        <v>496</v>
      </c>
      <c r="W4" s="68" t="s">
        <v>82</v>
      </c>
      <c r="X4" s="68"/>
      <c r="Y4" s="68"/>
      <c r="Z4" s="2"/>
      <c r="AA4" s="96"/>
      <c r="AB4" s="82"/>
      <c r="AC4" s="82"/>
      <c r="AD4" s="77"/>
      <c r="AE4" s="77"/>
      <c r="AF4" s="79"/>
      <c r="AG4" s="79"/>
      <c r="AH4" s="77"/>
      <c r="AI4" s="21"/>
      <c r="AK4">
        <v>0.12333333333333334</v>
      </c>
      <c r="AL4">
        <v>0.26250000000000001</v>
      </c>
      <c r="AW4" s="126">
        <f t="shared" si="1"/>
        <v>0.26250000000000001</v>
      </c>
      <c r="AX4" s="127"/>
      <c r="AZ4" s="145"/>
      <c r="BA4" s="145"/>
      <c r="BD4" t="str">
        <f t="shared" si="2"/>
        <v/>
      </c>
      <c r="BF4" s="126" t="s">
        <v>594</v>
      </c>
      <c r="BG4" s="126" t="s">
        <v>594</v>
      </c>
      <c r="BH4" s="126" t="s">
        <v>594</v>
      </c>
      <c r="BI4" s="126" t="s">
        <v>594</v>
      </c>
      <c r="BJ4" s="126" t="s">
        <v>594</v>
      </c>
      <c r="BL4" s="2"/>
      <c r="BM4" s="21"/>
      <c r="BN4" s="6"/>
      <c r="BO4" s="6"/>
      <c r="BP4" s="6"/>
      <c r="BQ4" s="6"/>
      <c r="BR4" t="str">
        <f t="shared" si="3"/>
        <v/>
      </c>
      <c r="BS4" t="s">
        <v>594</v>
      </c>
      <c r="BT4" t="s">
        <v>594</v>
      </c>
      <c r="BU4" t="s">
        <v>594</v>
      </c>
      <c r="BV4" t="s">
        <v>594</v>
      </c>
      <c r="BW4" t="s">
        <v>594</v>
      </c>
    </row>
    <row r="5" spans="1:76" x14ac:dyDescent="0.2">
      <c r="A5" s="2" t="s">
        <v>37</v>
      </c>
      <c r="B5" s="2" t="str">
        <f t="shared" si="0"/>
        <v>.</v>
      </c>
      <c r="C5" s="3" t="s">
        <v>37</v>
      </c>
      <c r="D5" s="3">
        <v>4</v>
      </c>
      <c r="E5" s="2"/>
      <c r="F5" s="2"/>
      <c r="G5" s="3">
        <v>1</v>
      </c>
      <c r="H5" s="3">
        <v>7</v>
      </c>
      <c r="I5" s="3">
        <v>1</v>
      </c>
      <c r="J5" s="3">
        <v>1</v>
      </c>
      <c r="K5" s="3">
        <v>4</v>
      </c>
      <c r="L5" s="3">
        <v>33</v>
      </c>
      <c r="M5" s="20" t="s">
        <v>3</v>
      </c>
      <c r="N5" s="20" t="s">
        <v>4</v>
      </c>
      <c r="O5" s="20" t="s">
        <v>16</v>
      </c>
      <c r="P5" s="20">
        <v>10</v>
      </c>
      <c r="Q5" s="20" t="s">
        <v>22</v>
      </c>
      <c r="R5" s="25" t="s">
        <v>581</v>
      </c>
      <c r="S5" s="2"/>
      <c r="T5" s="21"/>
      <c r="U5" s="54"/>
      <c r="V5" s="54"/>
      <c r="W5" s="54"/>
      <c r="X5" s="54"/>
      <c r="Y5" s="54"/>
      <c r="Z5" s="48">
        <v>43442</v>
      </c>
      <c r="AA5" s="96">
        <v>0.58472222222222225</v>
      </c>
      <c r="AB5" s="82">
        <v>1</v>
      </c>
      <c r="AC5" s="82">
        <v>1</v>
      </c>
      <c r="AD5" s="77"/>
      <c r="AE5" s="77"/>
      <c r="AF5" s="79"/>
      <c r="AG5" s="81">
        <v>7.75</v>
      </c>
      <c r="AH5" s="77" t="s">
        <v>565</v>
      </c>
      <c r="AI5" s="2"/>
      <c r="AK5">
        <v>0.105</v>
      </c>
      <c r="AL5">
        <v>0.24666666666666667</v>
      </c>
      <c r="AM5">
        <v>0.22999999999999998</v>
      </c>
      <c r="AN5">
        <v>0.34</v>
      </c>
      <c r="AO5">
        <v>0.80500000000000005</v>
      </c>
      <c r="AP5">
        <v>1.095</v>
      </c>
      <c r="AW5" s="126">
        <f t="shared" si="1"/>
        <v>1.095</v>
      </c>
      <c r="AX5" s="127">
        <f>IF(AW5&gt;0,AW5*10/(BB5),"")</f>
        <v>2.0091743119266052</v>
      </c>
      <c r="AZ5" s="145">
        <f>AB5+AC5</f>
        <v>2</v>
      </c>
      <c r="BA5" s="126">
        <v>10.9</v>
      </c>
      <c r="BB5" s="126">
        <f t="shared" ref="BB5:BB18" si="4">BA5/AZ5</f>
        <v>5.45</v>
      </c>
      <c r="BD5" t="str">
        <f t="shared" si="2"/>
        <v/>
      </c>
      <c r="BF5" s="126" t="s">
        <v>594</v>
      </c>
      <c r="BG5" s="126" t="s">
        <v>594</v>
      </c>
      <c r="BH5" s="126" t="s">
        <v>594</v>
      </c>
      <c r="BI5" s="126" t="s">
        <v>594</v>
      </c>
      <c r="BJ5" s="126" t="s">
        <v>594</v>
      </c>
      <c r="BL5" s="2"/>
      <c r="BM5" s="21"/>
      <c r="BN5" s="6"/>
      <c r="BO5" s="6"/>
      <c r="BP5" s="6"/>
      <c r="BQ5" s="6"/>
      <c r="BR5" t="str">
        <f t="shared" si="3"/>
        <v/>
      </c>
      <c r="BS5" t="s">
        <v>594</v>
      </c>
      <c r="BT5" t="s">
        <v>594</v>
      </c>
      <c r="BU5" t="s">
        <v>594</v>
      </c>
      <c r="BV5" t="s">
        <v>594</v>
      </c>
      <c r="BW5" t="s">
        <v>594</v>
      </c>
    </row>
    <row r="6" spans="1:76" x14ac:dyDescent="0.2">
      <c r="A6" s="2" t="s">
        <v>38</v>
      </c>
      <c r="B6" s="2" t="str">
        <f t="shared" si="0"/>
        <v>.</v>
      </c>
      <c r="C6" s="3" t="s">
        <v>38</v>
      </c>
      <c r="D6" s="3">
        <v>5</v>
      </c>
      <c r="E6" s="2"/>
      <c r="F6" s="2"/>
      <c r="G6" s="3">
        <v>1</v>
      </c>
      <c r="H6" s="3">
        <v>9</v>
      </c>
      <c r="I6" s="3">
        <v>1</v>
      </c>
      <c r="J6" s="3">
        <v>1</v>
      </c>
      <c r="K6" s="3">
        <v>4</v>
      </c>
      <c r="L6" s="3">
        <v>31</v>
      </c>
      <c r="M6" s="26" t="s">
        <v>3</v>
      </c>
      <c r="N6" s="26" t="s">
        <v>4</v>
      </c>
      <c r="O6" s="26" t="s">
        <v>20</v>
      </c>
      <c r="P6" s="26">
        <v>3</v>
      </c>
      <c r="Q6" s="26" t="s">
        <v>7</v>
      </c>
      <c r="R6" s="38" t="s">
        <v>584</v>
      </c>
      <c r="S6" s="2"/>
      <c r="T6" s="21"/>
      <c r="U6" s="54"/>
      <c r="V6" s="54"/>
      <c r="W6" s="54"/>
      <c r="X6" s="54"/>
      <c r="Y6" s="54"/>
      <c r="Z6" s="66">
        <v>43435</v>
      </c>
      <c r="AA6" s="96">
        <v>0.15763888888888888</v>
      </c>
      <c r="AB6" s="82">
        <v>4</v>
      </c>
      <c r="AC6" s="82">
        <v>5</v>
      </c>
      <c r="AD6" s="77"/>
      <c r="AE6" s="77"/>
      <c r="AF6" s="79"/>
      <c r="AG6" s="79"/>
      <c r="AH6" s="77"/>
      <c r="AI6" s="2"/>
      <c r="AK6">
        <v>0.11375</v>
      </c>
      <c r="AL6">
        <v>0.29444444444444445</v>
      </c>
      <c r="AW6" s="126">
        <f t="shared" si="1"/>
        <v>0.29444444444444445</v>
      </c>
      <c r="AX6" s="127">
        <f>IF(AW6&gt;0,AW6*10/(BB6),"")</f>
        <v>1.906474820143885</v>
      </c>
      <c r="AZ6" s="145">
        <f>AB6+AC6</f>
        <v>9</v>
      </c>
      <c r="BA6" s="126">
        <v>13.9</v>
      </c>
      <c r="BB6" s="126">
        <f t="shared" si="4"/>
        <v>1.5444444444444445</v>
      </c>
      <c r="BD6" t="str">
        <f t="shared" si="2"/>
        <v/>
      </c>
      <c r="BF6" s="126" t="s">
        <v>594</v>
      </c>
      <c r="BG6" s="126" t="s">
        <v>594</v>
      </c>
      <c r="BH6" s="126" t="s">
        <v>594</v>
      </c>
      <c r="BI6" s="126" t="s">
        <v>594</v>
      </c>
      <c r="BJ6" s="126" t="s">
        <v>594</v>
      </c>
      <c r="BL6" s="2"/>
      <c r="BM6" s="21"/>
      <c r="BN6" s="6"/>
      <c r="BO6" s="6"/>
      <c r="BP6" s="6"/>
      <c r="BQ6" s="6"/>
      <c r="BR6" t="str">
        <f t="shared" si="3"/>
        <v/>
      </c>
      <c r="BS6" t="s">
        <v>594</v>
      </c>
      <c r="BT6" t="s">
        <v>594</v>
      </c>
      <c r="BU6" t="s">
        <v>594</v>
      </c>
      <c r="BV6" t="s">
        <v>594</v>
      </c>
      <c r="BW6" t="s">
        <v>594</v>
      </c>
    </row>
    <row r="7" spans="1:76" x14ac:dyDescent="0.2">
      <c r="A7" s="2" t="s">
        <v>39</v>
      </c>
      <c r="B7" s="2" t="str">
        <f t="shared" si="0"/>
        <v>.</v>
      </c>
      <c r="C7" s="3" t="s">
        <v>39</v>
      </c>
      <c r="D7" s="3">
        <v>6</v>
      </c>
      <c r="E7" s="2"/>
      <c r="F7" s="2"/>
      <c r="G7" s="3">
        <v>1</v>
      </c>
      <c r="H7" s="3">
        <v>11</v>
      </c>
      <c r="I7" s="3">
        <v>1</v>
      </c>
      <c r="J7" s="3">
        <v>1</v>
      </c>
      <c r="K7" s="3">
        <v>3</v>
      </c>
      <c r="L7" s="3">
        <v>32</v>
      </c>
      <c r="M7" s="31" t="s">
        <v>3</v>
      </c>
      <c r="N7" s="31" t="s">
        <v>23</v>
      </c>
      <c r="O7" s="31" t="s">
        <v>16</v>
      </c>
      <c r="P7" s="31">
        <v>13</v>
      </c>
      <c r="Q7" s="31" t="s">
        <v>515</v>
      </c>
      <c r="R7" s="39" t="s">
        <v>580</v>
      </c>
      <c r="S7" s="2"/>
      <c r="T7" s="21"/>
      <c r="U7" s="53"/>
      <c r="V7" s="53"/>
      <c r="W7" s="54"/>
      <c r="X7" s="54"/>
      <c r="Y7" s="54"/>
      <c r="Z7" s="48">
        <v>43445</v>
      </c>
      <c r="AA7" s="96">
        <v>0.37777777777777777</v>
      </c>
      <c r="AB7" s="82">
        <v>1</v>
      </c>
      <c r="AC7" s="82">
        <v>1</v>
      </c>
      <c r="AD7" s="77"/>
      <c r="AE7" s="77"/>
      <c r="AF7" s="79">
        <v>32.200000000000003</v>
      </c>
      <c r="AG7" s="79"/>
      <c r="AH7" s="77" t="s">
        <v>563</v>
      </c>
      <c r="AI7" s="2"/>
      <c r="AK7">
        <v>0.11333333333333334</v>
      </c>
      <c r="AL7">
        <v>0.20600000000000002</v>
      </c>
      <c r="AM7">
        <v>0.28599999999999998</v>
      </c>
      <c r="AN7">
        <v>0.41111111099999997</v>
      </c>
      <c r="AO7">
        <v>0.72</v>
      </c>
      <c r="AP7">
        <v>0.79500000000000004</v>
      </c>
      <c r="AQ7">
        <v>1.2649999999999999</v>
      </c>
      <c r="AR7">
        <v>1.1200000000000001</v>
      </c>
      <c r="AS7">
        <v>1.6950000000000001</v>
      </c>
      <c r="AW7" s="126">
        <f t="shared" si="1"/>
        <v>1.6950000000000001</v>
      </c>
      <c r="AX7" s="127">
        <f>IF(AW7&gt;0,AW7*10/(BB7),"")</f>
        <v>1.547945205479452</v>
      </c>
      <c r="AZ7" s="145">
        <v>2</v>
      </c>
      <c r="BA7" s="126">
        <v>21.9</v>
      </c>
      <c r="BB7" s="126">
        <f t="shared" si="4"/>
        <v>10.95</v>
      </c>
      <c r="BD7" t="str">
        <f t="shared" si="2"/>
        <v/>
      </c>
      <c r="BF7" s="126" t="s">
        <v>594</v>
      </c>
      <c r="BG7" s="126" t="s">
        <v>594</v>
      </c>
      <c r="BH7" s="126" t="s">
        <v>594</v>
      </c>
      <c r="BI7" s="126" t="s">
        <v>594</v>
      </c>
      <c r="BJ7" s="126" t="s">
        <v>594</v>
      </c>
      <c r="BL7" s="2"/>
      <c r="BM7" s="21"/>
      <c r="BN7" s="6"/>
      <c r="BO7" s="6"/>
      <c r="BP7" s="6"/>
      <c r="BQ7" s="6"/>
      <c r="BR7" t="str">
        <f t="shared" si="3"/>
        <v/>
      </c>
      <c r="BS7" t="s">
        <v>594</v>
      </c>
      <c r="BT7" t="s">
        <v>594</v>
      </c>
      <c r="BU7" t="s">
        <v>594</v>
      </c>
      <c r="BV7" t="s">
        <v>594</v>
      </c>
      <c r="BW7" t="s">
        <v>594</v>
      </c>
      <c r="BX7" s="1" t="s">
        <v>624</v>
      </c>
    </row>
    <row r="8" spans="1:76" x14ac:dyDescent="0.2">
      <c r="A8" s="87" t="s">
        <v>473</v>
      </c>
      <c r="B8" s="87" t="str">
        <f t="shared" si="0"/>
        <v>.</v>
      </c>
      <c r="C8" s="84" t="s">
        <v>40</v>
      </c>
      <c r="D8" s="88">
        <v>7</v>
      </c>
      <c r="E8" s="2" t="s">
        <v>587</v>
      </c>
      <c r="F8" s="29" t="s">
        <v>588</v>
      </c>
      <c r="G8" s="3">
        <v>1</v>
      </c>
      <c r="H8" s="3">
        <v>13</v>
      </c>
      <c r="I8" s="3">
        <v>1</v>
      </c>
      <c r="J8" s="3">
        <v>1</v>
      </c>
      <c r="K8" s="3">
        <v>2</v>
      </c>
      <c r="L8" s="3">
        <v>33</v>
      </c>
      <c r="M8" s="28" t="s">
        <v>3</v>
      </c>
      <c r="N8" s="28" t="s">
        <v>23</v>
      </c>
      <c r="O8" s="28" t="s">
        <v>20</v>
      </c>
      <c r="P8" s="28">
        <v>8</v>
      </c>
      <c r="Q8" s="28" t="s">
        <v>11</v>
      </c>
      <c r="R8" s="28" t="s">
        <v>581</v>
      </c>
      <c r="S8" s="2"/>
      <c r="T8" s="21">
        <v>1</v>
      </c>
      <c r="U8" s="71"/>
      <c r="V8" s="68" t="s">
        <v>496</v>
      </c>
      <c r="W8" s="68" t="s">
        <v>69</v>
      </c>
      <c r="X8" s="68"/>
      <c r="Y8" s="68"/>
      <c r="Z8" s="48">
        <v>43440</v>
      </c>
      <c r="AA8" s="96">
        <v>0.58680555555555558</v>
      </c>
      <c r="AB8" s="82">
        <v>4</v>
      </c>
      <c r="AC8" s="82">
        <v>3</v>
      </c>
      <c r="AD8" s="77" t="s">
        <v>574</v>
      </c>
      <c r="AE8" s="77"/>
      <c r="AF8" s="79"/>
      <c r="AG8" s="79"/>
      <c r="AH8" s="77"/>
      <c r="AI8" s="21"/>
      <c r="AK8">
        <v>0.12</v>
      </c>
      <c r="AL8">
        <v>0.22125</v>
      </c>
      <c r="AM8">
        <v>0.3</v>
      </c>
      <c r="AN8">
        <v>0.36499999999999999</v>
      </c>
      <c r="AW8" s="126">
        <f t="shared" si="1"/>
        <v>0.36499999999999999</v>
      </c>
      <c r="AX8" s="127">
        <f>IF(AW8&gt;0,AW8*10/(BB8),"")</f>
        <v>0.9190647482014388</v>
      </c>
      <c r="AZ8" s="145">
        <f>AB8+AC8</f>
        <v>7</v>
      </c>
      <c r="BA8" s="81">
        <v>27.8</v>
      </c>
      <c r="BB8" s="126">
        <f t="shared" si="4"/>
        <v>3.9714285714285715</v>
      </c>
      <c r="BD8" t="str">
        <f t="shared" si="2"/>
        <v/>
      </c>
      <c r="BF8" s="126" t="s">
        <v>594</v>
      </c>
      <c r="BG8" s="126" t="s">
        <v>594</v>
      </c>
      <c r="BH8" s="126" t="s">
        <v>594</v>
      </c>
      <c r="BI8" s="126" t="s">
        <v>594</v>
      </c>
      <c r="BJ8" s="126" t="s">
        <v>594</v>
      </c>
      <c r="BL8" s="2"/>
      <c r="BM8" s="21"/>
      <c r="BN8" s="6"/>
      <c r="BO8" s="6"/>
      <c r="BP8" s="6"/>
      <c r="BQ8" s="6"/>
      <c r="BR8" t="str">
        <f t="shared" si="3"/>
        <v/>
      </c>
      <c r="BS8" t="s">
        <v>594</v>
      </c>
      <c r="BT8" t="s">
        <v>594</v>
      </c>
      <c r="BU8" t="s">
        <v>594</v>
      </c>
      <c r="BV8" t="s">
        <v>594</v>
      </c>
      <c r="BW8" t="s">
        <v>594</v>
      </c>
    </row>
    <row r="9" spans="1:76" x14ac:dyDescent="0.2">
      <c r="A9" s="2" t="s">
        <v>478</v>
      </c>
      <c r="B9" s="2" t="str">
        <f t="shared" si="0"/>
        <v>.</v>
      </c>
      <c r="C9" s="3" t="s">
        <v>41</v>
      </c>
      <c r="D9" s="3">
        <v>8</v>
      </c>
      <c r="E9" s="2"/>
      <c r="F9" s="2"/>
      <c r="G9" s="3">
        <v>1</v>
      </c>
      <c r="H9" s="3">
        <v>15</v>
      </c>
      <c r="I9" s="3">
        <v>1</v>
      </c>
      <c r="J9" s="3">
        <v>1</v>
      </c>
      <c r="K9" s="3">
        <v>2</v>
      </c>
      <c r="L9" s="3">
        <v>31</v>
      </c>
      <c r="M9" s="28" t="s">
        <v>3</v>
      </c>
      <c r="N9" s="28" t="s">
        <v>4</v>
      </c>
      <c r="O9" s="28" t="s">
        <v>16</v>
      </c>
      <c r="P9" s="28">
        <v>8</v>
      </c>
      <c r="Q9" s="28" t="s">
        <v>11</v>
      </c>
      <c r="R9" s="28" t="s">
        <v>581</v>
      </c>
      <c r="S9" s="2"/>
      <c r="T9" s="21"/>
      <c r="U9" s="53"/>
      <c r="V9" s="53"/>
      <c r="W9" s="54"/>
      <c r="X9" s="54"/>
      <c r="Y9" s="54"/>
      <c r="Z9" s="48">
        <v>43440</v>
      </c>
      <c r="AA9" s="96">
        <v>0.59027777777777779</v>
      </c>
      <c r="AB9" s="82">
        <v>3</v>
      </c>
      <c r="AC9" s="82">
        <v>3</v>
      </c>
      <c r="AD9" s="77" t="s">
        <v>571</v>
      </c>
      <c r="AE9" s="77"/>
      <c r="AF9" s="79"/>
      <c r="AG9" s="79"/>
      <c r="AH9" s="77"/>
      <c r="AI9" s="2"/>
      <c r="AK9">
        <v>0.13250000000000001</v>
      </c>
      <c r="AL9">
        <v>0.27333333333333332</v>
      </c>
      <c r="AM9">
        <v>0.39666666666666667</v>
      </c>
      <c r="AN9">
        <v>0.5</v>
      </c>
      <c r="AW9" s="126">
        <f t="shared" si="1"/>
        <v>0.5</v>
      </c>
      <c r="AX9" s="127">
        <f>IF(AW9&gt;0,AW9*10/(BB9),"")</f>
        <v>1.079136690647482</v>
      </c>
      <c r="AZ9" s="145">
        <f>AB9+AC9</f>
        <v>6</v>
      </c>
      <c r="BA9" s="81">
        <v>27.8</v>
      </c>
      <c r="BB9" s="126">
        <f t="shared" si="4"/>
        <v>4.6333333333333337</v>
      </c>
      <c r="BD9" t="str">
        <f t="shared" si="2"/>
        <v/>
      </c>
      <c r="BF9" s="126" t="s">
        <v>594</v>
      </c>
      <c r="BG9" s="126" t="s">
        <v>594</v>
      </c>
      <c r="BH9" s="126" t="s">
        <v>594</v>
      </c>
      <c r="BI9" s="126" t="s">
        <v>594</v>
      </c>
      <c r="BJ9" s="126" t="s">
        <v>594</v>
      </c>
      <c r="BL9" s="2"/>
      <c r="BM9" s="21"/>
      <c r="BN9" s="6"/>
      <c r="BO9" s="6"/>
      <c r="BP9" s="6"/>
      <c r="BQ9" s="6"/>
      <c r="BR9" t="str">
        <f t="shared" si="3"/>
        <v/>
      </c>
      <c r="BS9" t="s">
        <v>594</v>
      </c>
      <c r="BT9" t="s">
        <v>594</v>
      </c>
      <c r="BU9" t="s">
        <v>594</v>
      </c>
      <c r="BV9" t="s">
        <v>594</v>
      </c>
      <c r="BW9" t="s">
        <v>594</v>
      </c>
    </row>
    <row r="10" spans="1:76" x14ac:dyDescent="0.2">
      <c r="A10" s="2" t="s">
        <v>42</v>
      </c>
      <c r="B10" s="2" t="str">
        <f t="shared" si="0"/>
        <v>.</v>
      </c>
      <c r="C10" s="3" t="s">
        <v>42</v>
      </c>
      <c r="D10" s="3">
        <v>9</v>
      </c>
      <c r="E10" s="2"/>
      <c r="F10" s="2"/>
      <c r="G10" s="3">
        <v>1</v>
      </c>
      <c r="H10" s="3">
        <v>17</v>
      </c>
      <c r="I10" s="3">
        <v>1</v>
      </c>
      <c r="J10" s="3">
        <v>1</v>
      </c>
      <c r="K10" s="3">
        <v>1</v>
      </c>
      <c r="L10" s="3">
        <v>32</v>
      </c>
      <c r="M10" s="33" t="s">
        <v>3</v>
      </c>
      <c r="N10" s="33" t="s">
        <v>23</v>
      </c>
      <c r="O10" s="33" t="s">
        <v>16</v>
      </c>
      <c r="P10" s="33" t="s">
        <v>24</v>
      </c>
      <c r="Q10" s="33" t="s">
        <v>24</v>
      </c>
      <c r="R10" s="34" t="s">
        <v>18</v>
      </c>
      <c r="S10" s="33" t="s">
        <v>26</v>
      </c>
      <c r="T10" s="32"/>
      <c r="U10" s="63"/>
      <c r="V10" s="63"/>
      <c r="W10" s="54"/>
      <c r="X10" s="54"/>
      <c r="Y10" s="54"/>
      <c r="Z10" s="48">
        <v>43448</v>
      </c>
      <c r="AA10" s="96"/>
      <c r="AB10" s="82"/>
      <c r="AC10" s="82"/>
      <c r="AD10" s="77"/>
      <c r="AE10" s="77"/>
      <c r="AF10" s="79"/>
      <c r="AG10" s="79"/>
      <c r="AH10" s="77"/>
      <c r="AI10" s="2"/>
      <c r="AK10" t="s">
        <v>594</v>
      </c>
      <c r="AL10" t="s">
        <v>594</v>
      </c>
      <c r="AM10" t="s">
        <v>594</v>
      </c>
      <c r="AO10" t="s">
        <v>594</v>
      </c>
      <c r="AP10" t="s">
        <v>594</v>
      </c>
      <c r="AQ10" t="s">
        <v>594</v>
      </c>
      <c r="AR10" t="s">
        <v>594</v>
      </c>
      <c r="AS10" t="s">
        <v>594</v>
      </c>
      <c r="AT10" t="s">
        <v>594</v>
      </c>
      <c r="AU10" t="s">
        <v>594</v>
      </c>
      <c r="AW10" s="126" t="str">
        <f t="shared" si="1"/>
        <v/>
      </c>
      <c r="AX10" s="127"/>
      <c r="AZ10" s="145">
        <v>2</v>
      </c>
      <c r="BA10" s="126">
        <v>54.8</v>
      </c>
      <c r="BB10" s="126">
        <f t="shared" si="4"/>
        <v>27.4</v>
      </c>
      <c r="BC10">
        <v>8.6</v>
      </c>
      <c r="BD10">
        <f t="shared" si="2"/>
        <v>4.3</v>
      </c>
      <c r="BE10" s="126">
        <v>0.15693430656934307</v>
      </c>
      <c r="BF10" s="126">
        <v>163.52018000000001</v>
      </c>
      <c r="BG10" s="126">
        <v>2.7163300000000001</v>
      </c>
      <c r="BH10" s="126">
        <v>8.5335800000000006</v>
      </c>
      <c r="BI10" s="126">
        <v>8.2070000000000004E-2</v>
      </c>
      <c r="BJ10" s="126">
        <v>3.5799999999999998E-2</v>
      </c>
      <c r="BL10" s="2" t="s">
        <v>491</v>
      </c>
      <c r="BM10" s="21" t="s">
        <v>491</v>
      </c>
      <c r="BN10" s="6"/>
      <c r="BO10" s="6"/>
      <c r="BP10" s="6"/>
      <c r="BQ10" s="6"/>
      <c r="BR10" t="str">
        <f t="shared" si="3"/>
        <v/>
      </c>
      <c r="BS10" t="s">
        <v>594</v>
      </c>
      <c r="BT10" t="s">
        <v>594</v>
      </c>
      <c r="BU10" t="s">
        <v>594</v>
      </c>
      <c r="BV10" t="s">
        <v>594</v>
      </c>
      <c r="BW10" t="s">
        <v>594</v>
      </c>
    </row>
    <row r="11" spans="1:76" x14ac:dyDescent="0.2">
      <c r="A11" s="2" t="s">
        <v>43</v>
      </c>
      <c r="B11" s="2" t="str">
        <f t="shared" si="0"/>
        <v>.</v>
      </c>
      <c r="C11" s="3" t="s">
        <v>43</v>
      </c>
      <c r="D11" s="3">
        <v>10</v>
      </c>
      <c r="E11" s="2"/>
      <c r="F11" s="2"/>
      <c r="G11" s="3">
        <v>2</v>
      </c>
      <c r="H11" s="3">
        <v>1</v>
      </c>
      <c r="I11" s="3">
        <v>1</v>
      </c>
      <c r="J11" s="3">
        <v>1</v>
      </c>
      <c r="K11" s="3">
        <v>6</v>
      </c>
      <c r="L11" s="3">
        <v>29</v>
      </c>
      <c r="M11" s="33" t="s">
        <v>3</v>
      </c>
      <c r="N11" s="33" t="s">
        <v>4</v>
      </c>
      <c r="O11" s="33" t="s">
        <v>16</v>
      </c>
      <c r="P11" s="33" t="s">
        <v>17</v>
      </c>
      <c r="Q11" s="33" t="s">
        <v>17</v>
      </c>
      <c r="R11" s="34" t="s">
        <v>18</v>
      </c>
      <c r="S11" s="2"/>
      <c r="T11" s="21"/>
      <c r="U11" s="53"/>
      <c r="V11" s="53"/>
      <c r="W11" s="54"/>
      <c r="X11" s="54"/>
      <c r="Y11" s="54"/>
      <c r="Z11" s="48">
        <v>43448</v>
      </c>
      <c r="AA11" s="96"/>
      <c r="AB11" s="82"/>
      <c r="AC11" s="82"/>
      <c r="AD11" s="77"/>
      <c r="AE11" s="77"/>
      <c r="AF11" s="79"/>
      <c r="AG11" s="79"/>
      <c r="AH11" s="77"/>
      <c r="AI11" s="2"/>
      <c r="AK11">
        <v>0.12</v>
      </c>
      <c r="AL11">
        <v>0.312</v>
      </c>
      <c r="AM11">
        <v>0.32200000000000001</v>
      </c>
      <c r="AN11">
        <v>0.58444444399999995</v>
      </c>
      <c r="AO11">
        <v>0.84</v>
      </c>
      <c r="AP11">
        <v>0.98499999999999999</v>
      </c>
      <c r="AQ11">
        <v>1.87</v>
      </c>
      <c r="AR11">
        <v>2.3050000000000002</v>
      </c>
      <c r="AS11">
        <v>4.335</v>
      </c>
      <c r="AT11">
        <v>3.5950000000000002</v>
      </c>
      <c r="AU11">
        <v>4.2699999999999996</v>
      </c>
      <c r="AV11">
        <v>6.4349999999999996</v>
      </c>
      <c r="AW11" s="126">
        <f t="shared" si="1"/>
        <v>6.4349999999999996</v>
      </c>
      <c r="AX11" s="127">
        <f>IF(AW11&gt;0,AW11*10/(BB11),"")</f>
        <v>1.4558823529411762</v>
      </c>
      <c r="AZ11" s="145">
        <v>2</v>
      </c>
      <c r="BA11" s="126">
        <v>88.4</v>
      </c>
      <c r="BB11" s="126">
        <f t="shared" si="4"/>
        <v>44.2</v>
      </c>
      <c r="BC11">
        <v>11.6</v>
      </c>
      <c r="BD11">
        <f t="shared" si="2"/>
        <v>5.8</v>
      </c>
      <c r="BE11" s="126">
        <v>0.13122171945701355</v>
      </c>
      <c r="BF11" s="126">
        <v>228.6086</v>
      </c>
      <c r="BG11" s="126">
        <v>3.9554374999999999</v>
      </c>
      <c r="BH11" s="126">
        <v>12.426399999999999</v>
      </c>
      <c r="BI11" s="126">
        <v>8.5699999999999998E-2</v>
      </c>
      <c r="BJ11" s="126">
        <v>5.4375E-2</v>
      </c>
      <c r="BL11" s="2" t="s">
        <v>491</v>
      </c>
      <c r="BM11" s="21" t="s">
        <v>491</v>
      </c>
      <c r="BN11" s="6"/>
      <c r="BO11" s="6"/>
      <c r="BP11" s="6"/>
      <c r="BQ11" s="6"/>
      <c r="BR11" t="str">
        <f t="shared" si="3"/>
        <v/>
      </c>
      <c r="BS11" t="s">
        <v>594</v>
      </c>
      <c r="BT11" t="s">
        <v>594</v>
      </c>
      <c r="BU11" t="s">
        <v>594</v>
      </c>
      <c r="BV11" t="s">
        <v>594</v>
      </c>
      <c r="BW11" t="s">
        <v>594</v>
      </c>
    </row>
    <row r="12" spans="1:76" x14ac:dyDescent="0.2">
      <c r="A12" s="2" t="s">
        <v>44</v>
      </c>
      <c r="B12" s="2" t="str">
        <f t="shared" si="0"/>
        <v>.</v>
      </c>
      <c r="C12" s="3" t="s">
        <v>44</v>
      </c>
      <c r="D12" s="3">
        <v>11</v>
      </c>
      <c r="E12" s="2"/>
      <c r="F12" s="2"/>
      <c r="G12" s="3">
        <v>2</v>
      </c>
      <c r="H12" s="3">
        <v>3</v>
      </c>
      <c r="I12" s="3">
        <v>1</v>
      </c>
      <c r="J12" s="3">
        <v>1</v>
      </c>
      <c r="K12" s="3">
        <v>6</v>
      </c>
      <c r="L12" s="3">
        <v>27</v>
      </c>
      <c r="M12" s="33" t="s">
        <v>3</v>
      </c>
      <c r="N12" s="33" t="s">
        <v>23</v>
      </c>
      <c r="O12" s="33" t="s">
        <v>16</v>
      </c>
      <c r="P12" s="33" t="s">
        <v>24</v>
      </c>
      <c r="Q12" s="33" t="s">
        <v>24</v>
      </c>
      <c r="R12" s="34" t="s">
        <v>18</v>
      </c>
      <c r="S12" s="33" t="s">
        <v>26</v>
      </c>
      <c r="T12" s="32"/>
      <c r="U12" s="63"/>
      <c r="V12" s="63"/>
      <c r="W12" s="53"/>
      <c r="X12" s="53"/>
      <c r="Y12" s="53"/>
      <c r="Z12" s="48">
        <v>43448</v>
      </c>
      <c r="AA12" s="96"/>
      <c r="AB12" s="82"/>
      <c r="AC12" s="82"/>
      <c r="AD12" s="77"/>
      <c r="AE12" s="77"/>
      <c r="AF12" s="79"/>
      <c r="AG12" s="79"/>
      <c r="AH12" s="77"/>
      <c r="AI12" s="21"/>
      <c r="AK12" t="s">
        <v>594</v>
      </c>
      <c r="AL12" t="s">
        <v>594</v>
      </c>
      <c r="AM12" t="s">
        <v>594</v>
      </c>
      <c r="AO12" t="s">
        <v>594</v>
      </c>
      <c r="AP12" t="s">
        <v>594</v>
      </c>
      <c r="AQ12" t="s">
        <v>594</v>
      </c>
      <c r="AR12" t="s">
        <v>594</v>
      </c>
      <c r="AS12" t="s">
        <v>594</v>
      </c>
      <c r="AT12" t="s">
        <v>594</v>
      </c>
      <c r="AU12" t="s">
        <v>594</v>
      </c>
      <c r="AV12" t="s">
        <v>594</v>
      </c>
      <c r="AW12" s="126" t="str">
        <f t="shared" si="1"/>
        <v/>
      </c>
      <c r="AX12" s="127"/>
      <c r="AZ12" s="145">
        <v>2</v>
      </c>
      <c r="BA12" s="126">
        <v>65.099999999999994</v>
      </c>
      <c r="BB12" s="126">
        <f t="shared" si="4"/>
        <v>32.549999999999997</v>
      </c>
      <c r="BC12">
        <v>11.4</v>
      </c>
      <c r="BD12">
        <f t="shared" si="2"/>
        <v>5.7</v>
      </c>
      <c r="BE12" s="126">
        <v>0.17511520737327191</v>
      </c>
      <c r="BF12" s="126">
        <v>207.49051249999999</v>
      </c>
      <c r="BG12" s="126">
        <v>3.6975250000000002</v>
      </c>
      <c r="BH12" s="126">
        <v>11.6161125</v>
      </c>
      <c r="BI12" s="126">
        <v>8.8599999999999998E-2</v>
      </c>
      <c r="BJ12" s="126">
        <v>5.1874999999999998E-2</v>
      </c>
      <c r="BL12" s="2" t="s">
        <v>491</v>
      </c>
      <c r="BM12" s="21" t="s">
        <v>491</v>
      </c>
      <c r="BN12" s="6"/>
      <c r="BO12" s="6"/>
      <c r="BP12" s="6"/>
      <c r="BQ12" s="6"/>
      <c r="BR12" t="str">
        <f t="shared" si="3"/>
        <v/>
      </c>
      <c r="BS12" t="s">
        <v>594</v>
      </c>
      <c r="BT12" t="s">
        <v>594</v>
      </c>
      <c r="BU12" t="s">
        <v>594</v>
      </c>
      <c r="BV12" t="s">
        <v>594</v>
      </c>
      <c r="BW12" t="s">
        <v>594</v>
      </c>
    </row>
    <row r="13" spans="1:76" x14ac:dyDescent="0.2">
      <c r="A13" s="2" t="s">
        <v>45</v>
      </c>
      <c r="B13" s="2" t="str">
        <f t="shared" si="0"/>
        <v>.</v>
      </c>
      <c r="C13" s="3" t="s">
        <v>45</v>
      </c>
      <c r="D13" s="3">
        <v>12</v>
      </c>
      <c r="E13" s="2"/>
      <c r="F13" s="2"/>
      <c r="G13" s="3">
        <v>2</v>
      </c>
      <c r="H13" s="3">
        <v>5</v>
      </c>
      <c r="I13" s="3">
        <v>1</v>
      </c>
      <c r="J13" s="3">
        <v>1</v>
      </c>
      <c r="K13" s="3">
        <v>5</v>
      </c>
      <c r="L13" s="3">
        <v>28</v>
      </c>
      <c r="M13" s="40" t="s">
        <v>3</v>
      </c>
      <c r="N13" s="40" t="s">
        <v>4</v>
      </c>
      <c r="O13" s="40" t="s">
        <v>16</v>
      </c>
      <c r="P13" s="40">
        <v>14</v>
      </c>
      <c r="Q13" s="40" t="s">
        <v>516</v>
      </c>
      <c r="R13" s="41" t="s">
        <v>580</v>
      </c>
      <c r="S13" s="2"/>
      <c r="T13" s="21"/>
      <c r="U13" s="53"/>
      <c r="V13" s="53"/>
      <c r="W13" s="53"/>
      <c r="X13" s="53"/>
      <c r="Y13" s="53"/>
      <c r="Z13" s="48">
        <v>43446</v>
      </c>
      <c r="AA13" s="96">
        <v>0.3888888888888889</v>
      </c>
      <c r="AB13" s="82"/>
      <c r="AC13" s="82"/>
      <c r="AD13" s="77"/>
      <c r="AE13" s="77"/>
      <c r="AF13" s="79">
        <v>37.9</v>
      </c>
      <c r="AG13" s="79"/>
      <c r="AH13" s="77" t="s">
        <v>551</v>
      </c>
      <c r="AI13" s="21"/>
      <c r="AK13">
        <v>0.1</v>
      </c>
      <c r="AL13">
        <v>0.13250000000000001</v>
      </c>
      <c r="AM13">
        <v>0.1275</v>
      </c>
      <c r="AN13">
        <v>0.305714286</v>
      </c>
      <c r="AO13">
        <v>0.66</v>
      </c>
      <c r="AP13">
        <v>0.71</v>
      </c>
      <c r="AQ13">
        <v>1.165</v>
      </c>
      <c r="AR13">
        <v>1.375</v>
      </c>
      <c r="AS13">
        <v>1.8149999999999999</v>
      </c>
      <c r="AT13">
        <v>2.2599999999999998</v>
      </c>
      <c r="AW13" s="126">
        <f t="shared" si="1"/>
        <v>2.2599999999999998</v>
      </c>
      <c r="AX13" s="127">
        <f t="shared" ref="AX13:AX18" si="5">IF(AW13&gt;0,AW13*10/(BB13),"")</f>
        <v>1.3294117647058823</v>
      </c>
      <c r="AZ13" s="145">
        <v>2</v>
      </c>
      <c r="BA13" s="126">
        <v>34</v>
      </c>
      <c r="BB13" s="126">
        <f t="shared" si="4"/>
        <v>17</v>
      </c>
      <c r="BD13" t="str">
        <f t="shared" si="2"/>
        <v/>
      </c>
      <c r="BF13" s="126" t="s">
        <v>594</v>
      </c>
      <c r="BG13" s="126" t="s">
        <v>594</v>
      </c>
      <c r="BH13" s="126" t="s">
        <v>594</v>
      </c>
      <c r="BI13" s="126" t="s">
        <v>594</v>
      </c>
      <c r="BJ13" s="126" t="s">
        <v>594</v>
      </c>
      <c r="BL13" s="2"/>
      <c r="BM13" s="21"/>
      <c r="BN13" s="6"/>
      <c r="BO13" s="6"/>
      <c r="BP13" s="6"/>
      <c r="BQ13" s="6"/>
      <c r="BR13" t="str">
        <f t="shared" si="3"/>
        <v/>
      </c>
      <c r="BS13" t="s">
        <v>594</v>
      </c>
      <c r="BT13" t="s">
        <v>594</v>
      </c>
      <c r="BU13" t="s">
        <v>594</v>
      </c>
      <c r="BV13" t="s">
        <v>594</v>
      </c>
      <c r="BW13" t="s">
        <v>594</v>
      </c>
    </row>
    <row r="14" spans="1:76" x14ac:dyDescent="0.2">
      <c r="A14" s="2" t="s">
        <v>46</v>
      </c>
      <c r="B14" s="2" t="str">
        <f t="shared" si="0"/>
        <v>.</v>
      </c>
      <c r="C14" s="84" t="s">
        <v>46</v>
      </c>
      <c r="D14" s="3">
        <v>13</v>
      </c>
      <c r="E14" s="2"/>
      <c r="F14" s="2"/>
      <c r="G14" s="3">
        <v>2</v>
      </c>
      <c r="H14" s="3">
        <v>7</v>
      </c>
      <c r="I14" s="3">
        <v>1</v>
      </c>
      <c r="J14" s="3">
        <v>1</v>
      </c>
      <c r="K14" s="3">
        <v>4</v>
      </c>
      <c r="L14" s="3">
        <v>29</v>
      </c>
      <c r="M14" s="27" t="s">
        <v>3</v>
      </c>
      <c r="N14" s="27" t="s">
        <v>23</v>
      </c>
      <c r="O14" s="27" t="s">
        <v>20</v>
      </c>
      <c r="P14" s="27">
        <v>4</v>
      </c>
      <c r="Q14" s="27" t="s">
        <v>21</v>
      </c>
      <c r="R14" s="35" t="s">
        <v>582</v>
      </c>
      <c r="S14" s="2"/>
      <c r="T14" s="21"/>
      <c r="U14" s="55"/>
      <c r="V14" s="55"/>
      <c r="W14" s="53"/>
      <c r="X14" s="53"/>
      <c r="Y14" s="53"/>
      <c r="Z14" s="66">
        <v>43436</v>
      </c>
      <c r="AA14" s="96">
        <v>0.73888888888888893</v>
      </c>
      <c r="AB14" s="82">
        <v>4</v>
      </c>
      <c r="AC14" s="82">
        <v>2.5</v>
      </c>
      <c r="AD14" s="77"/>
      <c r="AE14" s="77"/>
      <c r="AF14" s="79"/>
      <c r="AG14" s="79"/>
      <c r="AH14" s="77"/>
      <c r="AI14" s="21"/>
      <c r="AK14">
        <v>0.12666666666666668</v>
      </c>
      <c r="AL14">
        <v>0.18333333333333335</v>
      </c>
      <c r="AM14">
        <v>0.19571428571428573</v>
      </c>
      <c r="AW14" s="126">
        <f t="shared" si="1"/>
        <v>0.19571428571428573</v>
      </c>
      <c r="AX14" s="127">
        <f t="shared" si="5"/>
        <v>1.0966748768472907</v>
      </c>
      <c r="AZ14" s="145">
        <f>AB14+AC14</f>
        <v>6.5</v>
      </c>
      <c r="BA14" s="126">
        <v>11.6</v>
      </c>
      <c r="BB14" s="126">
        <f t="shared" si="4"/>
        <v>1.7846153846153845</v>
      </c>
      <c r="BD14" t="str">
        <f t="shared" si="2"/>
        <v/>
      </c>
      <c r="BF14" s="126" t="s">
        <v>594</v>
      </c>
      <c r="BG14" s="126" t="s">
        <v>594</v>
      </c>
      <c r="BH14" s="126" t="s">
        <v>594</v>
      </c>
      <c r="BI14" s="126" t="s">
        <v>594</v>
      </c>
      <c r="BJ14" s="126" t="s">
        <v>594</v>
      </c>
      <c r="BL14" s="2"/>
      <c r="BM14" s="21"/>
      <c r="BN14" s="6"/>
      <c r="BO14" s="6"/>
      <c r="BP14" s="6"/>
      <c r="BQ14" s="6"/>
      <c r="BR14" t="str">
        <f t="shared" si="3"/>
        <v/>
      </c>
      <c r="BS14" t="s">
        <v>594</v>
      </c>
      <c r="BT14" t="s">
        <v>594</v>
      </c>
      <c r="BU14" t="s">
        <v>594</v>
      </c>
      <c r="BV14" t="s">
        <v>594</v>
      </c>
      <c r="BW14" t="s">
        <v>594</v>
      </c>
    </row>
    <row r="15" spans="1:76" x14ac:dyDescent="0.2">
      <c r="A15" s="2" t="s">
        <v>47</v>
      </c>
      <c r="B15" s="2" t="str">
        <f t="shared" si="0"/>
        <v>.</v>
      </c>
      <c r="C15" s="3" t="s">
        <v>47</v>
      </c>
      <c r="D15" s="3">
        <v>14</v>
      </c>
      <c r="E15" s="2"/>
      <c r="F15" s="2"/>
      <c r="G15" s="3">
        <v>2</v>
      </c>
      <c r="H15" s="3">
        <v>9</v>
      </c>
      <c r="I15" s="3">
        <v>1</v>
      </c>
      <c r="J15" s="3">
        <v>1</v>
      </c>
      <c r="K15" s="3">
        <v>4</v>
      </c>
      <c r="L15" s="3">
        <v>27</v>
      </c>
      <c r="M15" s="31" t="s">
        <v>3</v>
      </c>
      <c r="N15" s="31" t="s">
        <v>23</v>
      </c>
      <c r="O15" s="31" t="s">
        <v>16</v>
      </c>
      <c r="P15" s="31">
        <v>13</v>
      </c>
      <c r="Q15" s="31" t="s">
        <v>515</v>
      </c>
      <c r="R15" s="39" t="s">
        <v>583</v>
      </c>
      <c r="S15" s="2"/>
      <c r="T15" s="21"/>
      <c r="U15" s="53"/>
      <c r="V15" s="53"/>
      <c r="W15" s="53"/>
      <c r="X15" s="53"/>
      <c r="Y15" s="53"/>
      <c r="Z15" s="116">
        <v>43445</v>
      </c>
      <c r="AA15" s="118">
        <v>0.9194444444444444</v>
      </c>
      <c r="AB15" s="82">
        <v>1</v>
      </c>
      <c r="AC15" s="82">
        <v>1</v>
      </c>
      <c r="AD15" s="77"/>
      <c r="AE15" s="77"/>
      <c r="AF15" s="79">
        <v>36</v>
      </c>
      <c r="AG15" s="79"/>
      <c r="AH15" s="77" t="s">
        <v>551</v>
      </c>
      <c r="AI15" s="21"/>
      <c r="AK15">
        <v>0.155</v>
      </c>
      <c r="AL15">
        <v>0.20499999999999999</v>
      </c>
      <c r="AM15">
        <v>0.24</v>
      </c>
      <c r="AN15">
        <v>0.44</v>
      </c>
      <c r="AO15">
        <v>0.79</v>
      </c>
      <c r="AP15">
        <v>0.80500000000000005</v>
      </c>
      <c r="AQ15">
        <v>1.68</v>
      </c>
      <c r="AR15">
        <v>1.8</v>
      </c>
      <c r="AS15">
        <v>2.5049999999999999</v>
      </c>
      <c r="AT15">
        <v>2.54</v>
      </c>
      <c r="AW15" s="126">
        <f t="shared" si="1"/>
        <v>2.54</v>
      </c>
      <c r="AX15" s="127">
        <f t="shared" si="5"/>
        <v>1.221153846153846</v>
      </c>
      <c r="AZ15" s="145">
        <v>2</v>
      </c>
      <c r="BA15" s="126">
        <v>41.6</v>
      </c>
      <c r="BB15" s="126">
        <f t="shared" si="4"/>
        <v>20.8</v>
      </c>
      <c r="BD15" t="str">
        <f t="shared" si="2"/>
        <v/>
      </c>
      <c r="BF15" s="126" t="s">
        <v>594</v>
      </c>
      <c r="BG15" s="126" t="s">
        <v>594</v>
      </c>
      <c r="BH15" s="126" t="s">
        <v>594</v>
      </c>
      <c r="BI15" s="126" t="s">
        <v>594</v>
      </c>
      <c r="BJ15" s="126" t="s">
        <v>594</v>
      </c>
      <c r="BL15" s="2"/>
      <c r="BM15" s="21"/>
      <c r="BN15" s="6"/>
      <c r="BO15" s="6"/>
      <c r="BP15" s="6"/>
      <c r="BQ15" s="6"/>
      <c r="BR15" t="str">
        <f t="shared" si="3"/>
        <v/>
      </c>
      <c r="BS15" t="s">
        <v>594</v>
      </c>
      <c r="BT15" t="s">
        <v>594</v>
      </c>
      <c r="BU15" t="s">
        <v>594</v>
      </c>
      <c r="BV15" t="s">
        <v>594</v>
      </c>
      <c r="BW15" t="s">
        <v>594</v>
      </c>
    </row>
    <row r="16" spans="1:76" x14ac:dyDescent="0.2">
      <c r="A16" s="2" t="s">
        <v>48</v>
      </c>
      <c r="B16" s="2" t="str">
        <f t="shared" si="0"/>
        <v>.</v>
      </c>
      <c r="C16" s="3" t="s">
        <v>48</v>
      </c>
      <c r="D16" s="3">
        <v>15</v>
      </c>
      <c r="E16" s="2"/>
      <c r="F16" s="2"/>
      <c r="G16" s="3">
        <v>2</v>
      </c>
      <c r="H16" s="3">
        <v>11</v>
      </c>
      <c r="I16" s="3">
        <v>1</v>
      </c>
      <c r="J16" s="3">
        <v>1</v>
      </c>
      <c r="K16" s="3">
        <v>3</v>
      </c>
      <c r="L16" s="3">
        <v>28</v>
      </c>
      <c r="M16" s="26" t="s">
        <v>3</v>
      </c>
      <c r="N16" s="26" t="s">
        <v>23</v>
      </c>
      <c r="O16" s="26" t="s">
        <v>20</v>
      </c>
      <c r="P16" s="26">
        <v>3</v>
      </c>
      <c r="Q16" s="26" t="s">
        <v>7</v>
      </c>
      <c r="R16" s="38" t="s">
        <v>582</v>
      </c>
      <c r="S16" s="2"/>
      <c r="T16" s="21"/>
      <c r="U16" s="53"/>
      <c r="V16" s="53"/>
      <c r="W16" s="53"/>
      <c r="X16" s="53"/>
      <c r="Y16" s="53"/>
      <c r="Z16" s="66">
        <v>43435</v>
      </c>
      <c r="AA16" s="96">
        <v>0.73125000000000007</v>
      </c>
      <c r="AB16" s="82">
        <v>4</v>
      </c>
      <c r="AC16" s="82">
        <v>4</v>
      </c>
      <c r="AD16" s="77"/>
      <c r="AE16" s="77"/>
      <c r="AF16" s="79"/>
      <c r="AG16" s="79"/>
      <c r="AH16" s="77"/>
      <c r="AI16" s="21"/>
      <c r="AK16">
        <v>0.1925</v>
      </c>
      <c r="AL16">
        <v>0.25750000000000001</v>
      </c>
      <c r="AW16" s="126">
        <f t="shared" si="1"/>
        <v>0.25750000000000001</v>
      </c>
      <c r="AX16" s="127">
        <f t="shared" si="5"/>
        <v>1.5968992248062017</v>
      </c>
      <c r="AZ16" s="145">
        <f>AB16+AC16</f>
        <v>8</v>
      </c>
      <c r="BA16" s="126">
        <v>12.9</v>
      </c>
      <c r="BB16" s="126">
        <f t="shared" si="4"/>
        <v>1.6125</v>
      </c>
      <c r="BD16" t="str">
        <f t="shared" si="2"/>
        <v/>
      </c>
      <c r="BF16" s="126" t="s">
        <v>594</v>
      </c>
      <c r="BG16" s="126" t="s">
        <v>594</v>
      </c>
      <c r="BH16" s="126" t="s">
        <v>594</v>
      </c>
      <c r="BI16" s="126" t="s">
        <v>594</v>
      </c>
      <c r="BJ16" s="126" t="s">
        <v>594</v>
      </c>
      <c r="BL16" s="2"/>
      <c r="BM16" s="21"/>
      <c r="BN16" s="6"/>
      <c r="BO16" s="6"/>
      <c r="BP16" s="6"/>
      <c r="BQ16" s="6"/>
      <c r="BR16" t="str">
        <f t="shared" si="3"/>
        <v/>
      </c>
      <c r="BS16" t="s">
        <v>594</v>
      </c>
      <c r="BT16" t="s">
        <v>594</v>
      </c>
      <c r="BU16" t="s">
        <v>594</v>
      </c>
      <c r="BV16" t="s">
        <v>594</v>
      </c>
      <c r="BW16" t="s">
        <v>594</v>
      </c>
    </row>
    <row r="17" spans="1:76" x14ac:dyDescent="0.2">
      <c r="A17" s="2" t="s">
        <v>49</v>
      </c>
      <c r="B17" s="2" t="str">
        <f t="shared" si="0"/>
        <v>.</v>
      </c>
      <c r="C17" s="3" t="s">
        <v>49</v>
      </c>
      <c r="D17" s="3">
        <v>16</v>
      </c>
      <c r="E17" s="2"/>
      <c r="F17" s="2"/>
      <c r="G17" s="3">
        <v>2</v>
      </c>
      <c r="H17" s="3">
        <v>13</v>
      </c>
      <c r="I17" s="3">
        <v>1</v>
      </c>
      <c r="J17" s="3">
        <v>1</v>
      </c>
      <c r="K17" s="3">
        <v>2</v>
      </c>
      <c r="L17" s="3">
        <v>29</v>
      </c>
      <c r="M17" s="26" t="s">
        <v>3</v>
      </c>
      <c r="N17" s="26" t="s">
        <v>4</v>
      </c>
      <c r="O17" s="26" t="s">
        <v>20</v>
      </c>
      <c r="P17" s="26">
        <v>3</v>
      </c>
      <c r="Q17" s="26" t="s">
        <v>7</v>
      </c>
      <c r="R17" s="38" t="s">
        <v>580</v>
      </c>
      <c r="S17" s="2"/>
      <c r="T17" s="21"/>
      <c r="U17" s="54"/>
      <c r="V17" s="54"/>
      <c r="W17" s="53"/>
      <c r="X17" s="53"/>
      <c r="Y17" s="53"/>
      <c r="Z17" s="66">
        <v>43435</v>
      </c>
      <c r="AA17" s="96">
        <v>0.38958333333333334</v>
      </c>
      <c r="AB17" s="82">
        <v>4</v>
      </c>
      <c r="AC17" s="82">
        <v>4</v>
      </c>
      <c r="AD17" s="77"/>
      <c r="AE17" s="77"/>
      <c r="AF17" s="79"/>
      <c r="AG17" s="79"/>
      <c r="AH17" s="77"/>
      <c r="AI17" s="21"/>
      <c r="AK17">
        <v>0.16142857142857142</v>
      </c>
      <c r="AW17" s="126">
        <f t="shared" si="1"/>
        <v>0.16142857142857142</v>
      </c>
      <c r="AX17" s="127">
        <f t="shared" si="5"/>
        <v>1.1037851037851039</v>
      </c>
      <c r="AZ17" s="145">
        <f>AB17+AC17</f>
        <v>8</v>
      </c>
      <c r="BA17" s="126">
        <v>11.7</v>
      </c>
      <c r="BB17" s="126">
        <f t="shared" si="4"/>
        <v>1.4624999999999999</v>
      </c>
      <c r="BD17" t="str">
        <f t="shared" si="2"/>
        <v/>
      </c>
      <c r="BF17" s="126" t="s">
        <v>594</v>
      </c>
      <c r="BG17" s="126" t="s">
        <v>594</v>
      </c>
      <c r="BH17" s="126" t="s">
        <v>594</v>
      </c>
      <c r="BI17" s="126" t="s">
        <v>594</v>
      </c>
      <c r="BJ17" s="126" t="s">
        <v>594</v>
      </c>
      <c r="BL17" s="2"/>
      <c r="BM17" s="21"/>
      <c r="BN17" s="6"/>
      <c r="BO17" s="6"/>
      <c r="BP17" s="6"/>
      <c r="BQ17" s="6"/>
      <c r="BR17" t="str">
        <f t="shared" si="3"/>
        <v/>
      </c>
      <c r="BS17" t="s">
        <v>594</v>
      </c>
      <c r="BT17" t="s">
        <v>594</v>
      </c>
      <c r="BU17" t="s">
        <v>594</v>
      </c>
      <c r="BV17" t="s">
        <v>594</v>
      </c>
      <c r="BW17" t="s">
        <v>594</v>
      </c>
    </row>
    <row r="18" spans="1:76" x14ac:dyDescent="0.2">
      <c r="A18" s="2" t="s">
        <v>50</v>
      </c>
      <c r="B18" s="2" t="str">
        <f t="shared" si="0"/>
        <v>.</v>
      </c>
      <c r="C18" s="3" t="s">
        <v>50</v>
      </c>
      <c r="D18" s="3">
        <v>17</v>
      </c>
      <c r="E18" s="2"/>
      <c r="F18" s="2"/>
      <c r="G18" s="3">
        <v>2</v>
      </c>
      <c r="H18" s="3">
        <v>15</v>
      </c>
      <c r="I18" s="3">
        <v>1</v>
      </c>
      <c r="J18" s="3">
        <v>1</v>
      </c>
      <c r="K18" s="3">
        <v>2</v>
      </c>
      <c r="L18" s="3">
        <v>27</v>
      </c>
      <c r="M18" s="40" t="s">
        <v>3</v>
      </c>
      <c r="N18" s="40" t="s">
        <v>23</v>
      </c>
      <c r="O18" s="40" t="s">
        <v>16</v>
      </c>
      <c r="P18" s="40">
        <v>14</v>
      </c>
      <c r="Q18" s="40" t="s">
        <v>516</v>
      </c>
      <c r="R18" s="41" t="s">
        <v>584</v>
      </c>
      <c r="S18" s="2"/>
      <c r="T18" s="21"/>
      <c r="U18" s="54"/>
      <c r="V18" s="54"/>
      <c r="W18" s="54"/>
      <c r="X18" s="54"/>
      <c r="Y18" s="54"/>
      <c r="Z18" s="48">
        <v>43446</v>
      </c>
      <c r="AA18" s="96">
        <v>0.16250000000000001</v>
      </c>
      <c r="AB18" s="82"/>
      <c r="AC18" s="82"/>
      <c r="AD18" s="77"/>
      <c r="AE18" s="77"/>
      <c r="AF18" s="79"/>
      <c r="AG18" s="79"/>
      <c r="AH18" s="77" t="s">
        <v>551</v>
      </c>
      <c r="AI18" s="2"/>
      <c r="AK18">
        <v>0.17333333333333334</v>
      </c>
      <c r="AL18">
        <v>0.29249999999999998</v>
      </c>
      <c r="AM18">
        <v>0.48499999999999999</v>
      </c>
      <c r="AN18">
        <v>0.51749999999999996</v>
      </c>
      <c r="AO18">
        <v>0.86</v>
      </c>
      <c r="AP18">
        <v>1.1000000000000001</v>
      </c>
      <c r="AQ18">
        <v>1.42</v>
      </c>
      <c r="AR18">
        <v>1.835</v>
      </c>
      <c r="AS18">
        <v>2</v>
      </c>
      <c r="AT18">
        <v>2.82</v>
      </c>
      <c r="AU18">
        <v>3.625</v>
      </c>
      <c r="AW18" s="126">
        <f t="shared" si="1"/>
        <v>3.625</v>
      </c>
      <c r="AX18" s="127">
        <f t="shared" si="5"/>
        <v>1.4471057884231537</v>
      </c>
      <c r="AZ18" s="145">
        <v>2</v>
      </c>
      <c r="BA18" s="126">
        <v>50.1</v>
      </c>
      <c r="BB18" s="126">
        <f t="shared" si="4"/>
        <v>25.05</v>
      </c>
      <c r="BD18" t="str">
        <f t="shared" si="2"/>
        <v/>
      </c>
      <c r="BF18" s="126" t="s">
        <v>594</v>
      </c>
      <c r="BG18" s="126" t="s">
        <v>594</v>
      </c>
      <c r="BH18" s="126" t="s">
        <v>594</v>
      </c>
      <c r="BI18" s="126" t="s">
        <v>594</v>
      </c>
      <c r="BJ18" s="126" t="s">
        <v>594</v>
      </c>
      <c r="BL18" s="2"/>
      <c r="BM18" s="21"/>
      <c r="BN18" s="6"/>
      <c r="BO18" s="6"/>
      <c r="BP18" s="6"/>
      <c r="BQ18" s="6"/>
      <c r="BR18" t="str">
        <f t="shared" si="3"/>
        <v/>
      </c>
      <c r="BS18" t="s">
        <v>594</v>
      </c>
      <c r="BT18" t="s">
        <v>594</v>
      </c>
      <c r="BU18" t="s">
        <v>594</v>
      </c>
      <c r="BV18" t="s">
        <v>594</v>
      </c>
      <c r="BW18" t="s">
        <v>594</v>
      </c>
    </row>
    <row r="19" spans="1:76" x14ac:dyDescent="0.2">
      <c r="A19" s="2" t="s">
        <v>51</v>
      </c>
      <c r="B19" s="2" t="str">
        <f t="shared" si="0"/>
        <v>.</v>
      </c>
      <c r="C19" s="3" t="s">
        <v>51</v>
      </c>
      <c r="D19" s="3">
        <v>18</v>
      </c>
      <c r="E19" s="2"/>
      <c r="F19" s="2"/>
      <c r="G19" s="3">
        <v>2</v>
      </c>
      <c r="H19" s="3">
        <v>17</v>
      </c>
      <c r="I19" s="3">
        <v>1</v>
      </c>
      <c r="J19" s="3">
        <v>1</v>
      </c>
      <c r="K19" s="3">
        <v>1</v>
      </c>
      <c r="L19" s="3">
        <v>28</v>
      </c>
      <c r="M19" s="22" t="s">
        <v>25</v>
      </c>
      <c r="N19" s="22" t="s">
        <v>25</v>
      </c>
      <c r="O19" s="22" t="s">
        <v>25</v>
      </c>
      <c r="P19" s="22" t="s">
        <v>25</v>
      </c>
      <c r="Q19" s="22" t="s">
        <v>25</v>
      </c>
      <c r="R19" s="42" t="s">
        <v>25</v>
      </c>
      <c r="S19" s="2"/>
      <c r="T19" s="21"/>
      <c r="U19" s="54"/>
      <c r="V19" s="54"/>
      <c r="W19" s="54"/>
      <c r="X19" s="54"/>
      <c r="Y19" s="54"/>
      <c r="Z19" s="2"/>
      <c r="AA19" s="96"/>
      <c r="AB19" s="82"/>
      <c r="AC19" s="82"/>
      <c r="AD19" s="77"/>
      <c r="AE19" s="77"/>
      <c r="AF19" s="79"/>
      <c r="AG19" s="79"/>
      <c r="AH19" s="77"/>
      <c r="AI19" s="2"/>
      <c r="AK19" t="s">
        <v>594</v>
      </c>
      <c r="AM19" t="s">
        <v>594</v>
      </c>
      <c r="AO19" t="s">
        <v>594</v>
      </c>
      <c r="AP19" t="s">
        <v>594</v>
      </c>
      <c r="AQ19" t="s">
        <v>594</v>
      </c>
      <c r="AR19" t="s">
        <v>594</v>
      </c>
      <c r="AS19" t="s">
        <v>594</v>
      </c>
      <c r="AT19" t="s">
        <v>594</v>
      </c>
      <c r="AU19" t="s">
        <v>594</v>
      </c>
      <c r="AV19" t="s">
        <v>594</v>
      </c>
      <c r="AW19" s="126" t="str">
        <f t="shared" si="1"/>
        <v/>
      </c>
      <c r="AX19" s="127"/>
      <c r="AZ19" s="145"/>
      <c r="BA19" s="145"/>
      <c r="BD19" t="str">
        <f t="shared" si="2"/>
        <v/>
      </c>
      <c r="BF19" s="126" t="s">
        <v>594</v>
      </c>
      <c r="BG19" s="126" t="s">
        <v>594</v>
      </c>
      <c r="BH19" s="126" t="s">
        <v>594</v>
      </c>
      <c r="BI19" s="126" t="s">
        <v>594</v>
      </c>
      <c r="BJ19" s="126" t="s">
        <v>594</v>
      </c>
      <c r="BL19" s="2"/>
      <c r="BM19" s="21"/>
      <c r="BN19" s="6"/>
      <c r="BO19" s="6"/>
      <c r="BP19" s="6"/>
      <c r="BQ19" s="6"/>
      <c r="BR19" t="str">
        <f t="shared" si="3"/>
        <v/>
      </c>
      <c r="BS19" t="s">
        <v>594</v>
      </c>
      <c r="BT19" t="s">
        <v>594</v>
      </c>
      <c r="BU19" t="s">
        <v>594</v>
      </c>
      <c r="BV19" t="s">
        <v>594</v>
      </c>
      <c r="BW19" t="s">
        <v>594</v>
      </c>
    </row>
    <row r="20" spans="1:76" x14ac:dyDescent="0.2">
      <c r="A20" s="2" t="s">
        <v>52</v>
      </c>
      <c r="B20" s="2" t="str">
        <f t="shared" si="0"/>
        <v>.</v>
      </c>
      <c r="C20" s="3" t="s">
        <v>52</v>
      </c>
      <c r="D20" s="3">
        <v>19</v>
      </c>
      <c r="E20" s="2"/>
      <c r="F20" s="2"/>
      <c r="G20" s="3">
        <v>3</v>
      </c>
      <c r="H20" s="3">
        <v>1</v>
      </c>
      <c r="I20" s="3">
        <v>1</v>
      </c>
      <c r="J20" s="3">
        <v>1</v>
      </c>
      <c r="K20" s="3">
        <v>6</v>
      </c>
      <c r="L20" s="3">
        <v>25</v>
      </c>
      <c r="M20" s="20" t="s">
        <v>3</v>
      </c>
      <c r="N20" s="20" t="s">
        <v>4</v>
      </c>
      <c r="O20" s="20" t="s">
        <v>16</v>
      </c>
      <c r="P20" s="20"/>
      <c r="Q20" s="20"/>
      <c r="R20" s="20"/>
      <c r="S20" s="2"/>
      <c r="T20" s="21"/>
      <c r="U20" s="54"/>
      <c r="V20" s="54"/>
      <c r="W20" s="54"/>
      <c r="X20" s="54"/>
      <c r="Y20" s="54"/>
      <c r="Z20" s="48">
        <v>43475</v>
      </c>
      <c r="AA20" s="96"/>
      <c r="AB20" s="82"/>
      <c r="AC20" s="82"/>
      <c r="AD20" s="77"/>
      <c r="AE20" s="77"/>
      <c r="AF20" s="79"/>
      <c r="AG20" s="79"/>
      <c r="AH20" s="77"/>
      <c r="AI20" s="2"/>
      <c r="AK20">
        <v>0.10800000000000001</v>
      </c>
      <c r="AL20">
        <v>0.26</v>
      </c>
      <c r="AM20">
        <v>0.23499999999999999</v>
      </c>
      <c r="AN20">
        <v>0.51600000000000001</v>
      </c>
      <c r="AO20">
        <v>1.08</v>
      </c>
      <c r="AP20">
        <v>1.1399999999999999</v>
      </c>
      <c r="AQ20">
        <v>1.9</v>
      </c>
      <c r="AR20">
        <v>2.42</v>
      </c>
      <c r="AS20">
        <v>2.76</v>
      </c>
      <c r="AT20">
        <v>3.76</v>
      </c>
      <c r="AU20">
        <v>4.8150000000000004</v>
      </c>
      <c r="AV20">
        <v>6.5549999999999997</v>
      </c>
      <c r="AW20" s="126">
        <f t="shared" si="1"/>
        <v>6.5549999999999997</v>
      </c>
      <c r="AX20" s="127"/>
      <c r="BD20" t="str">
        <f t="shared" si="2"/>
        <v/>
      </c>
      <c r="BF20" s="126" t="s">
        <v>594</v>
      </c>
      <c r="BG20" s="126" t="s">
        <v>594</v>
      </c>
      <c r="BH20" s="126" t="s">
        <v>594</v>
      </c>
      <c r="BI20" s="126" t="s">
        <v>594</v>
      </c>
      <c r="BJ20" s="126" t="s">
        <v>594</v>
      </c>
      <c r="BL20" s="2" t="s">
        <v>491</v>
      </c>
      <c r="BM20" s="133" t="s">
        <v>493</v>
      </c>
      <c r="BN20" s="128">
        <v>2</v>
      </c>
      <c r="BO20" s="4">
        <v>721.5</v>
      </c>
      <c r="BP20" s="4">
        <f>BO20/BN20</f>
        <v>360.75</v>
      </c>
      <c r="BQ20" s="4">
        <v>87.7</v>
      </c>
      <c r="BR20">
        <f t="shared" si="3"/>
        <v>43.85</v>
      </c>
      <c r="BS20" t="s">
        <v>594</v>
      </c>
      <c r="BT20" t="s">
        <v>594</v>
      </c>
      <c r="BU20" t="s">
        <v>594</v>
      </c>
      <c r="BV20" t="s">
        <v>594</v>
      </c>
      <c r="BW20" t="s">
        <v>594</v>
      </c>
    </row>
    <row r="21" spans="1:76" x14ac:dyDescent="0.2">
      <c r="A21" s="2" t="s">
        <v>53</v>
      </c>
      <c r="B21" s="2" t="str">
        <f t="shared" si="0"/>
        <v>.</v>
      </c>
      <c r="C21" s="3" t="s">
        <v>53</v>
      </c>
      <c r="D21" s="3">
        <v>20</v>
      </c>
      <c r="E21" s="2"/>
      <c r="F21" s="2"/>
      <c r="G21" s="3">
        <v>3</v>
      </c>
      <c r="H21" s="3">
        <v>3</v>
      </c>
      <c r="I21" s="3">
        <v>1</v>
      </c>
      <c r="J21" s="3">
        <v>1</v>
      </c>
      <c r="K21" s="3">
        <v>6</v>
      </c>
      <c r="L21" s="3">
        <v>23</v>
      </c>
      <c r="M21" s="31" t="s">
        <v>3</v>
      </c>
      <c r="N21" s="31" t="s">
        <v>4</v>
      </c>
      <c r="O21" s="31" t="s">
        <v>16</v>
      </c>
      <c r="P21" s="31">
        <v>13</v>
      </c>
      <c r="Q21" s="31" t="s">
        <v>515</v>
      </c>
      <c r="R21" s="39" t="s">
        <v>580</v>
      </c>
      <c r="S21" s="2"/>
      <c r="T21" s="21"/>
      <c r="U21" s="54"/>
      <c r="V21" s="54"/>
      <c r="W21" s="54"/>
      <c r="X21" s="54"/>
      <c r="Y21" s="54"/>
      <c r="Z21" s="48">
        <v>43445</v>
      </c>
      <c r="AA21" s="96">
        <v>0.38194444444444442</v>
      </c>
      <c r="AB21" s="82">
        <v>1</v>
      </c>
      <c r="AC21" s="82">
        <v>1</v>
      </c>
      <c r="AD21" s="77"/>
      <c r="AE21" s="77"/>
      <c r="AF21" s="79">
        <v>37.4</v>
      </c>
      <c r="AG21" s="79"/>
      <c r="AH21" s="77" t="s">
        <v>563</v>
      </c>
      <c r="AI21" s="2"/>
      <c r="AK21">
        <v>0.11666666666666665</v>
      </c>
      <c r="AL21">
        <v>0.34333333333333332</v>
      </c>
      <c r="AM21">
        <v>0.24199999999999999</v>
      </c>
      <c r="AN21">
        <v>0.49</v>
      </c>
      <c r="AO21">
        <v>1.0649999999999999</v>
      </c>
      <c r="AP21">
        <v>1.38</v>
      </c>
      <c r="AQ21">
        <v>1.85</v>
      </c>
      <c r="AR21">
        <v>1.865</v>
      </c>
      <c r="AS21">
        <v>2.8149999999999999</v>
      </c>
      <c r="AW21" s="126">
        <f t="shared" si="1"/>
        <v>2.8149999999999999</v>
      </c>
      <c r="AX21" s="127">
        <f>IF(AW21&gt;0,AW21*10/(BB21),"")</f>
        <v>1.2595078299776286</v>
      </c>
      <c r="AZ21" s="145">
        <v>2</v>
      </c>
      <c r="BA21" s="126">
        <v>44.7</v>
      </c>
      <c r="BB21" s="126">
        <f>BA21/AZ21</f>
        <v>22.35</v>
      </c>
      <c r="BD21" t="str">
        <f t="shared" si="2"/>
        <v/>
      </c>
      <c r="BF21" s="126" t="s">
        <v>594</v>
      </c>
      <c r="BG21" s="126" t="s">
        <v>594</v>
      </c>
      <c r="BH21" s="126" t="s">
        <v>594</v>
      </c>
      <c r="BI21" s="126" t="s">
        <v>594</v>
      </c>
      <c r="BJ21" s="126" t="s">
        <v>594</v>
      </c>
      <c r="BL21" s="2"/>
      <c r="BM21" s="21"/>
      <c r="BN21" s="6"/>
      <c r="BO21" s="6"/>
      <c r="BP21" s="6"/>
      <c r="BQ21" s="6"/>
      <c r="BR21" t="str">
        <f t="shared" si="3"/>
        <v/>
      </c>
      <c r="BS21" t="s">
        <v>594</v>
      </c>
      <c r="BT21" t="s">
        <v>594</v>
      </c>
      <c r="BU21" t="s">
        <v>594</v>
      </c>
      <c r="BV21" t="s">
        <v>594</v>
      </c>
      <c r="BW21" t="s">
        <v>594</v>
      </c>
      <c r="BX21" s="1" t="s">
        <v>624</v>
      </c>
    </row>
    <row r="22" spans="1:76" x14ac:dyDescent="0.2">
      <c r="A22" s="2" t="s">
        <v>54</v>
      </c>
      <c r="B22" s="2" t="str">
        <f t="shared" si="0"/>
        <v>.</v>
      </c>
      <c r="C22" s="3" t="s">
        <v>54</v>
      </c>
      <c r="D22" s="3">
        <v>21</v>
      </c>
      <c r="E22" s="2"/>
      <c r="F22" s="2"/>
      <c r="G22" s="3">
        <v>3</v>
      </c>
      <c r="H22" s="3">
        <v>5</v>
      </c>
      <c r="I22" s="3">
        <v>1</v>
      </c>
      <c r="J22" s="3">
        <v>1</v>
      </c>
      <c r="K22" s="3">
        <v>5</v>
      </c>
      <c r="L22" s="3">
        <v>24</v>
      </c>
      <c r="M22" s="28" t="s">
        <v>3</v>
      </c>
      <c r="N22" s="28" t="s">
        <v>4</v>
      </c>
      <c r="O22" s="28" t="s">
        <v>16</v>
      </c>
      <c r="P22" s="28" t="s">
        <v>19</v>
      </c>
      <c r="Q22" s="28" t="s">
        <v>19</v>
      </c>
      <c r="R22" s="36" t="s">
        <v>18</v>
      </c>
      <c r="S22" s="2"/>
      <c r="T22" s="21"/>
      <c r="U22" s="54"/>
      <c r="V22" s="54"/>
      <c r="W22" s="54"/>
      <c r="X22" s="54"/>
      <c r="Y22" s="54"/>
      <c r="Z22" s="48">
        <v>43475</v>
      </c>
      <c r="AA22" s="96"/>
      <c r="AB22" s="82"/>
      <c r="AC22" s="82"/>
      <c r="AD22" s="77"/>
      <c r="AE22" s="77"/>
      <c r="AF22" s="79"/>
      <c r="AG22" s="79"/>
      <c r="AH22" s="77"/>
      <c r="AI22" s="2"/>
      <c r="AK22">
        <v>0.13</v>
      </c>
      <c r="AL22">
        <v>0.28166666666666668</v>
      </c>
      <c r="AM22">
        <v>0.23571428571428571</v>
      </c>
      <c r="AN22">
        <v>0.42714285699999999</v>
      </c>
      <c r="AO22">
        <v>1.41</v>
      </c>
      <c r="AP22">
        <v>1.825</v>
      </c>
      <c r="AQ22">
        <v>2.5550000000000002</v>
      </c>
      <c r="AR22">
        <v>3.335</v>
      </c>
      <c r="AS22">
        <v>3.9649999999999999</v>
      </c>
      <c r="AT22">
        <v>5.03</v>
      </c>
      <c r="AU22">
        <v>6.62</v>
      </c>
      <c r="AV22">
        <v>8.6050000000000004</v>
      </c>
      <c r="AW22" s="126">
        <f t="shared" si="1"/>
        <v>8.6050000000000004</v>
      </c>
      <c r="AX22" s="127"/>
      <c r="BD22" t="str">
        <f t="shared" si="2"/>
        <v/>
      </c>
      <c r="BF22" s="126" t="s">
        <v>594</v>
      </c>
      <c r="BG22" s="126" t="s">
        <v>594</v>
      </c>
      <c r="BH22" s="126" t="s">
        <v>594</v>
      </c>
      <c r="BI22" s="126" t="s">
        <v>594</v>
      </c>
      <c r="BJ22" s="126" t="s">
        <v>594</v>
      </c>
      <c r="BL22" s="2" t="s">
        <v>491</v>
      </c>
      <c r="BM22" s="133" t="s">
        <v>493</v>
      </c>
      <c r="BN22" s="128">
        <v>2</v>
      </c>
      <c r="BO22" s="4">
        <v>745.1</v>
      </c>
      <c r="BP22" s="4">
        <f>BO22/BN22</f>
        <v>372.55</v>
      </c>
      <c r="BQ22" s="4">
        <v>97.5</v>
      </c>
      <c r="BR22">
        <f t="shared" si="3"/>
        <v>48.75</v>
      </c>
      <c r="BS22" s="126">
        <v>1428.6783499999999</v>
      </c>
      <c r="BT22" s="126">
        <v>30.437312500000001</v>
      </c>
      <c r="BU22" s="126">
        <v>95.621687499999993</v>
      </c>
      <c r="BV22" s="126">
        <v>0.107775</v>
      </c>
      <c r="BW22" s="126">
        <v>0.53200000000000003</v>
      </c>
    </row>
    <row r="23" spans="1:76" x14ac:dyDescent="0.2">
      <c r="A23" s="2" t="s">
        <v>55</v>
      </c>
      <c r="B23" s="2" t="str">
        <f t="shared" si="0"/>
        <v>.</v>
      </c>
      <c r="C23" s="3" t="s">
        <v>55</v>
      </c>
      <c r="D23" s="3">
        <v>22</v>
      </c>
      <c r="E23" s="2"/>
      <c r="F23" s="2"/>
      <c r="G23" s="3">
        <v>3</v>
      </c>
      <c r="H23" s="3">
        <v>7</v>
      </c>
      <c r="I23" s="3">
        <v>1</v>
      </c>
      <c r="J23" s="3">
        <v>1</v>
      </c>
      <c r="K23" s="3">
        <v>4</v>
      </c>
      <c r="L23" s="3">
        <v>25</v>
      </c>
      <c r="M23" s="27" t="s">
        <v>3</v>
      </c>
      <c r="N23" s="27" t="s">
        <v>4</v>
      </c>
      <c r="O23" s="27" t="s">
        <v>20</v>
      </c>
      <c r="P23" s="27">
        <v>4</v>
      </c>
      <c r="Q23" s="27" t="s">
        <v>21</v>
      </c>
      <c r="R23" s="35" t="s">
        <v>583</v>
      </c>
      <c r="S23" s="2"/>
      <c r="T23" s="21">
        <v>1</v>
      </c>
      <c r="U23" s="68"/>
      <c r="V23" s="68"/>
      <c r="W23" s="68"/>
      <c r="X23" s="68" t="s">
        <v>547</v>
      </c>
      <c r="Y23" s="68" t="s">
        <v>36</v>
      </c>
      <c r="Z23" s="66">
        <v>43436</v>
      </c>
      <c r="AA23" s="96">
        <v>0.90625</v>
      </c>
      <c r="AB23" s="82">
        <v>5</v>
      </c>
      <c r="AC23" s="82">
        <v>4</v>
      </c>
      <c r="AD23" s="77"/>
      <c r="AE23" s="77"/>
      <c r="AF23" s="79"/>
      <c r="AG23" s="79"/>
      <c r="AH23" s="77"/>
      <c r="AI23" s="2"/>
      <c r="AK23">
        <v>0.1525</v>
      </c>
      <c r="AL23">
        <v>0.32400000000000001</v>
      </c>
      <c r="AM23">
        <v>0.35399999999999998</v>
      </c>
      <c r="AW23" s="126">
        <f t="shared" si="1"/>
        <v>0.35399999999999998</v>
      </c>
      <c r="AX23" s="127">
        <f t="shared" ref="AX23:AX29" si="6">IF(AW23&gt;0,AW23*10/(BB23),"")</f>
        <v>1.3912663755458516</v>
      </c>
      <c r="AZ23" s="145">
        <f>AB23+AC23</f>
        <v>9</v>
      </c>
      <c r="BA23" s="126">
        <v>22.9</v>
      </c>
      <c r="BB23" s="126">
        <f t="shared" ref="BB23:BB29" si="7">BA23/AZ23</f>
        <v>2.5444444444444443</v>
      </c>
      <c r="BD23" t="str">
        <f t="shared" si="2"/>
        <v/>
      </c>
      <c r="BF23" s="126" t="s">
        <v>594</v>
      </c>
      <c r="BG23" s="126" t="s">
        <v>594</v>
      </c>
      <c r="BH23" s="126" t="s">
        <v>594</v>
      </c>
      <c r="BI23" s="126" t="s">
        <v>594</v>
      </c>
      <c r="BJ23" s="126" t="s">
        <v>594</v>
      </c>
      <c r="BL23" s="2"/>
      <c r="BM23" s="21"/>
      <c r="BN23" s="6"/>
      <c r="BO23" s="6"/>
      <c r="BP23" s="6"/>
      <c r="BQ23" s="6"/>
      <c r="BR23" t="str">
        <f t="shared" si="3"/>
        <v/>
      </c>
      <c r="BS23" t="s">
        <v>594</v>
      </c>
      <c r="BT23" t="s">
        <v>594</v>
      </c>
      <c r="BU23" t="s">
        <v>594</v>
      </c>
      <c r="BV23" t="s">
        <v>594</v>
      </c>
      <c r="BW23" t="s">
        <v>594</v>
      </c>
    </row>
    <row r="24" spans="1:76" x14ac:dyDescent="0.2">
      <c r="A24" s="87"/>
      <c r="B24" s="87" t="str">
        <f t="shared" si="0"/>
        <v>.</v>
      </c>
      <c r="C24" s="88" t="s">
        <v>56</v>
      </c>
      <c r="D24" s="88">
        <v>23</v>
      </c>
      <c r="E24" s="2" t="s">
        <v>587</v>
      </c>
      <c r="F24" s="29" t="s">
        <v>588</v>
      </c>
      <c r="G24" s="3">
        <v>3</v>
      </c>
      <c r="H24" s="3">
        <v>9</v>
      </c>
      <c r="I24" s="3">
        <v>1</v>
      </c>
      <c r="J24" s="3">
        <v>1</v>
      </c>
      <c r="K24" s="3">
        <v>4</v>
      </c>
      <c r="L24" s="3">
        <v>23</v>
      </c>
      <c r="M24" s="28" t="s">
        <v>3</v>
      </c>
      <c r="N24" s="28" t="s">
        <v>23</v>
      </c>
      <c r="O24" s="28" t="s">
        <v>20</v>
      </c>
      <c r="P24" s="30" t="s">
        <v>466</v>
      </c>
      <c r="Q24" s="30" t="s">
        <v>466</v>
      </c>
      <c r="R24" s="36" t="s">
        <v>18</v>
      </c>
      <c r="S24" s="2"/>
      <c r="T24" s="21">
        <v>1</v>
      </c>
      <c r="U24" s="68"/>
      <c r="V24" s="68" t="s">
        <v>496</v>
      </c>
      <c r="W24" s="68" t="s">
        <v>76</v>
      </c>
      <c r="X24" s="68"/>
      <c r="Y24" s="68"/>
      <c r="Z24" s="2"/>
      <c r="AA24" s="96"/>
      <c r="AB24" s="120"/>
      <c r="AC24" s="120"/>
      <c r="AD24" s="2"/>
      <c r="AE24" s="2"/>
      <c r="AF24" s="79"/>
      <c r="AG24" s="79"/>
      <c r="AH24" s="2"/>
      <c r="AI24" s="2"/>
      <c r="AK24">
        <v>0.13</v>
      </c>
      <c r="AL24">
        <v>0.20857142857142857</v>
      </c>
      <c r="AM24">
        <v>0.20285714285714285</v>
      </c>
      <c r="AN24">
        <v>0.34285714299999998</v>
      </c>
      <c r="AO24">
        <v>0.77500000000000002</v>
      </c>
      <c r="AP24">
        <v>0.98</v>
      </c>
      <c r="AQ24">
        <v>1.44</v>
      </c>
      <c r="AR24">
        <v>1.835</v>
      </c>
      <c r="AS24">
        <v>2.15</v>
      </c>
      <c r="AT24">
        <v>3.2749999999999999</v>
      </c>
      <c r="AU24">
        <v>3.7850000000000001</v>
      </c>
      <c r="AV24">
        <v>5.38</v>
      </c>
      <c r="AW24" s="126">
        <f t="shared" si="1"/>
        <v>5.38</v>
      </c>
      <c r="AX24" s="127">
        <f t="shared" si="6"/>
        <v>1.8713043478260869</v>
      </c>
      <c r="AZ24" s="145">
        <v>2</v>
      </c>
      <c r="BA24" s="146">
        <v>57.5</v>
      </c>
      <c r="BB24" s="126">
        <f t="shared" si="7"/>
        <v>28.75</v>
      </c>
      <c r="BC24" s="4"/>
      <c r="BD24" s="4" t="str">
        <f t="shared" si="2"/>
        <v/>
      </c>
      <c r="BE24" s="146"/>
      <c r="BF24" s="146">
        <v>235.94735</v>
      </c>
      <c r="BG24" s="146">
        <v>4.1889750000000001</v>
      </c>
      <c r="BH24" s="146">
        <v>13.1600625</v>
      </c>
      <c r="BI24" s="146">
        <v>8.8237499999999996E-2</v>
      </c>
      <c r="BJ24" s="146">
        <v>5.8624999999999997E-2</v>
      </c>
      <c r="BK24" s="146"/>
      <c r="BL24" s="21" t="s">
        <v>491</v>
      </c>
      <c r="BM24" s="153" t="s">
        <v>491</v>
      </c>
      <c r="BN24" s="154"/>
      <c r="BO24" s="154"/>
      <c r="BP24" s="154"/>
      <c r="BQ24" s="154"/>
      <c r="BR24" s="4" t="str">
        <f t="shared" si="3"/>
        <v/>
      </c>
      <c r="BS24" s="4" t="s">
        <v>594</v>
      </c>
      <c r="BT24" t="s">
        <v>594</v>
      </c>
      <c r="BU24" t="s">
        <v>594</v>
      </c>
      <c r="BV24" t="s">
        <v>594</v>
      </c>
      <c r="BW24" t="s">
        <v>594</v>
      </c>
    </row>
    <row r="25" spans="1:76" x14ac:dyDescent="0.2">
      <c r="A25" s="2" t="s">
        <v>57</v>
      </c>
      <c r="B25" s="2" t="str">
        <f t="shared" si="0"/>
        <v>.</v>
      </c>
      <c r="C25" s="3" t="s">
        <v>57</v>
      </c>
      <c r="D25" s="3">
        <v>24</v>
      </c>
      <c r="E25" s="2"/>
      <c r="F25" s="2"/>
      <c r="G25" s="3">
        <v>3</v>
      </c>
      <c r="H25" s="3">
        <v>11</v>
      </c>
      <c r="I25" s="3">
        <v>1</v>
      </c>
      <c r="J25" s="3">
        <v>1</v>
      </c>
      <c r="K25" s="3">
        <v>3</v>
      </c>
      <c r="L25" s="3">
        <v>24</v>
      </c>
      <c r="M25" s="40" t="s">
        <v>3</v>
      </c>
      <c r="N25" s="40" t="s">
        <v>23</v>
      </c>
      <c r="O25" s="40" t="s">
        <v>16</v>
      </c>
      <c r="P25" s="40">
        <v>14</v>
      </c>
      <c r="Q25" s="40" t="s">
        <v>516</v>
      </c>
      <c r="R25" s="41" t="s">
        <v>582</v>
      </c>
      <c r="S25" s="2"/>
      <c r="T25" s="21"/>
      <c r="U25" s="54"/>
      <c r="V25" s="54"/>
      <c r="W25" s="54"/>
      <c r="X25" s="54"/>
      <c r="Y25" s="54"/>
      <c r="Z25" s="48">
        <v>43446</v>
      </c>
      <c r="AA25" s="96">
        <v>0.75277777777777777</v>
      </c>
      <c r="AB25" s="82">
        <v>1</v>
      </c>
      <c r="AC25" s="82">
        <v>1</v>
      </c>
      <c r="AD25" s="77"/>
      <c r="AE25" s="77"/>
      <c r="AF25" s="79">
        <v>39.6</v>
      </c>
      <c r="AG25" s="79">
        <v>6.6</v>
      </c>
      <c r="AH25" s="77" t="s">
        <v>552</v>
      </c>
      <c r="AI25" s="2"/>
      <c r="AK25">
        <v>0.14333333333333334</v>
      </c>
      <c r="AL25">
        <v>0.35499999999999998</v>
      </c>
      <c r="AM25">
        <v>0.3183333333333333</v>
      </c>
      <c r="AN25">
        <v>0.62166666699999995</v>
      </c>
      <c r="AO25">
        <v>1.05</v>
      </c>
      <c r="AP25">
        <v>1.27</v>
      </c>
      <c r="AQ25">
        <v>2.0150000000000001</v>
      </c>
      <c r="AR25">
        <v>2.5499999999999998</v>
      </c>
      <c r="AS25">
        <v>3.0750000000000002</v>
      </c>
      <c r="AT25">
        <v>3.7650000000000001</v>
      </c>
      <c r="AU25">
        <v>4.7</v>
      </c>
      <c r="AW25" s="126">
        <f t="shared" si="1"/>
        <v>4.7</v>
      </c>
      <c r="AX25" s="127">
        <f t="shared" si="6"/>
        <v>1.4641744548286604</v>
      </c>
      <c r="AZ25" s="145">
        <v>2</v>
      </c>
      <c r="BA25" s="126">
        <v>64.2</v>
      </c>
      <c r="BB25" s="126">
        <f t="shared" si="7"/>
        <v>32.1</v>
      </c>
      <c r="BD25" t="str">
        <f t="shared" si="2"/>
        <v/>
      </c>
      <c r="BF25" s="126" t="s">
        <v>594</v>
      </c>
      <c r="BG25" s="126" t="s">
        <v>594</v>
      </c>
      <c r="BH25" s="126" t="s">
        <v>594</v>
      </c>
      <c r="BI25" s="126" t="s">
        <v>594</v>
      </c>
      <c r="BJ25" s="126" t="s">
        <v>594</v>
      </c>
      <c r="BL25" s="2"/>
      <c r="BM25" s="21"/>
      <c r="BN25" s="6"/>
      <c r="BO25" s="6"/>
      <c r="BP25" s="6"/>
      <c r="BQ25" s="6"/>
      <c r="BR25" t="str">
        <f t="shared" si="3"/>
        <v/>
      </c>
      <c r="BS25" t="s">
        <v>594</v>
      </c>
      <c r="BT25" t="s">
        <v>594</v>
      </c>
      <c r="BU25" t="s">
        <v>594</v>
      </c>
      <c r="BV25" t="s">
        <v>594</v>
      </c>
      <c r="BW25" t="s">
        <v>594</v>
      </c>
    </row>
    <row r="26" spans="1:76" x14ac:dyDescent="0.2">
      <c r="A26" s="2" t="s">
        <v>58</v>
      </c>
      <c r="B26" s="2" t="str">
        <f t="shared" si="0"/>
        <v>.</v>
      </c>
      <c r="C26" s="3" t="s">
        <v>58</v>
      </c>
      <c r="D26" s="3">
        <v>25</v>
      </c>
      <c r="E26" s="2"/>
      <c r="F26" s="2"/>
      <c r="G26" s="3">
        <v>3</v>
      </c>
      <c r="H26" s="3">
        <v>13</v>
      </c>
      <c r="I26" s="3">
        <v>1</v>
      </c>
      <c r="J26" s="3">
        <v>1</v>
      </c>
      <c r="K26" s="3">
        <v>2</v>
      </c>
      <c r="L26" s="3">
        <v>25</v>
      </c>
      <c r="M26" s="40" t="s">
        <v>3</v>
      </c>
      <c r="N26" s="40" t="s">
        <v>4</v>
      </c>
      <c r="O26" s="40" t="s">
        <v>16</v>
      </c>
      <c r="P26" s="40">
        <v>14</v>
      </c>
      <c r="Q26" s="40" t="s">
        <v>516</v>
      </c>
      <c r="R26" s="41" t="s">
        <v>584</v>
      </c>
      <c r="S26" s="2"/>
      <c r="T26" s="21"/>
      <c r="U26" s="54"/>
      <c r="V26" s="54"/>
      <c r="W26" s="54"/>
      <c r="X26" s="54"/>
      <c r="Y26" s="54"/>
      <c r="Z26" s="116">
        <v>43446</v>
      </c>
      <c r="AA26" s="118">
        <v>0.16458333333333333</v>
      </c>
      <c r="AB26" s="120"/>
      <c r="AC26" s="120"/>
      <c r="AD26" s="123"/>
      <c r="AE26" s="123"/>
      <c r="AF26" s="124"/>
      <c r="AG26" s="124"/>
      <c r="AH26" s="123" t="s">
        <v>551</v>
      </c>
      <c r="AI26" s="5"/>
      <c r="AK26">
        <v>0.16714285714285712</v>
      </c>
      <c r="AL26">
        <v>0.38</v>
      </c>
      <c r="AM26">
        <v>0.43285714285714283</v>
      </c>
      <c r="AN26">
        <v>0.72571428599999999</v>
      </c>
      <c r="AO26">
        <v>1.37</v>
      </c>
      <c r="AP26">
        <v>1.8</v>
      </c>
      <c r="AQ26">
        <v>2.57</v>
      </c>
      <c r="AR26">
        <v>3.38</v>
      </c>
      <c r="AS26">
        <v>4.125</v>
      </c>
      <c r="AT26">
        <v>4.835</v>
      </c>
      <c r="AU26">
        <v>6.4649999999999999</v>
      </c>
      <c r="AW26" s="126">
        <f t="shared" si="1"/>
        <v>6.4649999999999999</v>
      </c>
      <c r="AX26" s="127">
        <f t="shared" si="6"/>
        <v>1.7883817427385895</v>
      </c>
      <c r="AZ26" s="145">
        <v>2</v>
      </c>
      <c r="BA26" s="145">
        <v>72.3</v>
      </c>
      <c r="BB26" s="145">
        <f t="shared" si="7"/>
        <v>36.15</v>
      </c>
      <c r="BD26" t="str">
        <f t="shared" si="2"/>
        <v/>
      </c>
      <c r="BF26" s="126" t="s">
        <v>594</v>
      </c>
      <c r="BG26" s="126" t="s">
        <v>594</v>
      </c>
      <c r="BH26" s="126" t="s">
        <v>594</v>
      </c>
      <c r="BI26" s="126" t="s">
        <v>594</v>
      </c>
      <c r="BJ26" s="126" t="s">
        <v>594</v>
      </c>
      <c r="BL26" s="5"/>
      <c r="BM26" s="21"/>
      <c r="BN26" s="6"/>
      <c r="BO26" s="6"/>
      <c r="BP26" s="6"/>
      <c r="BQ26" s="6"/>
      <c r="BR26" t="str">
        <f t="shared" si="3"/>
        <v/>
      </c>
      <c r="BS26" t="s">
        <v>594</v>
      </c>
      <c r="BT26" t="s">
        <v>594</v>
      </c>
      <c r="BU26" t="s">
        <v>594</v>
      </c>
      <c r="BV26" t="s">
        <v>594</v>
      </c>
      <c r="BW26" t="s">
        <v>594</v>
      </c>
    </row>
    <row r="27" spans="1:76" x14ac:dyDescent="0.2">
      <c r="A27" s="2" t="s">
        <v>59</v>
      </c>
      <c r="B27" s="2" t="str">
        <f t="shared" si="0"/>
        <v>.</v>
      </c>
      <c r="C27" s="3" t="s">
        <v>59</v>
      </c>
      <c r="D27" s="3">
        <v>26</v>
      </c>
      <c r="E27" s="2"/>
      <c r="F27" s="2"/>
      <c r="G27" s="3">
        <v>3</v>
      </c>
      <c r="H27" s="3">
        <v>15</v>
      </c>
      <c r="I27" s="3">
        <v>1</v>
      </c>
      <c r="J27" s="3">
        <v>1</v>
      </c>
      <c r="K27" s="3">
        <v>2</v>
      </c>
      <c r="L27" s="3">
        <v>23</v>
      </c>
      <c r="M27" s="40" t="s">
        <v>3</v>
      </c>
      <c r="N27" s="40" t="s">
        <v>4</v>
      </c>
      <c r="O27" s="40" t="s">
        <v>16</v>
      </c>
      <c r="P27" s="40">
        <v>14</v>
      </c>
      <c r="Q27" s="40" t="s">
        <v>516</v>
      </c>
      <c r="R27" s="41" t="s">
        <v>583</v>
      </c>
      <c r="S27" s="2"/>
      <c r="T27" s="21"/>
      <c r="U27" s="54"/>
      <c r="V27" s="54"/>
      <c r="W27" s="54"/>
      <c r="X27" s="54"/>
      <c r="Y27" s="54"/>
      <c r="Z27" s="48">
        <v>43446</v>
      </c>
      <c r="AA27" s="96">
        <v>0.90972222222222221</v>
      </c>
      <c r="AB27" s="82"/>
      <c r="AC27" s="82"/>
      <c r="AD27" s="77"/>
      <c r="AE27" s="77"/>
      <c r="AF27" s="79"/>
      <c r="AG27" s="79"/>
      <c r="AH27" s="77" t="s">
        <v>551</v>
      </c>
      <c r="AI27" s="2"/>
      <c r="AK27">
        <v>0.154</v>
      </c>
      <c r="AL27">
        <v>0.312</v>
      </c>
      <c r="AM27">
        <v>0.27</v>
      </c>
      <c r="AN27">
        <v>0.61750000000000005</v>
      </c>
      <c r="AO27">
        <v>1.145</v>
      </c>
      <c r="AP27">
        <v>1.365</v>
      </c>
      <c r="AQ27">
        <v>1.885</v>
      </c>
      <c r="AR27">
        <v>2.165</v>
      </c>
      <c r="AS27">
        <v>2.5249999999999999</v>
      </c>
      <c r="AT27">
        <v>2.895</v>
      </c>
      <c r="AU27">
        <v>3.95</v>
      </c>
      <c r="AW27" s="126">
        <f t="shared" si="1"/>
        <v>3.95</v>
      </c>
      <c r="AX27" s="127">
        <f t="shared" si="6"/>
        <v>1.3322091062394605</v>
      </c>
      <c r="AZ27" s="145">
        <v>2</v>
      </c>
      <c r="BA27" s="145">
        <v>59.3</v>
      </c>
      <c r="BB27" s="126">
        <f t="shared" si="7"/>
        <v>29.65</v>
      </c>
      <c r="BD27" t="str">
        <f t="shared" si="2"/>
        <v/>
      </c>
      <c r="BF27" s="126" t="s">
        <v>594</v>
      </c>
      <c r="BG27" s="126" t="s">
        <v>594</v>
      </c>
      <c r="BH27" s="126" t="s">
        <v>594</v>
      </c>
      <c r="BI27" s="126" t="s">
        <v>594</v>
      </c>
      <c r="BJ27" s="126" t="s">
        <v>594</v>
      </c>
      <c r="BL27" s="2"/>
      <c r="BM27" s="21"/>
      <c r="BN27" s="6"/>
      <c r="BO27" s="6"/>
      <c r="BP27" s="6"/>
      <c r="BQ27" s="6"/>
      <c r="BR27" t="str">
        <f t="shared" si="3"/>
        <v/>
      </c>
      <c r="BS27" t="s">
        <v>594</v>
      </c>
      <c r="BT27" t="s">
        <v>594</v>
      </c>
      <c r="BU27" t="s">
        <v>594</v>
      </c>
      <c r="BV27" t="s">
        <v>594</v>
      </c>
      <c r="BW27" t="s">
        <v>594</v>
      </c>
    </row>
    <row r="28" spans="1:76" x14ac:dyDescent="0.2">
      <c r="A28" s="2" t="s">
        <v>60</v>
      </c>
      <c r="B28" s="2" t="str">
        <f t="shared" si="0"/>
        <v>.</v>
      </c>
      <c r="C28" s="3" t="s">
        <v>60</v>
      </c>
      <c r="D28" s="3">
        <v>27</v>
      </c>
      <c r="E28" s="2"/>
      <c r="F28" s="2"/>
      <c r="G28" s="3">
        <v>3</v>
      </c>
      <c r="H28" s="3">
        <v>17</v>
      </c>
      <c r="I28" s="3">
        <v>1</v>
      </c>
      <c r="J28" s="3">
        <v>1</v>
      </c>
      <c r="K28" s="3">
        <v>1</v>
      </c>
      <c r="L28" s="3">
        <v>24</v>
      </c>
      <c r="M28" s="27" t="s">
        <v>3</v>
      </c>
      <c r="N28" s="27" t="s">
        <v>23</v>
      </c>
      <c r="O28" s="27" t="s">
        <v>20</v>
      </c>
      <c r="P28" s="27">
        <v>4</v>
      </c>
      <c r="Q28" s="27" t="s">
        <v>21</v>
      </c>
      <c r="R28" s="35" t="s">
        <v>583</v>
      </c>
      <c r="S28" s="2"/>
      <c r="T28" s="21"/>
      <c r="U28" s="54"/>
      <c r="V28" s="54"/>
      <c r="W28" s="54"/>
      <c r="X28" s="54"/>
      <c r="Y28" s="54"/>
      <c r="Z28" s="66">
        <v>43436</v>
      </c>
      <c r="AA28" s="96">
        <v>0.90902777777777777</v>
      </c>
      <c r="AB28" s="82">
        <v>5</v>
      </c>
      <c r="AC28" s="82">
        <v>3</v>
      </c>
      <c r="AD28" s="77"/>
      <c r="AE28" s="77"/>
      <c r="AF28" s="79"/>
      <c r="AG28" s="79"/>
      <c r="AH28" s="77"/>
      <c r="AI28" s="2"/>
      <c r="AK28">
        <v>0.115</v>
      </c>
      <c r="AL28">
        <v>0.2218181818181818</v>
      </c>
      <c r="AM28">
        <v>0.2122222222222222</v>
      </c>
      <c r="AW28" s="126">
        <f t="shared" si="1"/>
        <v>0.2122222222222222</v>
      </c>
      <c r="AX28" s="127">
        <f t="shared" si="6"/>
        <v>1.1096586782861291</v>
      </c>
      <c r="AZ28" s="145">
        <f>AB28+AC28</f>
        <v>8</v>
      </c>
      <c r="BA28" s="126">
        <v>15.3</v>
      </c>
      <c r="BB28" s="126">
        <f t="shared" si="7"/>
        <v>1.9125000000000001</v>
      </c>
      <c r="BD28" t="str">
        <f t="shared" si="2"/>
        <v/>
      </c>
      <c r="BF28" s="126" t="s">
        <v>594</v>
      </c>
      <c r="BG28" s="126" t="s">
        <v>594</v>
      </c>
      <c r="BH28" s="126" t="s">
        <v>594</v>
      </c>
      <c r="BI28" s="126" t="s">
        <v>594</v>
      </c>
      <c r="BJ28" s="126" t="s">
        <v>594</v>
      </c>
      <c r="BL28" s="2"/>
      <c r="BM28" s="21"/>
      <c r="BN28" s="6"/>
      <c r="BO28" s="6"/>
      <c r="BP28" s="6"/>
      <c r="BQ28" s="6"/>
      <c r="BR28" t="str">
        <f t="shared" si="3"/>
        <v/>
      </c>
      <c r="BS28" t="s">
        <v>594</v>
      </c>
      <c r="BT28" t="s">
        <v>594</v>
      </c>
      <c r="BU28" t="s">
        <v>594</v>
      </c>
      <c r="BV28" t="s">
        <v>594</v>
      </c>
      <c r="BW28" t="s">
        <v>594</v>
      </c>
    </row>
    <row r="29" spans="1:76" x14ac:dyDescent="0.2">
      <c r="A29" s="2" t="s">
        <v>61</v>
      </c>
      <c r="B29" s="2" t="str">
        <f t="shared" si="0"/>
        <v>.</v>
      </c>
      <c r="C29" s="3" t="s">
        <v>61</v>
      </c>
      <c r="D29" s="3">
        <v>28</v>
      </c>
      <c r="E29" s="2"/>
      <c r="F29" s="2"/>
      <c r="G29" s="3">
        <v>4</v>
      </c>
      <c r="H29" s="3">
        <v>1</v>
      </c>
      <c r="I29" s="3">
        <v>1</v>
      </c>
      <c r="J29" s="3">
        <v>1</v>
      </c>
      <c r="K29" s="3">
        <v>6</v>
      </c>
      <c r="L29" s="3">
        <v>21</v>
      </c>
      <c r="M29" s="40" t="s">
        <v>3</v>
      </c>
      <c r="N29" s="40" t="s">
        <v>4</v>
      </c>
      <c r="O29" s="40" t="s">
        <v>16</v>
      </c>
      <c r="P29" s="40">
        <v>14</v>
      </c>
      <c r="Q29" s="40" t="s">
        <v>516</v>
      </c>
      <c r="R29" s="41" t="s">
        <v>581</v>
      </c>
      <c r="S29" s="2"/>
      <c r="T29" s="21"/>
      <c r="U29" s="54"/>
      <c r="V29" s="54"/>
      <c r="W29" s="54"/>
      <c r="X29" s="54"/>
      <c r="Y29" s="54"/>
      <c r="Z29" s="48">
        <v>43446</v>
      </c>
      <c r="AA29" s="96">
        <v>8.6111111111111124E-2</v>
      </c>
      <c r="AB29" s="82"/>
      <c r="AC29" s="82"/>
      <c r="AD29" s="77"/>
      <c r="AE29" s="77"/>
      <c r="AF29" s="79">
        <v>34</v>
      </c>
      <c r="AG29" s="79">
        <v>12.5</v>
      </c>
      <c r="AH29" s="77" t="s">
        <v>552</v>
      </c>
      <c r="AI29" s="2"/>
      <c r="AK29">
        <v>0.11</v>
      </c>
      <c r="AL29">
        <v>0.24333333333333332</v>
      </c>
      <c r="AM29">
        <v>0.30333333333333334</v>
      </c>
      <c r="AN29">
        <v>0.46800000000000003</v>
      </c>
      <c r="AO29">
        <v>0.92500000000000004</v>
      </c>
      <c r="AP29">
        <v>1.3149999999999999</v>
      </c>
      <c r="AQ29">
        <v>1.7050000000000001</v>
      </c>
      <c r="AR29">
        <v>2.0249999999999999</v>
      </c>
      <c r="AS29">
        <v>2.6</v>
      </c>
      <c r="AT29">
        <v>3.13</v>
      </c>
      <c r="AU29">
        <v>4.375</v>
      </c>
      <c r="AW29" s="126">
        <f t="shared" si="1"/>
        <v>4.375</v>
      </c>
      <c r="AX29" s="127">
        <f t="shared" si="6"/>
        <v>1.4274061990212072</v>
      </c>
      <c r="AZ29" s="145">
        <v>2</v>
      </c>
      <c r="BA29" s="126">
        <v>61.3</v>
      </c>
      <c r="BB29" s="126">
        <f t="shared" si="7"/>
        <v>30.65</v>
      </c>
      <c r="BD29" t="str">
        <f t="shared" si="2"/>
        <v/>
      </c>
      <c r="BF29" s="126" t="s">
        <v>594</v>
      </c>
      <c r="BG29" s="126" t="s">
        <v>594</v>
      </c>
      <c r="BH29" s="126" t="s">
        <v>594</v>
      </c>
      <c r="BI29" s="126" t="s">
        <v>594</v>
      </c>
      <c r="BJ29" s="126" t="s">
        <v>594</v>
      </c>
      <c r="BL29" s="2"/>
      <c r="BM29" s="21"/>
      <c r="BN29" s="6"/>
      <c r="BO29" s="6"/>
      <c r="BP29" s="6"/>
      <c r="BQ29" s="6"/>
      <c r="BR29" t="str">
        <f t="shared" si="3"/>
        <v/>
      </c>
      <c r="BS29" t="s">
        <v>594</v>
      </c>
      <c r="BT29" t="s">
        <v>594</v>
      </c>
      <c r="BU29" t="s">
        <v>594</v>
      </c>
      <c r="BV29" t="s">
        <v>594</v>
      </c>
      <c r="BW29" t="s">
        <v>594</v>
      </c>
    </row>
    <row r="30" spans="1:76" x14ac:dyDescent="0.2">
      <c r="A30" s="2" t="s">
        <v>62</v>
      </c>
      <c r="B30" s="2" t="str">
        <f t="shared" si="0"/>
        <v>.</v>
      </c>
      <c r="C30" s="3" t="s">
        <v>62</v>
      </c>
      <c r="D30" s="3">
        <v>29</v>
      </c>
      <c r="E30" s="2"/>
      <c r="F30" s="2"/>
      <c r="G30" s="3">
        <v>4</v>
      </c>
      <c r="H30" s="3">
        <v>3</v>
      </c>
      <c r="I30" s="3">
        <v>1</v>
      </c>
      <c r="J30" s="3">
        <v>1</v>
      </c>
      <c r="K30" s="3">
        <v>6</v>
      </c>
      <c r="L30" s="3">
        <v>19</v>
      </c>
      <c r="M30" s="22" t="s">
        <v>25</v>
      </c>
      <c r="N30" s="22" t="s">
        <v>25</v>
      </c>
      <c r="O30" s="22" t="s">
        <v>25</v>
      </c>
      <c r="P30" s="22" t="s">
        <v>25</v>
      </c>
      <c r="Q30" s="22" t="s">
        <v>25</v>
      </c>
      <c r="R30" s="42" t="s">
        <v>25</v>
      </c>
      <c r="S30" s="21"/>
      <c r="T30" s="21"/>
      <c r="U30" s="53"/>
      <c r="V30" s="53"/>
      <c r="W30" s="54"/>
      <c r="X30" s="54"/>
      <c r="Y30" s="54"/>
      <c r="Z30" s="2"/>
      <c r="AA30" s="96"/>
      <c r="AB30" s="82"/>
      <c r="AC30" s="82"/>
      <c r="AD30" s="77"/>
      <c r="AE30" s="77"/>
      <c r="AF30" s="79"/>
      <c r="AG30" s="79"/>
      <c r="AH30" s="77"/>
      <c r="AI30" s="2"/>
      <c r="AK30" t="s">
        <v>594</v>
      </c>
      <c r="AM30" t="s">
        <v>594</v>
      </c>
      <c r="AO30" t="s">
        <v>594</v>
      </c>
      <c r="AP30" t="s">
        <v>594</v>
      </c>
      <c r="AQ30" t="s">
        <v>594</v>
      </c>
      <c r="AR30" t="s">
        <v>594</v>
      </c>
      <c r="AS30" t="s">
        <v>594</v>
      </c>
      <c r="AT30" t="s">
        <v>594</v>
      </c>
      <c r="AU30" t="s">
        <v>594</v>
      </c>
      <c r="AV30" t="s">
        <v>594</v>
      </c>
      <c r="AW30" s="126" t="str">
        <f t="shared" si="1"/>
        <v/>
      </c>
      <c r="AX30" s="127"/>
      <c r="AZ30" s="145"/>
      <c r="BD30" t="str">
        <f t="shared" si="2"/>
        <v/>
      </c>
      <c r="BF30" s="126" t="s">
        <v>594</v>
      </c>
      <c r="BG30" s="126" t="s">
        <v>594</v>
      </c>
      <c r="BH30" s="126" t="s">
        <v>594</v>
      </c>
      <c r="BI30" s="126" t="s">
        <v>594</v>
      </c>
      <c r="BJ30" s="126" t="s">
        <v>594</v>
      </c>
      <c r="BL30" s="2"/>
      <c r="BM30" s="21"/>
      <c r="BN30" s="6"/>
      <c r="BO30" s="6"/>
      <c r="BP30" s="6"/>
      <c r="BQ30" s="6"/>
      <c r="BR30" t="str">
        <f t="shared" si="3"/>
        <v/>
      </c>
      <c r="BS30" t="s">
        <v>594</v>
      </c>
      <c r="BT30" t="s">
        <v>594</v>
      </c>
      <c r="BU30" t="s">
        <v>594</v>
      </c>
      <c r="BV30" t="s">
        <v>594</v>
      </c>
      <c r="BW30" t="s">
        <v>594</v>
      </c>
    </row>
    <row r="31" spans="1:76" x14ac:dyDescent="0.2">
      <c r="A31" s="2" t="s">
        <v>63</v>
      </c>
      <c r="B31" s="2" t="str">
        <f t="shared" si="0"/>
        <v>.</v>
      </c>
      <c r="C31" s="3" t="s">
        <v>63</v>
      </c>
      <c r="D31" s="3">
        <v>30</v>
      </c>
      <c r="E31" s="2"/>
      <c r="F31" s="2"/>
      <c r="G31" s="3">
        <v>4</v>
      </c>
      <c r="H31" s="3">
        <v>5</v>
      </c>
      <c r="I31" s="3">
        <v>1</v>
      </c>
      <c r="J31" s="3">
        <v>1</v>
      </c>
      <c r="K31" s="3">
        <v>5</v>
      </c>
      <c r="L31" s="3">
        <v>20</v>
      </c>
      <c r="M31" s="33" t="s">
        <v>3</v>
      </c>
      <c r="N31" s="33" t="s">
        <v>23</v>
      </c>
      <c r="O31" s="33" t="s">
        <v>16</v>
      </c>
      <c r="P31" s="33" t="s">
        <v>17</v>
      </c>
      <c r="Q31" s="33" t="s">
        <v>17</v>
      </c>
      <c r="R31" s="34" t="s">
        <v>18</v>
      </c>
      <c r="S31" s="2"/>
      <c r="T31" s="21"/>
      <c r="U31" s="54"/>
      <c r="V31" s="54"/>
      <c r="W31" s="54"/>
      <c r="X31" s="54"/>
      <c r="Y31" s="54"/>
      <c r="Z31" s="48">
        <v>43448</v>
      </c>
      <c r="AA31" s="96"/>
      <c r="AB31" s="82"/>
      <c r="AC31" s="82"/>
      <c r="AD31" s="77"/>
      <c r="AE31" s="77"/>
      <c r="AF31" s="79"/>
      <c r="AG31" s="79"/>
      <c r="AH31" s="77"/>
      <c r="AI31" s="2"/>
      <c r="AK31">
        <v>0.09</v>
      </c>
      <c r="AL31">
        <v>0.245</v>
      </c>
      <c r="AM31">
        <v>0.21</v>
      </c>
      <c r="AN31">
        <v>0.38</v>
      </c>
      <c r="AO31">
        <v>0.53</v>
      </c>
      <c r="AP31">
        <v>0.68500000000000005</v>
      </c>
      <c r="AQ31">
        <v>0.95499999999999996</v>
      </c>
      <c r="AR31">
        <v>1.0900000000000001</v>
      </c>
      <c r="AS31">
        <v>1.4350000000000001</v>
      </c>
      <c r="AT31">
        <v>1.645</v>
      </c>
      <c r="AW31" s="126">
        <f t="shared" si="1"/>
        <v>1.645</v>
      </c>
      <c r="AX31" s="127">
        <f>IF(AW31&gt;0,AW31*10/(BB31),"")</f>
        <v>0.72949002217294889</v>
      </c>
      <c r="AZ31" s="145">
        <v>2</v>
      </c>
      <c r="BA31" s="126">
        <v>45.1</v>
      </c>
      <c r="BB31" s="126">
        <f t="shared" ref="BB31:BB39" si="8">BA31/AZ31</f>
        <v>22.55</v>
      </c>
      <c r="BC31">
        <f>0.005*1000</f>
        <v>5</v>
      </c>
      <c r="BD31">
        <f t="shared" si="2"/>
        <v>2.5</v>
      </c>
      <c r="BE31" s="126">
        <v>0.11086474501108647</v>
      </c>
      <c r="BF31" s="126" t="s">
        <v>594</v>
      </c>
      <c r="BG31" s="126" t="s">
        <v>594</v>
      </c>
      <c r="BH31" s="126" t="s">
        <v>594</v>
      </c>
      <c r="BI31" s="126" t="s">
        <v>594</v>
      </c>
      <c r="BJ31" s="126" t="s">
        <v>594</v>
      </c>
      <c r="BL31" s="2" t="s">
        <v>491</v>
      </c>
      <c r="BM31" s="21" t="s">
        <v>491</v>
      </c>
      <c r="BN31" s="6"/>
      <c r="BO31" s="6"/>
      <c r="BP31" s="6"/>
      <c r="BQ31" s="6"/>
      <c r="BR31" t="str">
        <f t="shared" si="3"/>
        <v/>
      </c>
      <c r="BS31" t="s">
        <v>594</v>
      </c>
      <c r="BT31" t="s">
        <v>594</v>
      </c>
      <c r="BU31" t="s">
        <v>594</v>
      </c>
      <c r="BV31" t="s">
        <v>594</v>
      </c>
      <c r="BW31" t="s">
        <v>594</v>
      </c>
    </row>
    <row r="32" spans="1:76" x14ac:dyDescent="0.2">
      <c r="A32" s="2" t="s">
        <v>64</v>
      </c>
      <c r="B32" s="2" t="str">
        <f t="shared" si="0"/>
        <v>.</v>
      </c>
      <c r="C32" s="3" t="s">
        <v>64</v>
      </c>
      <c r="D32" s="3">
        <v>31</v>
      </c>
      <c r="E32" s="2"/>
      <c r="F32" s="2"/>
      <c r="G32" s="3">
        <v>4</v>
      </c>
      <c r="H32" s="3">
        <v>7</v>
      </c>
      <c r="I32" s="3">
        <v>1</v>
      </c>
      <c r="J32" s="3">
        <v>1</v>
      </c>
      <c r="K32" s="3">
        <v>4</v>
      </c>
      <c r="L32" s="3">
        <v>21</v>
      </c>
      <c r="M32" s="27" t="s">
        <v>3</v>
      </c>
      <c r="N32" s="27" t="s">
        <v>23</v>
      </c>
      <c r="O32" s="27" t="s">
        <v>20</v>
      </c>
      <c r="P32" s="27">
        <v>4</v>
      </c>
      <c r="Q32" s="27" t="s">
        <v>21</v>
      </c>
      <c r="R32" s="35" t="s">
        <v>580</v>
      </c>
      <c r="S32" s="2"/>
      <c r="T32" s="21"/>
      <c r="U32" s="53"/>
      <c r="V32" s="53"/>
      <c r="W32" s="54"/>
      <c r="X32" s="54"/>
      <c r="Y32" s="54"/>
      <c r="Z32" s="66">
        <v>43436</v>
      </c>
      <c r="AA32" s="96">
        <v>0.3756944444444445</v>
      </c>
      <c r="AB32" s="82">
        <v>4</v>
      </c>
      <c r="AC32" s="82">
        <v>3</v>
      </c>
      <c r="AD32" s="77"/>
      <c r="AE32" s="77"/>
      <c r="AF32" s="79"/>
      <c r="AG32" s="79"/>
      <c r="AH32" s="77"/>
      <c r="AI32" s="2"/>
      <c r="AK32">
        <v>0.14749999999999999</v>
      </c>
      <c r="AL32">
        <v>0.23714285714285713</v>
      </c>
      <c r="AW32" s="126">
        <f t="shared" si="1"/>
        <v>0.23714285714285713</v>
      </c>
      <c r="AX32" s="127">
        <f>IF(AW32&gt;0,AW32*10/(BB32),"")</f>
        <v>1.5514018691588787</v>
      </c>
      <c r="AZ32" s="145">
        <f>AB32+AC32</f>
        <v>7</v>
      </c>
      <c r="BA32" s="126">
        <v>10.7</v>
      </c>
      <c r="BB32" s="126">
        <f t="shared" si="8"/>
        <v>1.5285714285714285</v>
      </c>
      <c r="BD32" t="str">
        <f t="shared" si="2"/>
        <v/>
      </c>
      <c r="BF32" s="126" t="s">
        <v>594</v>
      </c>
      <c r="BG32" s="126" t="s">
        <v>594</v>
      </c>
      <c r="BH32" s="126" t="s">
        <v>594</v>
      </c>
      <c r="BI32" s="126" t="s">
        <v>594</v>
      </c>
      <c r="BJ32" s="126" t="s">
        <v>594</v>
      </c>
      <c r="BL32" s="2"/>
      <c r="BM32" s="21"/>
      <c r="BN32" s="6"/>
      <c r="BO32" s="6"/>
      <c r="BP32" s="6"/>
      <c r="BQ32" s="6"/>
      <c r="BR32" t="str">
        <f t="shared" si="3"/>
        <v/>
      </c>
      <c r="BS32" t="s">
        <v>594</v>
      </c>
      <c r="BT32" t="s">
        <v>594</v>
      </c>
      <c r="BU32" t="s">
        <v>594</v>
      </c>
      <c r="BV32" t="s">
        <v>594</v>
      </c>
      <c r="BW32" t="s">
        <v>594</v>
      </c>
    </row>
    <row r="33" spans="1:76" x14ac:dyDescent="0.2">
      <c r="A33" s="2" t="s">
        <v>65</v>
      </c>
      <c r="B33" s="2" t="str">
        <f t="shared" si="0"/>
        <v>.</v>
      </c>
      <c r="C33" s="3" t="s">
        <v>65</v>
      </c>
      <c r="D33" s="3">
        <v>32</v>
      </c>
      <c r="E33" s="2"/>
      <c r="F33" s="2"/>
      <c r="G33" s="3">
        <v>4</v>
      </c>
      <c r="H33" s="3">
        <v>9</v>
      </c>
      <c r="I33" s="3">
        <v>1</v>
      </c>
      <c r="J33" s="3">
        <v>1</v>
      </c>
      <c r="K33" s="3">
        <v>4</v>
      </c>
      <c r="L33" s="3">
        <v>19</v>
      </c>
      <c r="M33" s="27" t="s">
        <v>3</v>
      </c>
      <c r="N33" s="27" t="s">
        <v>23</v>
      </c>
      <c r="O33" s="27" t="s">
        <v>20</v>
      </c>
      <c r="P33" s="27">
        <v>4</v>
      </c>
      <c r="Q33" s="27" t="s">
        <v>21</v>
      </c>
      <c r="R33" s="35" t="s">
        <v>584</v>
      </c>
      <c r="S33" s="2"/>
      <c r="T33" s="21"/>
      <c r="U33" s="53"/>
      <c r="V33" s="53"/>
      <c r="W33" s="54"/>
      <c r="X33" s="54"/>
      <c r="Y33" s="54"/>
      <c r="Z33" s="66">
        <v>43436</v>
      </c>
      <c r="AA33" s="96">
        <v>0.15416666666666667</v>
      </c>
      <c r="AB33" s="82">
        <v>4</v>
      </c>
      <c r="AC33" s="82">
        <v>4</v>
      </c>
      <c r="AD33" s="77"/>
      <c r="AE33" s="77"/>
      <c r="AF33" s="79"/>
      <c r="AG33" s="79"/>
      <c r="AH33" s="77"/>
      <c r="AI33" s="2"/>
      <c r="AK33">
        <v>0.14199999999999999</v>
      </c>
      <c r="AL33">
        <v>0.219</v>
      </c>
      <c r="AM33">
        <v>0.23300000000000001</v>
      </c>
      <c r="AW33" s="126">
        <f t="shared" si="1"/>
        <v>0.23300000000000001</v>
      </c>
      <c r="AX33" s="127">
        <f>IF(AW33&gt;0,AW33*10/(BB33),"")</f>
        <v>1.2426666666666668</v>
      </c>
      <c r="AZ33" s="145">
        <f>AB33+AC33</f>
        <v>8</v>
      </c>
      <c r="BA33" s="126">
        <v>15</v>
      </c>
      <c r="BB33" s="126">
        <f t="shared" si="8"/>
        <v>1.875</v>
      </c>
      <c r="BD33" t="str">
        <f t="shared" si="2"/>
        <v/>
      </c>
      <c r="BF33" s="126" t="s">
        <v>594</v>
      </c>
      <c r="BG33" s="126" t="s">
        <v>594</v>
      </c>
      <c r="BH33" s="126" t="s">
        <v>594</v>
      </c>
      <c r="BI33" s="126" t="s">
        <v>594</v>
      </c>
      <c r="BJ33" s="126" t="s">
        <v>594</v>
      </c>
      <c r="BL33" s="2"/>
      <c r="BM33" s="21"/>
      <c r="BN33" s="6"/>
      <c r="BO33" s="6"/>
      <c r="BP33" s="6"/>
      <c r="BQ33" s="6"/>
      <c r="BR33" t="str">
        <f t="shared" si="3"/>
        <v/>
      </c>
      <c r="BS33" t="s">
        <v>594</v>
      </c>
      <c r="BT33" t="s">
        <v>594</v>
      </c>
      <c r="BU33" t="s">
        <v>594</v>
      </c>
      <c r="BV33" t="s">
        <v>594</v>
      </c>
      <c r="BW33" t="s">
        <v>594</v>
      </c>
    </row>
    <row r="34" spans="1:76" x14ac:dyDescent="0.2">
      <c r="A34" s="29" t="s">
        <v>98</v>
      </c>
      <c r="B34" s="2" t="str">
        <f t="shared" ref="B34:B65" si="9">IF(OR(A34=A33,A34=A35),"same",".")</f>
        <v>.</v>
      </c>
      <c r="C34" s="84" t="s">
        <v>66</v>
      </c>
      <c r="D34" s="84">
        <v>33</v>
      </c>
      <c r="E34" s="29" t="s">
        <v>491</v>
      </c>
      <c r="F34" s="29" t="s">
        <v>588</v>
      </c>
      <c r="G34" s="3">
        <v>4</v>
      </c>
      <c r="H34" s="3">
        <v>11</v>
      </c>
      <c r="I34" s="3">
        <v>1</v>
      </c>
      <c r="J34" s="3">
        <v>1</v>
      </c>
      <c r="K34" s="3">
        <v>3</v>
      </c>
      <c r="L34" s="3">
        <v>20</v>
      </c>
      <c r="M34" s="20" t="s">
        <v>3</v>
      </c>
      <c r="N34" s="20" t="s">
        <v>4</v>
      </c>
      <c r="O34" s="20" t="s">
        <v>20</v>
      </c>
      <c r="P34" s="20">
        <v>6</v>
      </c>
      <c r="Q34" s="20" t="s">
        <v>10</v>
      </c>
      <c r="R34" s="25" t="s">
        <v>581</v>
      </c>
      <c r="S34" s="2"/>
      <c r="T34" s="21">
        <v>1</v>
      </c>
      <c r="U34" s="68" t="s">
        <v>521</v>
      </c>
      <c r="V34" s="68"/>
      <c r="W34" s="68"/>
      <c r="X34" s="68"/>
      <c r="Y34" s="68"/>
      <c r="Z34" s="94">
        <v>43438</v>
      </c>
      <c r="AA34" s="97">
        <v>0.57916666666666672</v>
      </c>
      <c r="AB34" s="99">
        <v>5</v>
      </c>
      <c r="AC34" s="99">
        <v>3</v>
      </c>
      <c r="AD34" s="77"/>
      <c r="AE34" s="77"/>
      <c r="AF34" s="79"/>
      <c r="AG34" s="79"/>
      <c r="AH34" s="77"/>
      <c r="AI34" s="21"/>
      <c r="AK34">
        <v>0.17714285714285713</v>
      </c>
      <c r="AL34">
        <v>0.28999999999999998</v>
      </c>
      <c r="AM34">
        <v>0.34333333333333332</v>
      </c>
      <c r="AW34" s="126">
        <f t="shared" si="1"/>
        <v>0.34333333333333332</v>
      </c>
      <c r="AX34" s="127">
        <f>IF(AW34&gt;0,AW34*10/(BB34),"")</f>
        <v>0.82980866062437053</v>
      </c>
      <c r="AZ34" s="145">
        <f>AB34+AC34</f>
        <v>8</v>
      </c>
      <c r="BA34" s="147">
        <v>33.1</v>
      </c>
      <c r="BB34" s="126">
        <f t="shared" si="8"/>
        <v>4.1375000000000002</v>
      </c>
      <c r="BD34" t="str">
        <f t="shared" si="2"/>
        <v/>
      </c>
      <c r="BF34" s="126" t="s">
        <v>594</v>
      </c>
      <c r="BG34" s="126" t="s">
        <v>594</v>
      </c>
      <c r="BH34" s="126" t="s">
        <v>594</v>
      </c>
      <c r="BI34" s="126" t="s">
        <v>594</v>
      </c>
      <c r="BJ34" s="126" t="s">
        <v>594</v>
      </c>
      <c r="BL34" s="2"/>
      <c r="BM34" s="21"/>
      <c r="BN34" s="6"/>
      <c r="BO34" s="6"/>
      <c r="BP34" s="6"/>
      <c r="BQ34" s="6"/>
      <c r="BR34" t="str">
        <f t="shared" si="3"/>
        <v/>
      </c>
      <c r="BS34" t="s">
        <v>594</v>
      </c>
      <c r="BT34" t="s">
        <v>594</v>
      </c>
      <c r="BU34" t="s">
        <v>594</v>
      </c>
      <c r="BV34" t="s">
        <v>594</v>
      </c>
      <c r="BW34" t="s">
        <v>594</v>
      </c>
    </row>
    <row r="35" spans="1:76" x14ac:dyDescent="0.2">
      <c r="A35" s="2" t="s">
        <v>67</v>
      </c>
      <c r="B35" s="2" t="str">
        <f t="shared" si="9"/>
        <v>.</v>
      </c>
      <c r="C35" s="3" t="s">
        <v>67</v>
      </c>
      <c r="D35" s="3">
        <v>34</v>
      </c>
      <c r="E35" s="2"/>
      <c r="F35" s="2"/>
      <c r="G35" s="3">
        <v>4</v>
      </c>
      <c r="H35" s="3">
        <v>13</v>
      </c>
      <c r="I35" s="3">
        <v>1</v>
      </c>
      <c r="J35" s="3">
        <v>1</v>
      </c>
      <c r="K35" s="3">
        <v>2</v>
      </c>
      <c r="L35" s="3">
        <v>21</v>
      </c>
      <c r="M35" s="33" t="s">
        <v>3</v>
      </c>
      <c r="N35" s="33" t="s">
        <v>4</v>
      </c>
      <c r="O35" s="33" t="s">
        <v>16</v>
      </c>
      <c r="P35" s="33" t="s">
        <v>24</v>
      </c>
      <c r="Q35" s="33" t="s">
        <v>24</v>
      </c>
      <c r="R35" s="34" t="s">
        <v>18</v>
      </c>
      <c r="S35" s="33" t="s">
        <v>26</v>
      </c>
      <c r="T35" s="32"/>
      <c r="U35" s="63"/>
      <c r="V35" s="63"/>
      <c r="W35" s="54"/>
      <c r="X35" s="54"/>
      <c r="Y35" s="54"/>
      <c r="Z35" s="48">
        <v>43448</v>
      </c>
      <c r="AA35" s="96"/>
      <c r="AB35" s="82"/>
      <c r="AC35" s="82"/>
      <c r="AD35" s="77"/>
      <c r="AE35" s="77"/>
      <c r="AF35" s="79"/>
      <c r="AG35" s="79"/>
      <c r="AH35" s="77"/>
      <c r="AI35" s="2"/>
      <c r="AK35" t="s">
        <v>594</v>
      </c>
      <c r="AL35" t="s">
        <v>594</v>
      </c>
      <c r="AM35" t="s">
        <v>594</v>
      </c>
      <c r="AO35" t="s">
        <v>594</v>
      </c>
      <c r="AP35" t="s">
        <v>594</v>
      </c>
      <c r="AQ35" t="s">
        <v>594</v>
      </c>
      <c r="AR35" t="s">
        <v>594</v>
      </c>
      <c r="AS35" t="s">
        <v>594</v>
      </c>
      <c r="AT35" t="s">
        <v>594</v>
      </c>
      <c r="AU35" t="s">
        <v>594</v>
      </c>
      <c r="AV35" t="s">
        <v>594</v>
      </c>
      <c r="AW35" s="126" t="str">
        <f t="shared" si="1"/>
        <v/>
      </c>
      <c r="AX35" s="127"/>
      <c r="AZ35" s="145">
        <v>2</v>
      </c>
      <c r="BA35" s="126">
        <v>79.099999999999994</v>
      </c>
      <c r="BB35" s="126">
        <f t="shared" si="8"/>
        <v>39.549999999999997</v>
      </c>
      <c r="BC35">
        <v>21.6</v>
      </c>
      <c r="BD35">
        <f t="shared" si="2"/>
        <v>10.8</v>
      </c>
      <c r="BE35" s="126">
        <v>0.2730720606826802</v>
      </c>
      <c r="BF35" s="126">
        <v>207.32650000000001</v>
      </c>
      <c r="BG35" s="126">
        <v>3.4546625</v>
      </c>
      <c r="BH35" s="126">
        <v>10.853149999999999</v>
      </c>
      <c r="BI35" s="126">
        <v>8.2350000000000007E-2</v>
      </c>
      <c r="BJ35" s="126">
        <v>4.5749999999999999E-2</v>
      </c>
      <c r="BL35" s="2" t="s">
        <v>491</v>
      </c>
      <c r="BM35" s="21" t="s">
        <v>491</v>
      </c>
      <c r="BN35" s="6"/>
      <c r="BO35" s="6"/>
      <c r="BP35" s="6"/>
      <c r="BQ35" s="6"/>
      <c r="BR35" t="str">
        <f t="shared" si="3"/>
        <v/>
      </c>
      <c r="BS35" t="s">
        <v>594</v>
      </c>
      <c r="BT35" t="s">
        <v>594</v>
      </c>
      <c r="BU35" t="s">
        <v>594</v>
      </c>
      <c r="BV35" t="s">
        <v>594</v>
      </c>
      <c r="BW35" t="s">
        <v>594</v>
      </c>
    </row>
    <row r="36" spans="1:76" x14ac:dyDescent="0.2">
      <c r="A36" s="2" t="s">
        <v>68</v>
      </c>
      <c r="B36" s="2" t="str">
        <f t="shared" si="9"/>
        <v>.</v>
      </c>
      <c r="C36" s="32" t="s">
        <v>68</v>
      </c>
      <c r="D36" s="3">
        <v>35</v>
      </c>
      <c r="E36" s="2"/>
      <c r="F36" s="2"/>
      <c r="G36" s="3">
        <v>4</v>
      </c>
      <c r="H36" s="3">
        <v>15</v>
      </c>
      <c r="I36" s="3">
        <v>1</v>
      </c>
      <c r="J36" s="3">
        <v>1</v>
      </c>
      <c r="K36" s="3">
        <v>2</v>
      </c>
      <c r="L36" s="3">
        <v>19</v>
      </c>
      <c r="M36" s="40" t="s">
        <v>3</v>
      </c>
      <c r="N36" s="40" t="s">
        <v>4</v>
      </c>
      <c r="O36" s="40" t="s">
        <v>16</v>
      </c>
      <c r="P36" s="40">
        <v>14</v>
      </c>
      <c r="Q36" s="40" t="s">
        <v>516</v>
      </c>
      <c r="R36" s="41" t="s">
        <v>582</v>
      </c>
      <c r="S36" s="2"/>
      <c r="T36" s="21"/>
      <c r="U36" s="53"/>
      <c r="V36" s="53"/>
      <c r="W36" s="54"/>
      <c r="X36" s="54"/>
      <c r="Y36" s="54"/>
      <c r="Z36" s="48">
        <v>43446</v>
      </c>
      <c r="AA36" s="96">
        <v>0.75486111111111109</v>
      </c>
      <c r="AB36" s="82">
        <v>1</v>
      </c>
      <c r="AC36" s="82">
        <v>1</v>
      </c>
      <c r="AD36" s="77"/>
      <c r="AE36" s="77"/>
      <c r="AF36" s="79">
        <v>36.9</v>
      </c>
      <c r="AG36" s="79">
        <v>4</v>
      </c>
      <c r="AH36" s="77" t="s">
        <v>552</v>
      </c>
      <c r="AI36" s="2"/>
      <c r="AK36">
        <v>0.06</v>
      </c>
      <c r="AL36">
        <v>0.1525</v>
      </c>
      <c r="AM36">
        <v>0.12</v>
      </c>
      <c r="AN36">
        <v>0.37333333299999999</v>
      </c>
      <c r="AO36">
        <v>0.49</v>
      </c>
      <c r="AP36">
        <v>0.69499999999999995</v>
      </c>
      <c r="AQ36">
        <v>0.96499999999999997</v>
      </c>
      <c r="AR36">
        <v>1.2350000000000001</v>
      </c>
      <c r="AS36">
        <v>1.5149999999999999</v>
      </c>
      <c r="AT36">
        <v>1.89</v>
      </c>
      <c r="AU36">
        <v>2.31</v>
      </c>
      <c r="AW36" s="126">
        <f t="shared" si="1"/>
        <v>2.31</v>
      </c>
      <c r="AX36" s="127">
        <f>IF(AW36&gt;0,AW36*10/(BB36),"")</f>
        <v>1.2452830188679245</v>
      </c>
      <c r="AZ36" s="145">
        <v>2</v>
      </c>
      <c r="BA36" s="126">
        <v>37.1</v>
      </c>
      <c r="BB36" s="126">
        <f t="shared" si="8"/>
        <v>18.55</v>
      </c>
      <c r="BD36" t="str">
        <f t="shared" si="2"/>
        <v/>
      </c>
      <c r="BF36" s="126" t="s">
        <v>594</v>
      </c>
      <c r="BG36" s="126" t="s">
        <v>594</v>
      </c>
      <c r="BH36" s="126" t="s">
        <v>594</v>
      </c>
      <c r="BI36" s="126" t="s">
        <v>594</v>
      </c>
      <c r="BJ36" s="126" t="s">
        <v>594</v>
      </c>
      <c r="BL36" s="2"/>
      <c r="BM36" s="21"/>
      <c r="BN36" s="6"/>
      <c r="BO36" s="6"/>
      <c r="BP36" s="6"/>
      <c r="BQ36" s="6"/>
      <c r="BR36" t="str">
        <f t="shared" si="3"/>
        <v/>
      </c>
      <c r="BS36" t="s">
        <v>594</v>
      </c>
      <c r="BT36" t="s">
        <v>594</v>
      </c>
      <c r="BU36" t="s">
        <v>594</v>
      </c>
      <c r="BV36" t="s">
        <v>594</v>
      </c>
      <c r="BW36" t="s">
        <v>594</v>
      </c>
    </row>
    <row r="37" spans="1:76" x14ac:dyDescent="0.2">
      <c r="A37" s="29" t="s">
        <v>40</v>
      </c>
      <c r="B37" s="2" t="str">
        <f t="shared" si="9"/>
        <v>.</v>
      </c>
      <c r="C37" s="84" t="s">
        <v>69</v>
      </c>
      <c r="D37" s="84">
        <v>36</v>
      </c>
      <c r="E37" s="29" t="s">
        <v>491</v>
      </c>
      <c r="F37" s="29" t="s">
        <v>588</v>
      </c>
      <c r="G37" s="3">
        <v>4</v>
      </c>
      <c r="H37" s="3">
        <v>17</v>
      </c>
      <c r="I37" s="3">
        <v>1</v>
      </c>
      <c r="J37" s="3">
        <v>1</v>
      </c>
      <c r="K37" s="3">
        <v>1</v>
      </c>
      <c r="L37" s="3">
        <v>20</v>
      </c>
      <c r="M37" s="103" t="s">
        <v>3</v>
      </c>
      <c r="N37" s="103" t="s">
        <v>23</v>
      </c>
      <c r="O37" s="103" t="s">
        <v>20</v>
      </c>
      <c r="P37" s="103">
        <v>3</v>
      </c>
      <c r="Q37" s="103" t="s">
        <v>7</v>
      </c>
      <c r="R37" s="102" t="s">
        <v>580</v>
      </c>
      <c r="S37" s="2"/>
      <c r="T37" s="21">
        <v>1</v>
      </c>
      <c r="U37" s="68" t="s">
        <v>520</v>
      </c>
      <c r="V37" s="68"/>
      <c r="W37" s="68"/>
      <c r="X37" s="68"/>
      <c r="Y37" s="68"/>
      <c r="Z37" s="94">
        <v>43435</v>
      </c>
      <c r="AA37" s="97">
        <v>0.38611111111111113</v>
      </c>
      <c r="AB37" s="99">
        <v>4</v>
      </c>
      <c r="AC37" s="99">
        <v>3</v>
      </c>
      <c r="AD37" s="93"/>
      <c r="AE37" s="77"/>
      <c r="AF37" s="79"/>
      <c r="AG37" s="79"/>
      <c r="AH37" s="77"/>
      <c r="AI37" s="2"/>
      <c r="AK37">
        <v>0.14499999999999999</v>
      </c>
      <c r="AW37" s="126">
        <f t="shared" si="1"/>
        <v>0.14499999999999999</v>
      </c>
      <c r="AX37" s="127">
        <f>IF(AW37&gt;0,AW37*10/(BB37),"")</f>
        <v>1.0357142857142856</v>
      </c>
      <c r="AZ37" s="145">
        <f>AB37+AC37</f>
        <v>7</v>
      </c>
      <c r="BA37" s="126">
        <v>9.8000000000000007</v>
      </c>
      <c r="BB37" s="126">
        <f t="shared" si="8"/>
        <v>1.4000000000000001</v>
      </c>
      <c r="BD37" t="str">
        <f t="shared" si="2"/>
        <v/>
      </c>
      <c r="BF37" s="126" t="s">
        <v>594</v>
      </c>
      <c r="BG37" s="126" t="s">
        <v>594</v>
      </c>
      <c r="BH37" s="126" t="s">
        <v>594</v>
      </c>
      <c r="BI37" s="126" t="s">
        <v>594</v>
      </c>
      <c r="BJ37" s="126" t="s">
        <v>594</v>
      </c>
      <c r="BL37" s="2"/>
      <c r="BM37" s="21"/>
      <c r="BN37" s="6"/>
      <c r="BO37" s="6"/>
      <c r="BP37" s="6"/>
      <c r="BQ37" s="6"/>
      <c r="BR37" t="str">
        <f t="shared" si="3"/>
        <v/>
      </c>
      <c r="BS37" t="s">
        <v>594</v>
      </c>
      <c r="BT37" t="s">
        <v>594</v>
      </c>
      <c r="BU37" t="s">
        <v>594</v>
      </c>
      <c r="BV37" t="s">
        <v>594</v>
      </c>
      <c r="BW37" t="s">
        <v>594</v>
      </c>
    </row>
    <row r="38" spans="1:76" x14ac:dyDescent="0.2">
      <c r="A38" s="2" t="s">
        <v>70</v>
      </c>
      <c r="B38" s="2" t="str">
        <f t="shared" si="9"/>
        <v>.</v>
      </c>
      <c r="C38" s="3" t="s">
        <v>70</v>
      </c>
      <c r="D38" s="3">
        <v>37</v>
      </c>
      <c r="E38" s="2"/>
      <c r="F38" s="2"/>
      <c r="G38" s="3">
        <v>5</v>
      </c>
      <c r="H38" s="3">
        <v>1</v>
      </c>
      <c r="I38" s="3">
        <v>1</v>
      </c>
      <c r="J38" s="3">
        <v>1</v>
      </c>
      <c r="K38" s="3">
        <v>8</v>
      </c>
      <c r="L38" s="3">
        <v>19</v>
      </c>
      <c r="M38" s="27" t="s">
        <v>3</v>
      </c>
      <c r="N38" s="27" t="s">
        <v>4</v>
      </c>
      <c r="O38" s="27" t="s">
        <v>20</v>
      </c>
      <c r="P38" s="27">
        <v>4</v>
      </c>
      <c r="Q38" s="27" t="s">
        <v>21</v>
      </c>
      <c r="R38" s="35" t="s">
        <v>582</v>
      </c>
      <c r="S38" s="2"/>
      <c r="T38" s="21"/>
      <c r="U38" s="54"/>
      <c r="V38" s="54"/>
      <c r="W38" s="54"/>
      <c r="X38" s="54"/>
      <c r="Y38" s="54"/>
      <c r="Z38" s="66">
        <v>43436</v>
      </c>
      <c r="AA38" s="96">
        <v>0.7416666666666667</v>
      </c>
      <c r="AB38" s="82">
        <v>4</v>
      </c>
      <c r="AC38" s="82">
        <v>3.5</v>
      </c>
      <c r="AD38" s="77"/>
      <c r="AE38" s="77"/>
      <c r="AF38" s="79"/>
      <c r="AG38" s="79"/>
      <c r="AH38" s="77"/>
      <c r="AI38" s="2"/>
      <c r="AK38">
        <v>0.1275</v>
      </c>
      <c r="AL38">
        <v>0.22666666666666668</v>
      </c>
      <c r="AM38">
        <v>0.23222222222222222</v>
      </c>
      <c r="AW38" s="126">
        <f t="shared" si="1"/>
        <v>0.23222222222222222</v>
      </c>
      <c r="AX38" s="127">
        <f>IF(AW38&gt;0,AW38*10/(BB38),"")</f>
        <v>1.1534216335540839</v>
      </c>
      <c r="AZ38" s="145">
        <f>AB38+AC38</f>
        <v>7.5</v>
      </c>
      <c r="BA38" s="126">
        <v>15.1</v>
      </c>
      <c r="BB38" s="126">
        <f t="shared" si="8"/>
        <v>2.0133333333333332</v>
      </c>
      <c r="BD38" t="str">
        <f t="shared" si="2"/>
        <v/>
      </c>
      <c r="BF38" s="126" t="s">
        <v>594</v>
      </c>
      <c r="BG38" s="126" t="s">
        <v>594</v>
      </c>
      <c r="BH38" s="126" t="s">
        <v>594</v>
      </c>
      <c r="BI38" s="126" t="s">
        <v>594</v>
      </c>
      <c r="BJ38" s="126" t="s">
        <v>594</v>
      </c>
      <c r="BL38" s="2"/>
      <c r="BM38" s="21"/>
      <c r="BN38" s="6"/>
      <c r="BO38" s="6"/>
      <c r="BP38" s="6"/>
      <c r="BQ38" s="6"/>
      <c r="BR38" t="str">
        <f t="shared" si="3"/>
        <v/>
      </c>
      <c r="BS38" t="s">
        <v>594</v>
      </c>
      <c r="BT38" t="s">
        <v>594</v>
      </c>
      <c r="BU38" t="s">
        <v>594</v>
      </c>
      <c r="BV38" t="s">
        <v>594</v>
      </c>
      <c r="BW38" t="s">
        <v>594</v>
      </c>
    </row>
    <row r="39" spans="1:76" x14ac:dyDescent="0.2">
      <c r="A39" s="2" t="s">
        <v>71</v>
      </c>
      <c r="B39" s="2" t="str">
        <f t="shared" si="9"/>
        <v>.</v>
      </c>
      <c r="C39" s="3" t="s">
        <v>71</v>
      </c>
      <c r="D39" s="3">
        <v>38</v>
      </c>
      <c r="E39" s="2"/>
      <c r="F39" s="2"/>
      <c r="G39" s="3">
        <v>5</v>
      </c>
      <c r="H39" s="3">
        <v>3</v>
      </c>
      <c r="I39" s="3">
        <v>1</v>
      </c>
      <c r="J39" s="3">
        <v>1</v>
      </c>
      <c r="K39" s="3">
        <v>8</v>
      </c>
      <c r="L39" s="3">
        <v>21</v>
      </c>
      <c r="M39" s="20" t="s">
        <v>3</v>
      </c>
      <c r="N39" s="20" t="s">
        <v>23</v>
      </c>
      <c r="O39" s="20" t="s">
        <v>20</v>
      </c>
      <c r="P39" s="20">
        <v>6</v>
      </c>
      <c r="Q39" s="20" t="s">
        <v>10</v>
      </c>
      <c r="R39" s="25" t="s">
        <v>581</v>
      </c>
      <c r="S39" s="2"/>
      <c r="T39" s="21"/>
      <c r="U39" s="53"/>
      <c r="V39" s="53"/>
      <c r="W39" s="54"/>
      <c r="X39" s="54"/>
      <c r="Y39" s="54"/>
      <c r="Z39" s="48">
        <v>43438</v>
      </c>
      <c r="AA39" s="96">
        <v>0.58194444444444449</v>
      </c>
      <c r="AB39" s="82">
        <v>4</v>
      </c>
      <c r="AC39" s="82">
        <v>3</v>
      </c>
      <c r="AD39" s="77"/>
      <c r="AE39" s="77"/>
      <c r="AF39" s="79"/>
      <c r="AG39" s="79"/>
      <c r="AH39" s="77"/>
      <c r="AI39" s="2"/>
      <c r="AK39">
        <v>0.13999999999999999</v>
      </c>
      <c r="AL39">
        <v>0.18625</v>
      </c>
      <c r="AM39">
        <v>0.19857142857142857</v>
      </c>
      <c r="AW39" s="126">
        <f t="shared" si="1"/>
        <v>0.19857142857142857</v>
      </c>
      <c r="AX39" s="127">
        <f>IF(AW39&gt;0,AW39*10/(BB39),"")</f>
        <v>0.76373626373626369</v>
      </c>
      <c r="AZ39" s="145">
        <f>AB39+AC39</f>
        <v>7</v>
      </c>
      <c r="BA39" s="126">
        <v>18.2</v>
      </c>
      <c r="BB39" s="126">
        <f t="shared" si="8"/>
        <v>2.6</v>
      </c>
      <c r="BD39" t="str">
        <f t="shared" si="2"/>
        <v/>
      </c>
      <c r="BF39" s="126" t="s">
        <v>594</v>
      </c>
      <c r="BG39" s="126" t="s">
        <v>594</v>
      </c>
      <c r="BH39" s="126" t="s">
        <v>594</v>
      </c>
      <c r="BI39" s="126" t="s">
        <v>594</v>
      </c>
      <c r="BJ39" s="126" t="s">
        <v>594</v>
      </c>
      <c r="BL39" s="2"/>
      <c r="BM39" s="21"/>
      <c r="BN39" s="6"/>
      <c r="BO39" s="6"/>
      <c r="BP39" s="6"/>
      <c r="BQ39" s="6"/>
      <c r="BR39" t="str">
        <f t="shared" si="3"/>
        <v/>
      </c>
      <c r="BS39" t="s">
        <v>594</v>
      </c>
      <c r="BT39" t="s">
        <v>594</v>
      </c>
      <c r="BU39" t="s">
        <v>594</v>
      </c>
      <c r="BV39" t="s">
        <v>594</v>
      </c>
      <c r="BW39" t="s">
        <v>594</v>
      </c>
    </row>
    <row r="40" spans="1:76" x14ac:dyDescent="0.2">
      <c r="A40" s="2" t="s">
        <v>72</v>
      </c>
      <c r="B40" s="2" t="str">
        <f t="shared" si="9"/>
        <v>.</v>
      </c>
      <c r="C40" s="3" t="s">
        <v>72</v>
      </c>
      <c r="D40" s="3">
        <v>39</v>
      </c>
      <c r="E40" s="2"/>
      <c r="F40" s="2"/>
      <c r="G40" s="3">
        <v>5</v>
      </c>
      <c r="H40" s="3">
        <v>5</v>
      </c>
      <c r="I40" s="3">
        <v>1</v>
      </c>
      <c r="J40" s="3">
        <v>1</v>
      </c>
      <c r="K40" s="3">
        <v>9</v>
      </c>
      <c r="L40" s="3">
        <v>20</v>
      </c>
      <c r="M40" s="28" t="s">
        <v>3</v>
      </c>
      <c r="N40" s="28" t="s">
        <v>23</v>
      </c>
      <c r="O40" s="28" t="s">
        <v>16</v>
      </c>
      <c r="P40" s="28" t="s">
        <v>19</v>
      </c>
      <c r="Q40" s="28" t="s">
        <v>19</v>
      </c>
      <c r="R40" s="36" t="s">
        <v>18</v>
      </c>
      <c r="S40" s="2"/>
      <c r="T40" s="21"/>
      <c r="U40" s="53"/>
      <c r="V40" s="53"/>
      <c r="W40" s="54"/>
      <c r="X40" s="54"/>
      <c r="Y40" s="54"/>
      <c r="Z40" s="48">
        <v>43475</v>
      </c>
      <c r="AA40" s="96"/>
      <c r="AB40" s="82"/>
      <c r="AC40" s="82"/>
      <c r="AD40" s="77"/>
      <c r="AE40" s="77"/>
      <c r="AF40" s="79"/>
      <c r="AG40" s="79"/>
      <c r="AH40" s="77"/>
      <c r="AI40" s="2"/>
      <c r="AK40">
        <v>0.13</v>
      </c>
      <c r="AL40">
        <v>0.20125000000000001</v>
      </c>
      <c r="AM40">
        <v>0.21714285714285714</v>
      </c>
      <c r="AN40">
        <v>0.57199999999999995</v>
      </c>
      <c r="AO40">
        <v>0.95</v>
      </c>
      <c r="AP40">
        <v>1.1200000000000001</v>
      </c>
      <c r="AQ40">
        <v>1.5649999999999999</v>
      </c>
      <c r="AR40">
        <v>1.9</v>
      </c>
      <c r="AS40">
        <v>2.59</v>
      </c>
      <c r="AT40">
        <v>3.15</v>
      </c>
      <c r="AU40">
        <v>4.58</v>
      </c>
      <c r="AV40">
        <v>7.89</v>
      </c>
      <c r="AW40" s="126">
        <f t="shared" si="1"/>
        <v>7.89</v>
      </c>
      <c r="AX40" s="127"/>
      <c r="BD40" t="str">
        <f t="shared" si="2"/>
        <v/>
      </c>
      <c r="BF40" s="126" t="s">
        <v>594</v>
      </c>
      <c r="BG40" s="126" t="s">
        <v>594</v>
      </c>
      <c r="BH40" s="126" t="s">
        <v>594</v>
      </c>
      <c r="BI40" s="126" t="s">
        <v>594</v>
      </c>
      <c r="BJ40" s="126" t="s">
        <v>594</v>
      </c>
      <c r="BL40" s="2" t="s">
        <v>491</v>
      </c>
      <c r="BM40" s="133" t="s">
        <v>493</v>
      </c>
      <c r="BN40" s="128">
        <v>2</v>
      </c>
      <c r="BO40" s="6">
        <v>689.6</v>
      </c>
      <c r="BP40" s="6">
        <f>BO40/BN40</f>
        <v>344.8</v>
      </c>
      <c r="BQ40" s="4">
        <v>96.1</v>
      </c>
      <c r="BR40">
        <f t="shared" si="3"/>
        <v>48.05</v>
      </c>
      <c r="BS40" s="126">
        <v>1170.3136125000001</v>
      </c>
      <c r="BT40" s="126">
        <v>27.008925000000001</v>
      </c>
      <c r="BU40" s="126">
        <v>84.851037500000004</v>
      </c>
      <c r="BV40" s="126">
        <v>0.1157125</v>
      </c>
      <c r="BW40" s="126">
        <v>0.50349999999999995</v>
      </c>
    </row>
    <row r="41" spans="1:76" x14ac:dyDescent="0.2">
      <c r="A41" s="2" t="s">
        <v>73</v>
      </c>
      <c r="B41" s="2" t="str">
        <f t="shared" si="9"/>
        <v>.</v>
      </c>
      <c r="C41" s="3" t="s">
        <v>73</v>
      </c>
      <c r="D41" s="3">
        <v>40</v>
      </c>
      <c r="E41" s="2"/>
      <c r="F41" s="2"/>
      <c r="G41" s="3">
        <v>5</v>
      </c>
      <c r="H41" s="3">
        <v>7</v>
      </c>
      <c r="I41" s="3">
        <v>1</v>
      </c>
      <c r="J41" s="3">
        <v>1</v>
      </c>
      <c r="K41" s="3">
        <v>10</v>
      </c>
      <c r="L41" s="3">
        <v>19</v>
      </c>
      <c r="M41" s="31" t="s">
        <v>3</v>
      </c>
      <c r="N41" s="31" t="s">
        <v>23</v>
      </c>
      <c r="O41" s="31" t="s">
        <v>16</v>
      </c>
      <c r="P41" s="31">
        <v>13</v>
      </c>
      <c r="Q41" s="31" t="s">
        <v>515</v>
      </c>
      <c r="R41" s="39" t="s">
        <v>584</v>
      </c>
      <c r="S41" s="2"/>
      <c r="T41" s="21"/>
      <c r="U41" s="53"/>
      <c r="V41" s="53"/>
      <c r="W41" s="54"/>
      <c r="X41" s="54"/>
      <c r="Y41" s="54"/>
      <c r="Z41" s="48">
        <v>43445</v>
      </c>
      <c r="AA41" s="96">
        <v>0.16597222222222222</v>
      </c>
      <c r="AB41" s="82">
        <v>1</v>
      </c>
      <c r="AC41" s="82">
        <v>1</v>
      </c>
      <c r="AD41" s="77"/>
      <c r="AE41" s="77"/>
      <c r="AF41" s="79"/>
      <c r="AG41" s="79"/>
      <c r="AH41" s="77" t="s">
        <v>551</v>
      </c>
      <c r="AI41" s="2"/>
      <c r="AK41">
        <v>6.6666666666666666E-2</v>
      </c>
      <c r="AL41">
        <v>0.24249999999999999</v>
      </c>
      <c r="AM41">
        <v>0.23</v>
      </c>
      <c r="AN41">
        <v>0.40571428599999998</v>
      </c>
      <c r="AO41">
        <v>0.71499999999999997</v>
      </c>
      <c r="AP41">
        <v>0.84</v>
      </c>
      <c r="AQ41">
        <v>1.21</v>
      </c>
      <c r="AR41">
        <v>1.1200000000000001</v>
      </c>
      <c r="AS41">
        <v>1.605</v>
      </c>
      <c r="AT41">
        <v>2.0049999999999999</v>
      </c>
      <c r="AW41" s="126">
        <f t="shared" si="1"/>
        <v>2.0049999999999999</v>
      </c>
      <c r="AX41" s="127">
        <f>IF(AW41&gt;0,AW41*10/(BB41),"")</f>
        <v>1.5542635658914725</v>
      </c>
      <c r="AZ41" s="145">
        <v>2</v>
      </c>
      <c r="BA41" s="145">
        <v>25.8</v>
      </c>
      <c r="BB41" s="126">
        <f t="shared" ref="BB41:BB47" si="10">BA41/AZ41</f>
        <v>12.9</v>
      </c>
      <c r="BD41" t="str">
        <f t="shared" si="2"/>
        <v/>
      </c>
      <c r="BF41" s="126" t="s">
        <v>594</v>
      </c>
      <c r="BG41" s="126" t="s">
        <v>594</v>
      </c>
      <c r="BH41" s="126" t="s">
        <v>594</v>
      </c>
      <c r="BI41" s="126" t="s">
        <v>594</v>
      </c>
      <c r="BJ41" s="126" t="s">
        <v>594</v>
      </c>
      <c r="BL41" s="2"/>
      <c r="BM41" s="21"/>
      <c r="BN41" s="6"/>
      <c r="BO41" s="6"/>
      <c r="BP41" s="6"/>
      <c r="BQ41" s="6"/>
      <c r="BR41" t="str">
        <f t="shared" si="3"/>
        <v/>
      </c>
      <c r="BS41" t="s">
        <v>594</v>
      </c>
      <c r="BT41" t="s">
        <v>594</v>
      </c>
      <c r="BU41" t="s">
        <v>594</v>
      </c>
      <c r="BV41" t="s">
        <v>594</v>
      </c>
      <c r="BW41" t="s">
        <v>594</v>
      </c>
    </row>
    <row r="42" spans="1:76" x14ac:dyDescent="0.2">
      <c r="A42" s="2" t="s">
        <v>74</v>
      </c>
      <c r="B42" s="2" t="str">
        <f t="shared" si="9"/>
        <v>.</v>
      </c>
      <c r="C42" s="3" t="s">
        <v>74</v>
      </c>
      <c r="D42" s="3">
        <v>41</v>
      </c>
      <c r="E42" s="2"/>
      <c r="F42" s="2"/>
      <c r="G42" s="3">
        <v>5</v>
      </c>
      <c r="H42" s="3">
        <v>9</v>
      </c>
      <c r="I42" s="3">
        <v>1</v>
      </c>
      <c r="J42" s="3">
        <v>1</v>
      </c>
      <c r="K42" s="3">
        <v>10</v>
      </c>
      <c r="L42" s="3">
        <v>21</v>
      </c>
      <c r="M42" s="33" t="s">
        <v>3</v>
      </c>
      <c r="N42" s="33" t="s">
        <v>4</v>
      </c>
      <c r="O42" s="33" t="s">
        <v>16</v>
      </c>
      <c r="P42" s="33" t="s">
        <v>24</v>
      </c>
      <c r="Q42" s="33" t="s">
        <v>24</v>
      </c>
      <c r="R42" s="34" t="s">
        <v>18</v>
      </c>
      <c r="S42" s="33" t="s">
        <v>26</v>
      </c>
      <c r="T42" s="32"/>
      <c r="U42" s="63"/>
      <c r="V42" s="63"/>
      <c r="W42" s="54"/>
      <c r="X42" s="54"/>
      <c r="Y42" s="54"/>
      <c r="Z42" s="48">
        <v>43448</v>
      </c>
      <c r="AA42" s="96"/>
      <c r="AB42" s="82"/>
      <c r="AC42" s="82"/>
      <c r="AD42" s="77"/>
      <c r="AE42" s="77"/>
      <c r="AF42" s="79"/>
      <c r="AG42" s="79"/>
      <c r="AH42" s="77"/>
      <c r="AI42" s="2"/>
      <c r="AK42" t="s">
        <v>594</v>
      </c>
      <c r="AL42" t="s">
        <v>594</v>
      </c>
      <c r="AM42" t="s">
        <v>594</v>
      </c>
      <c r="AO42" t="s">
        <v>594</v>
      </c>
      <c r="AP42" t="s">
        <v>594</v>
      </c>
      <c r="AQ42" t="s">
        <v>594</v>
      </c>
      <c r="AR42" t="s">
        <v>594</v>
      </c>
      <c r="AS42" t="s">
        <v>594</v>
      </c>
      <c r="AT42" t="s">
        <v>594</v>
      </c>
      <c r="AU42" t="s">
        <v>594</v>
      </c>
      <c r="AV42" t="s">
        <v>594</v>
      </c>
      <c r="AW42" s="126" t="str">
        <f t="shared" si="1"/>
        <v/>
      </c>
      <c r="AX42" s="127"/>
      <c r="AZ42" s="145">
        <v>2</v>
      </c>
      <c r="BA42" s="126">
        <v>107.6</v>
      </c>
      <c r="BB42" s="126">
        <f t="shared" si="10"/>
        <v>53.8</v>
      </c>
      <c r="BC42">
        <v>13.6</v>
      </c>
      <c r="BD42">
        <f t="shared" si="2"/>
        <v>6.8</v>
      </c>
      <c r="BE42" s="126">
        <v>0.12639405204460966</v>
      </c>
      <c r="BF42" s="126">
        <v>271.74197500000002</v>
      </c>
      <c r="BG42" s="126">
        <v>4.3402250000000002</v>
      </c>
      <c r="BH42" s="126">
        <v>13.6352125</v>
      </c>
      <c r="BI42" s="126">
        <v>7.9037499999999997E-2</v>
      </c>
      <c r="BJ42" s="126">
        <v>5.5125E-2</v>
      </c>
      <c r="BL42" s="2" t="s">
        <v>491</v>
      </c>
      <c r="BM42" s="21" t="s">
        <v>491</v>
      </c>
      <c r="BN42" s="6"/>
      <c r="BO42" s="6"/>
      <c r="BP42" s="6"/>
      <c r="BQ42" s="6"/>
      <c r="BR42" t="str">
        <f t="shared" si="3"/>
        <v/>
      </c>
      <c r="BS42" t="s">
        <v>594</v>
      </c>
      <c r="BT42" t="s">
        <v>594</v>
      </c>
      <c r="BU42" t="s">
        <v>594</v>
      </c>
      <c r="BV42" t="s">
        <v>594</v>
      </c>
      <c r="BW42" t="s">
        <v>594</v>
      </c>
    </row>
    <row r="43" spans="1:76" x14ac:dyDescent="0.2">
      <c r="A43" s="2" t="s">
        <v>75</v>
      </c>
      <c r="B43" s="2" t="str">
        <f t="shared" si="9"/>
        <v>.</v>
      </c>
      <c r="C43" s="3" t="s">
        <v>75</v>
      </c>
      <c r="D43" s="3">
        <v>42</v>
      </c>
      <c r="E43" s="2"/>
      <c r="F43" s="2"/>
      <c r="G43" s="3">
        <v>5</v>
      </c>
      <c r="H43" s="3">
        <v>11</v>
      </c>
      <c r="I43" s="3">
        <v>1</v>
      </c>
      <c r="J43" s="3">
        <v>1</v>
      </c>
      <c r="K43" s="3">
        <v>11</v>
      </c>
      <c r="L43" s="3">
        <v>20</v>
      </c>
      <c r="M43" s="31" t="s">
        <v>3</v>
      </c>
      <c r="N43" s="31" t="s">
        <v>23</v>
      </c>
      <c r="O43" s="31" t="s">
        <v>16</v>
      </c>
      <c r="P43" s="31">
        <v>13</v>
      </c>
      <c r="Q43" s="31" t="s">
        <v>515</v>
      </c>
      <c r="R43" s="39" t="s">
        <v>581</v>
      </c>
      <c r="S43" s="2"/>
      <c r="T43" s="21"/>
      <c r="U43" s="53"/>
      <c r="V43" s="53"/>
      <c r="W43" s="54"/>
      <c r="X43" s="54"/>
      <c r="Y43" s="54"/>
      <c r="Z43" s="48">
        <v>43445</v>
      </c>
      <c r="AA43" s="96">
        <v>0.58263888888888882</v>
      </c>
      <c r="AB43" s="82">
        <v>1</v>
      </c>
      <c r="AC43" s="82">
        <v>1</v>
      </c>
      <c r="AD43" s="77"/>
      <c r="AE43" s="77"/>
      <c r="AF43" s="79">
        <v>33.1</v>
      </c>
      <c r="AG43" s="79"/>
      <c r="AH43" s="77" t="s">
        <v>561</v>
      </c>
      <c r="AI43" s="2"/>
      <c r="AK43">
        <v>0.1</v>
      </c>
      <c r="AL43">
        <v>0.14000000000000001</v>
      </c>
      <c r="AM43">
        <v>0.1225</v>
      </c>
      <c r="AN43">
        <v>0.306666667</v>
      </c>
      <c r="AO43">
        <v>0.67</v>
      </c>
      <c r="AP43">
        <v>0.84499999999999997</v>
      </c>
      <c r="AQ43">
        <v>1.1499999999999999</v>
      </c>
      <c r="AR43">
        <v>1.405</v>
      </c>
      <c r="AS43">
        <v>1.82</v>
      </c>
      <c r="AT43">
        <v>2.335</v>
      </c>
      <c r="AW43" s="126">
        <f t="shared" si="1"/>
        <v>2.335</v>
      </c>
      <c r="AX43" s="127">
        <f>IF(AW43&gt;0,AW43*10/(BB43),"")</f>
        <v>1.7296296296296296</v>
      </c>
      <c r="AZ43" s="145">
        <v>2</v>
      </c>
      <c r="BA43" s="126">
        <v>27</v>
      </c>
      <c r="BB43" s="126">
        <f t="shared" si="10"/>
        <v>13.5</v>
      </c>
      <c r="BD43" t="str">
        <f t="shared" si="2"/>
        <v/>
      </c>
      <c r="BF43" s="126" t="s">
        <v>594</v>
      </c>
      <c r="BG43" s="126" t="s">
        <v>594</v>
      </c>
      <c r="BH43" s="126" t="s">
        <v>594</v>
      </c>
      <c r="BI43" s="126" t="s">
        <v>594</v>
      </c>
      <c r="BJ43" s="126" t="s">
        <v>594</v>
      </c>
      <c r="BL43" s="2"/>
      <c r="BM43" s="21"/>
      <c r="BN43" s="6"/>
      <c r="BO43" s="6"/>
      <c r="BP43" s="6"/>
      <c r="BQ43" s="6"/>
      <c r="BR43" t="str">
        <f t="shared" si="3"/>
        <v/>
      </c>
      <c r="BS43" t="s">
        <v>594</v>
      </c>
      <c r="BT43" t="s">
        <v>594</v>
      </c>
      <c r="BU43" t="s">
        <v>594</v>
      </c>
      <c r="BV43" t="s">
        <v>594</v>
      </c>
      <c r="BW43" t="s">
        <v>594</v>
      </c>
      <c r="BX43" s="1" t="s">
        <v>624</v>
      </c>
    </row>
    <row r="44" spans="1:76" x14ac:dyDescent="0.2">
      <c r="A44" s="29" t="s">
        <v>56</v>
      </c>
      <c r="B44" s="2" t="str">
        <f t="shared" si="9"/>
        <v>.</v>
      </c>
      <c r="C44" s="84" t="s">
        <v>76</v>
      </c>
      <c r="D44" s="84">
        <v>43</v>
      </c>
      <c r="E44" s="29" t="s">
        <v>491</v>
      </c>
      <c r="F44" s="29" t="s">
        <v>588</v>
      </c>
      <c r="G44" s="3">
        <v>5</v>
      </c>
      <c r="H44" s="3">
        <v>13</v>
      </c>
      <c r="I44" s="3">
        <v>1</v>
      </c>
      <c r="J44" s="3">
        <v>1</v>
      </c>
      <c r="K44" s="3">
        <v>12</v>
      </c>
      <c r="L44" s="3">
        <v>19</v>
      </c>
      <c r="M44" s="103" t="s">
        <v>3</v>
      </c>
      <c r="N44" s="103" t="s">
        <v>23</v>
      </c>
      <c r="O44" s="103" t="s">
        <v>20</v>
      </c>
      <c r="P44" s="103">
        <v>3</v>
      </c>
      <c r="Q44" s="103" t="s">
        <v>7</v>
      </c>
      <c r="R44" s="102" t="s">
        <v>583</v>
      </c>
      <c r="S44" s="2"/>
      <c r="T44" s="21">
        <v>1</v>
      </c>
      <c r="U44" s="68" t="s">
        <v>519</v>
      </c>
      <c r="V44" s="68"/>
      <c r="W44" s="68"/>
      <c r="X44" s="68"/>
      <c r="Y44" s="68"/>
      <c r="Z44" s="94">
        <v>43435</v>
      </c>
      <c r="AA44" s="97">
        <v>0.90694444444444444</v>
      </c>
      <c r="AB44" s="99">
        <v>4</v>
      </c>
      <c r="AC44" s="99">
        <v>4</v>
      </c>
      <c r="AD44" s="77"/>
      <c r="AE44" s="77"/>
      <c r="AF44" s="79"/>
      <c r="AG44" s="79"/>
      <c r="AH44" s="77"/>
      <c r="AI44" s="2"/>
      <c r="AK44">
        <v>7.6666666666666675E-2</v>
      </c>
      <c r="AL44">
        <v>0.16899999999999998</v>
      </c>
      <c r="AW44" s="126">
        <f t="shared" si="1"/>
        <v>0.16899999999999998</v>
      </c>
      <c r="AX44" s="127">
        <f>IF(AW44&gt;0,AW44*10/(BB44),"")</f>
        <v>1.3386138613861387</v>
      </c>
      <c r="AZ44" s="145">
        <f>AB44+AC44</f>
        <v>8</v>
      </c>
      <c r="BA44" s="147">
        <v>10.1</v>
      </c>
      <c r="BB44" s="126">
        <f t="shared" si="10"/>
        <v>1.2625</v>
      </c>
      <c r="BD44" t="str">
        <f t="shared" si="2"/>
        <v/>
      </c>
      <c r="BF44" s="126" t="s">
        <v>594</v>
      </c>
      <c r="BG44" s="126" t="s">
        <v>594</v>
      </c>
      <c r="BH44" s="126" t="s">
        <v>594</v>
      </c>
      <c r="BI44" s="126" t="s">
        <v>594</v>
      </c>
      <c r="BJ44" s="126" t="s">
        <v>594</v>
      </c>
      <c r="BL44" s="2"/>
      <c r="BM44" s="21"/>
      <c r="BN44" s="6"/>
      <c r="BO44" s="6"/>
      <c r="BP44" s="6"/>
      <c r="BQ44" s="6"/>
      <c r="BR44" t="str">
        <f t="shared" si="3"/>
        <v/>
      </c>
      <c r="BS44" t="s">
        <v>594</v>
      </c>
      <c r="BT44" t="s">
        <v>594</v>
      </c>
      <c r="BU44" t="s">
        <v>594</v>
      </c>
      <c r="BV44" t="s">
        <v>594</v>
      </c>
      <c r="BW44" t="s">
        <v>594</v>
      </c>
    </row>
    <row r="45" spans="1:76" x14ac:dyDescent="0.2">
      <c r="A45" s="2" t="s">
        <v>77</v>
      </c>
      <c r="B45" s="2" t="str">
        <f t="shared" si="9"/>
        <v>.</v>
      </c>
      <c r="C45" s="3" t="s">
        <v>77</v>
      </c>
      <c r="D45" s="3">
        <v>44</v>
      </c>
      <c r="E45" s="2"/>
      <c r="F45" s="2"/>
      <c r="G45" s="3">
        <v>5</v>
      </c>
      <c r="H45" s="3">
        <v>15</v>
      </c>
      <c r="I45" s="3">
        <v>1</v>
      </c>
      <c r="J45" s="3">
        <v>1</v>
      </c>
      <c r="K45" s="3">
        <v>12</v>
      </c>
      <c r="L45" s="3">
        <v>21</v>
      </c>
      <c r="M45" s="26" t="s">
        <v>3</v>
      </c>
      <c r="N45" s="26" t="s">
        <v>4</v>
      </c>
      <c r="O45" s="26" t="s">
        <v>20</v>
      </c>
      <c r="P45" s="26">
        <v>3</v>
      </c>
      <c r="Q45" s="26" t="s">
        <v>7</v>
      </c>
      <c r="R45" s="38" t="s">
        <v>582</v>
      </c>
      <c r="S45" s="2"/>
      <c r="T45" s="21"/>
      <c r="U45" s="53"/>
      <c r="V45" s="53"/>
      <c r="W45" s="54"/>
      <c r="X45" s="54"/>
      <c r="Y45" s="54"/>
      <c r="Z45" s="66">
        <v>43435</v>
      </c>
      <c r="AA45" s="96">
        <v>0.73472222222222217</v>
      </c>
      <c r="AB45" s="82">
        <v>4</v>
      </c>
      <c r="AC45" s="82">
        <v>4</v>
      </c>
      <c r="AD45" s="77"/>
      <c r="AE45" s="77"/>
      <c r="AF45" s="79"/>
      <c r="AG45" s="79"/>
      <c r="AH45" s="77"/>
      <c r="AI45" s="2"/>
      <c r="AK45">
        <v>0.13666666666666666</v>
      </c>
      <c r="AL45">
        <v>0.21444444444444444</v>
      </c>
      <c r="AW45" s="126">
        <f t="shared" si="1"/>
        <v>0.21444444444444444</v>
      </c>
      <c r="AX45" s="127">
        <f>IF(AW45&gt;0,AW45*10/(BB45),"")</f>
        <v>1.6184486373165619</v>
      </c>
      <c r="AZ45" s="145">
        <f>AB45+AC45</f>
        <v>8</v>
      </c>
      <c r="BA45" s="145">
        <v>10.6</v>
      </c>
      <c r="BB45" s="126">
        <f t="shared" si="10"/>
        <v>1.325</v>
      </c>
      <c r="BD45" t="str">
        <f t="shared" si="2"/>
        <v/>
      </c>
      <c r="BF45" s="126" t="s">
        <v>594</v>
      </c>
      <c r="BG45" s="126" t="s">
        <v>594</v>
      </c>
      <c r="BH45" s="126" t="s">
        <v>594</v>
      </c>
      <c r="BI45" s="126" t="s">
        <v>594</v>
      </c>
      <c r="BJ45" s="126" t="s">
        <v>594</v>
      </c>
      <c r="BL45" s="2"/>
      <c r="BM45" s="21"/>
      <c r="BN45" s="6"/>
      <c r="BO45" s="6"/>
      <c r="BP45" s="6"/>
      <c r="BQ45" s="6"/>
      <c r="BR45" t="str">
        <f t="shared" si="3"/>
        <v/>
      </c>
      <c r="BS45" t="s">
        <v>594</v>
      </c>
      <c r="BT45" t="s">
        <v>594</v>
      </c>
      <c r="BU45" t="s">
        <v>594</v>
      </c>
      <c r="BV45" t="s">
        <v>594</v>
      </c>
      <c r="BW45" t="s">
        <v>594</v>
      </c>
    </row>
    <row r="46" spans="1:76" x14ac:dyDescent="0.2">
      <c r="A46" s="2" t="s">
        <v>78</v>
      </c>
      <c r="B46" s="2" t="str">
        <f t="shared" si="9"/>
        <v>.</v>
      </c>
      <c r="C46" s="3" t="s">
        <v>78</v>
      </c>
      <c r="D46" s="3">
        <v>45</v>
      </c>
      <c r="E46" s="2"/>
      <c r="F46" s="2"/>
      <c r="G46" s="3">
        <v>5</v>
      </c>
      <c r="H46" s="3">
        <v>17</v>
      </c>
      <c r="I46" s="3">
        <v>1</v>
      </c>
      <c r="J46" s="3">
        <v>1</v>
      </c>
      <c r="K46" s="3">
        <v>13</v>
      </c>
      <c r="L46" s="3">
        <v>20</v>
      </c>
      <c r="M46" s="40" t="s">
        <v>3</v>
      </c>
      <c r="N46" s="40" t="s">
        <v>23</v>
      </c>
      <c r="O46" s="40" t="s">
        <v>16</v>
      </c>
      <c r="P46" s="40">
        <v>14</v>
      </c>
      <c r="Q46" s="40" t="s">
        <v>516</v>
      </c>
      <c r="R46" s="41" t="s">
        <v>583</v>
      </c>
      <c r="S46" s="2"/>
      <c r="T46" s="21"/>
      <c r="U46" s="53"/>
      <c r="V46" s="53"/>
      <c r="W46" s="54"/>
      <c r="X46" s="54"/>
      <c r="Y46" s="54"/>
      <c r="Z46" s="48">
        <v>43446</v>
      </c>
      <c r="AA46" s="96">
        <v>0.91319444444444453</v>
      </c>
      <c r="AB46" s="82"/>
      <c r="AC46" s="82"/>
      <c r="AD46" s="77"/>
      <c r="AE46" s="77"/>
      <c r="AF46" s="79"/>
      <c r="AG46" s="79"/>
      <c r="AH46" s="77" t="s">
        <v>551</v>
      </c>
      <c r="AI46" s="2"/>
      <c r="AK46">
        <v>0.14749999999999999</v>
      </c>
      <c r="AL46">
        <v>0.23666666666666666</v>
      </c>
      <c r="AM46">
        <v>0.16333333333333333</v>
      </c>
      <c r="AN46">
        <v>0.53111111111111109</v>
      </c>
      <c r="AO46">
        <v>0.96499999999999997</v>
      </c>
      <c r="AP46">
        <v>1.2549999999999999</v>
      </c>
      <c r="AQ46">
        <v>1.4850000000000001</v>
      </c>
      <c r="AR46">
        <v>1.905</v>
      </c>
      <c r="AS46">
        <v>2.3050000000000002</v>
      </c>
      <c r="AT46">
        <v>3.2050000000000001</v>
      </c>
      <c r="AU46">
        <v>4.29</v>
      </c>
      <c r="AW46" s="126">
        <f t="shared" si="1"/>
        <v>4.29</v>
      </c>
      <c r="AX46" s="127">
        <f>IF(AW46&gt;0,AW46*10/(BB46),"")</f>
        <v>1.719438877755511</v>
      </c>
      <c r="AZ46" s="145">
        <v>2</v>
      </c>
      <c r="BA46" s="145">
        <v>49.9</v>
      </c>
      <c r="BB46" s="126">
        <f t="shared" si="10"/>
        <v>24.95</v>
      </c>
      <c r="BD46" t="str">
        <f t="shared" si="2"/>
        <v/>
      </c>
      <c r="BF46" s="126" t="s">
        <v>594</v>
      </c>
      <c r="BG46" s="126" t="s">
        <v>594</v>
      </c>
      <c r="BH46" s="126" t="s">
        <v>594</v>
      </c>
      <c r="BI46" s="126" t="s">
        <v>594</v>
      </c>
      <c r="BJ46" s="126" t="s">
        <v>594</v>
      </c>
      <c r="BL46" s="2"/>
      <c r="BM46" s="21"/>
      <c r="BN46" s="6"/>
      <c r="BO46" s="6"/>
      <c r="BP46" s="6"/>
      <c r="BQ46" s="6"/>
      <c r="BR46" t="str">
        <f t="shared" si="3"/>
        <v/>
      </c>
      <c r="BS46" t="s">
        <v>594</v>
      </c>
      <c r="BT46" t="s">
        <v>594</v>
      </c>
      <c r="BU46" t="s">
        <v>594</v>
      </c>
      <c r="BV46" t="s">
        <v>594</v>
      </c>
      <c r="BW46" t="s">
        <v>594</v>
      </c>
    </row>
    <row r="47" spans="1:76" x14ac:dyDescent="0.2">
      <c r="A47" s="2" t="s">
        <v>79</v>
      </c>
      <c r="B47" s="2" t="str">
        <f t="shared" si="9"/>
        <v>.</v>
      </c>
      <c r="C47" s="3" t="s">
        <v>79</v>
      </c>
      <c r="D47" s="3">
        <v>46</v>
      </c>
      <c r="E47" s="2"/>
      <c r="F47" s="2"/>
      <c r="G47" s="3">
        <v>6</v>
      </c>
      <c r="H47" s="3">
        <v>1</v>
      </c>
      <c r="I47" s="3">
        <v>1</v>
      </c>
      <c r="J47" s="3">
        <v>1</v>
      </c>
      <c r="K47" s="3">
        <v>8</v>
      </c>
      <c r="L47" s="3">
        <v>23</v>
      </c>
      <c r="M47" s="31" t="s">
        <v>3</v>
      </c>
      <c r="N47" s="31" t="s">
        <v>4</v>
      </c>
      <c r="O47" s="31" t="s">
        <v>16</v>
      </c>
      <c r="P47" s="31">
        <v>13</v>
      </c>
      <c r="Q47" s="31" t="s">
        <v>515</v>
      </c>
      <c r="R47" s="39" t="s">
        <v>584</v>
      </c>
      <c r="S47" s="2"/>
      <c r="T47" s="21"/>
      <c r="U47" s="54"/>
      <c r="V47" s="54"/>
      <c r="W47" s="54"/>
      <c r="X47" s="54"/>
      <c r="Y47" s="54"/>
      <c r="Z47" s="48">
        <v>43445</v>
      </c>
      <c r="AA47" s="96">
        <v>0.16874999999999998</v>
      </c>
      <c r="AB47" s="82">
        <v>1</v>
      </c>
      <c r="AC47" s="82">
        <v>1</v>
      </c>
      <c r="AD47" s="77"/>
      <c r="AE47" s="77"/>
      <c r="AF47" s="79"/>
      <c r="AG47" s="79"/>
      <c r="AH47" s="77" t="s">
        <v>551</v>
      </c>
      <c r="AI47" s="2"/>
      <c r="AK47">
        <v>0.17</v>
      </c>
      <c r="AL47">
        <v>0.29499999999999998</v>
      </c>
      <c r="AM47">
        <v>0.29833333333333334</v>
      </c>
      <c r="AN47">
        <v>0.74199999999999999</v>
      </c>
      <c r="AO47">
        <v>1.29</v>
      </c>
      <c r="AP47">
        <v>1.865</v>
      </c>
      <c r="AQ47">
        <v>2.63</v>
      </c>
      <c r="AR47">
        <v>3.24</v>
      </c>
      <c r="AS47">
        <v>3.9750000000000001</v>
      </c>
      <c r="AT47">
        <v>5.21</v>
      </c>
      <c r="AW47" s="126">
        <f t="shared" si="1"/>
        <v>5.21</v>
      </c>
      <c r="AX47" s="127">
        <f>IF(AW47&gt;0,AW47*10/(BB47),"")</f>
        <v>1.8216783216783217</v>
      </c>
      <c r="AZ47" s="145">
        <v>2</v>
      </c>
      <c r="BA47" s="145">
        <v>57.2</v>
      </c>
      <c r="BB47" s="126">
        <f t="shared" si="10"/>
        <v>28.6</v>
      </c>
      <c r="BD47" t="str">
        <f t="shared" si="2"/>
        <v/>
      </c>
      <c r="BF47" s="126" t="s">
        <v>594</v>
      </c>
      <c r="BG47" s="126" t="s">
        <v>594</v>
      </c>
      <c r="BH47" s="126" t="s">
        <v>594</v>
      </c>
      <c r="BI47" s="126" t="s">
        <v>594</v>
      </c>
      <c r="BJ47" s="126" t="s">
        <v>594</v>
      </c>
      <c r="BL47" s="2"/>
      <c r="BM47" s="21"/>
      <c r="BN47" s="6"/>
      <c r="BO47" s="6"/>
      <c r="BP47" s="6"/>
      <c r="BQ47" s="6"/>
      <c r="BR47" t="str">
        <f t="shared" si="3"/>
        <v/>
      </c>
      <c r="BS47" t="s">
        <v>594</v>
      </c>
      <c r="BT47" t="s">
        <v>594</v>
      </c>
      <c r="BU47" t="s">
        <v>594</v>
      </c>
      <c r="BV47" t="s">
        <v>594</v>
      </c>
      <c r="BW47" t="s">
        <v>594</v>
      </c>
    </row>
    <row r="48" spans="1:76" x14ac:dyDescent="0.2">
      <c r="A48" s="2" t="s">
        <v>80</v>
      </c>
      <c r="B48" s="2" t="str">
        <f t="shared" si="9"/>
        <v>.</v>
      </c>
      <c r="C48" s="3" t="s">
        <v>80</v>
      </c>
      <c r="D48" s="3">
        <v>47</v>
      </c>
      <c r="E48" s="2"/>
      <c r="F48" s="2"/>
      <c r="G48" s="3">
        <v>6</v>
      </c>
      <c r="H48" s="3">
        <v>3</v>
      </c>
      <c r="I48" s="3">
        <v>1</v>
      </c>
      <c r="J48" s="3">
        <v>1</v>
      </c>
      <c r="K48" s="3">
        <v>8</v>
      </c>
      <c r="L48" s="3">
        <v>25</v>
      </c>
      <c r="M48" s="28" t="s">
        <v>3</v>
      </c>
      <c r="N48" s="28" t="s">
        <v>23</v>
      </c>
      <c r="O48" s="28" t="s">
        <v>16</v>
      </c>
      <c r="P48" s="28" t="s">
        <v>19</v>
      </c>
      <c r="Q48" s="28" t="s">
        <v>19</v>
      </c>
      <c r="R48" s="36" t="s">
        <v>18</v>
      </c>
      <c r="S48" s="2"/>
      <c r="T48" s="21"/>
      <c r="U48" s="61" t="s">
        <v>471</v>
      </c>
      <c r="V48" s="55"/>
      <c r="W48" s="54"/>
      <c r="X48" s="54"/>
      <c r="Y48" s="54"/>
      <c r="Z48" s="2"/>
      <c r="AA48" s="96"/>
      <c r="AB48" s="82"/>
      <c r="AC48" s="82"/>
      <c r="AD48" s="77"/>
      <c r="AE48" s="77"/>
      <c r="AF48" s="79"/>
      <c r="AG48" s="79"/>
      <c r="AH48" s="77"/>
      <c r="AI48" s="2"/>
      <c r="AK48">
        <v>0.26</v>
      </c>
      <c r="AL48">
        <v>0.22</v>
      </c>
      <c r="AM48">
        <v>0.29499999999999998</v>
      </c>
      <c r="AN48">
        <v>0.40666666699999998</v>
      </c>
      <c r="AO48">
        <v>0.78666666666666663</v>
      </c>
      <c r="AP48">
        <v>0.77</v>
      </c>
      <c r="AQ48">
        <v>1.8149999999999999</v>
      </c>
      <c r="AR48">
        <v>2.2850000000000001</v>
      </c>
      <c r="AS48">
        <v>2.8149999999999999</v>
      </c>
      <c r="AT48">
        <v>3.625</v>
      </c>
      <c r="AU48">
        <v>5.1849999999999996</v>
      </c>
      <c r="AW48" s="126">
        <f t="shared" si="1"/>
        <v>5.1849999999999996</v>
      </c>
      <c r="AX48" s="127"/>
      <c r="AZ48" s="145"/>
      <c r="BD48" t="str">
        <f t="shared" si="2"/>
        <v/>
      </c>
      <c r="BF48" s="126" t="s">
        <v>594</v>
      </c>
      <c r="BG48" s="126" t="s">
        <v>594</v>
      </c>
      <c r="BH48" s="126" t="s">
        <v>594</v>
      </c>
      <c r="BI48" s="126" t="s">
        <v>594</v>
      </c>
      <c r="BJ48" s="126" t="s">
        <v>594</v>
      </c>
      <c r="BL48" s="2"/>
      <c r="BM48" s="133"/>
      <c r="BN48" s="134"/>
      <c r="BO48" s="134"/>
      <c r="BP48" s="134"/>
      <c r="BQ48" s="134"/>
      <c r="BR48" t="str">
        <f t="shared" si="3"/>
        <v/>
      </c>
      <c r="BS48" t="s">
        <v>594</v>
      </c>
      <c r="BT48" t="s">
        <v>594</v>
      </c>
      <c r="BU48" t="s">
        <v>594</v>
      </c>
      <c r="BV48" t="s">
        <v>594</v>
      </c>
      <c r="BW48" t="s">
        <v>594</v>
      </c>
    </row>
    <row r="49" spans="1:76" x14ac:dyDescent="0.2">
      <c r="A49" s="2" t="s">
        <v>81</v>
      </c>
      <c r="B49" s="2" t="str">
        <f t="shared" si="9"/>
        <v>.</v>
      </c>
      <c r="C49" s="3" t="s">
        <v>81</v>
      </c>
      <c r="D49" s="3">
        <v>48</v>
      </c>
      <c r="E49" s="2"/>
      <c r="F49" s="2"/>
      <c r="G49" s="3">
        <v>6</v>
      </c>
      <c r="H49" s="3">
        <v>5</v>
      </c>
      <c r="I49" s="3">
        <v>1</v>
      </c>
      <c r="J49" s="3">
        <v>1</v>
      </c>
      <c r="K49" s="3">
        <v>9</v>
      </c>
      <c r="L49" s="3">
        <v>24</v>
      </c>
      <c r="M49" s="31" t="s">
        <v>3</v>
      </c>
      <c r="N49" s="31" t="s">
        <v>4</v>
      </c>
      <c r="O49" s="31" t="s">
        <v>16</v>
      </c>
      <c r="P49" s="31">
        <v>13</v>
      </c>
      <c r="Q49" s="31" t="s">
        <v>515</v>
      </c>
      <c r="R49" s="39" t="s">
        <v>583</v>
      </c>
      <c r="S49" s="2"/>
      <c r="T49" s="21"/>
      <c r="U49" s="54"/>
      <c r="V49" s="54"/>
      <c r="W49" s="54"/>
      <c r="X49" s="54"/>
      <c r="Y49" s="54"/>
      <c r="Z49" s="48">
        <v>43445</v>
      </c>
      <c r="AA49" s="96">
        <v>0.92152777777777783</v>
      </c>
      <c r="AB49" s="82">
        <v>1</v>
      </c>
      <c r="AC49" s="82">
        <v>1</v>
      </c>
      <c r="AD49" s="77"/>
      <c r="AE49" s="77"/>
      <c r="AF49" s="79">
        <v>38.200000000000003</v>
      </c>
      <c r="AG49" s="79">
        <v>-2</v>
      </c>
      <c r="AH49" s="77" t="s">
        <v>551</v>
      </c>
      <c r="AI49" s="2"/>
      <c r="AK49">
        <v>0.15666666666666665</v>
      </c>
      <c r="AL49">
        <v>0.28499999999999998</v>
      </c>
      <c r="AM49">
        <v>0.29249999999999998</v>
      </c>
      <c r="AN49">
        <v>0.76500000000000001</v>
      </c>
      <c r="AO49">
        <v>1.635</v>
      </c>
      <c r="AP49">
        <v>2.16</v>
      </c>
      <c r="AQ49">
        <v>3.15</v>
      </c>
      <c r="AR49">
        <v>3.9950000000000001</v>
      </c>
      <c r="AS49">
        <v>5.07</v>
      </c>
      <c r="AT49">
        <v>6.3049999999999997</v>
      </c>
      <c r="AW49" s="126">
        <f t="shared" si="1"/>
        <v>6.3049999999999997</v>
      </c>
      <c r="AX49" s="127">
        <f>IF(AW49&gt;0,AW49*10/(BB49),"")</f>
        <v>1.6548556430446193</v>
      </c>
      <c r="AZ49" s="145">
        <v>2</v>
      </c>
      <c r="BA49" s="126">
        <v>76.2</v>
      </c>
      <c r="BB49" s="126">
        <f>BA49/AZ49</f>
        <v>38.1</v>
      </c>
      <c r="BD49" t="str">
        <f t="shared" si="2"/>
        <v/>
      </c>
      <c r="BF49" s="126" t="s">
        <v>594</v>
      </c>
      <c r="BG49" s="126" t="s">
        <v>594</v>
      </c>
      <c r="BH49" s="126" t="s">
        <v>594</v>
      </c>
      <c r="BI49" s="126" t="s">
        <v>594</v>
      </c>
      <c r="BJ49" s="126" t="s">
        <v>594</v>
      </c>
      <c r="BL49" s="2"/>
      <c r="BM49" s="21"/>
      <c r="BN49" s="6"/>
      <c r="BO49" s="6"/>
      <c r="BP49" s="6"/>
      <c r="BQ49" s="6"/>
      <c r="BR49" t="str">
        <f t="shared" si="3"/>
        <v/>
      </c>
      <c r="BS49" t="s">
        <v>594</v>
      </c>
      <c r="BT49" t="s">
        <v>594</v>
      </c>
      <c r="BU49" t="s">
        <v>594</v>
      </c>
      <c r="BV49" t="s">
        <v>594</v>
      </c>
      <c r="BW49" t="s">
        <v>594</v>
      </c>
    </row>
    <row r="50" spans="1:76" x14ac:dyDescent="0.2">
      <c r="A50" s="29" t="s">
        <v>36</v>
      </c>
      <c r="B50" s="2" t="str">
        <f t="shared" si="9"/>
        <v>.</v>
      </c>
      <c r="C50" s="84" t="s">
        <v>82</v>
      </c>
      <c r="D50" s="84">
        <v>49</v>
      </c>
      <c r="E50" s="29" t="s">
        <v>491</v>
      </c>
      <c r="F50" s="29" t="s">
        <v>588</v>
      </c>
      <c r="G50" s="3">
        <v>6</v>
      </c>
      <c r="H50" s="3">
        <v>7</v>
      </c>
      <c r="I50" s="3">
        <v>1</v>
      </c>
      <c r="J50" s="3">
        <v>1</v>
      </c>
      <c r="K50" s="3">
        <v>10</v>
      </c>
      <c r="L50" s="3">
        <v>23</v>
      </c>
      <c r="M50" s="27" t="s">
        <v>3</v>
      </c>
      <c r="N50" s="27" t="s">
        <v>4</v>
      </c>
      <c r="O50" s="27" t="s">
        <v>20</v>
      </c>
      <c r="P50" s="27">
        <v>4</v>
      </c>
      <c r="Q50" s="27" t="s">
        <v>21</v>
      </c>
      <c r="R50" s="35" t="s">
        <v>584</v>
      </c>
      <c r="S50" s="2"/>
      <c r="T50" s="21">
        <v>1</v>
      </c>
      <c r="U50" s="68" t="s">
        <v>518</v>
      </c>
      <c r="V50" s="68"/>
      <c r="W50" s="68"/>
      <c r="X50" s="68"/>
      <c r="Y50" s="68"/>
      <c r="Z50" s="94">
        <v>43436</v>
      </c>
      <c r="AA50" s="97">
        <v>0.15833333333333333</v>
      </c>
      <c r="AB50" s="99">
        <v>3</v>
      </c>
      <c r="AC50" s="99">
        <v>2.5</v>
      </c>
      <c r="AD50" s="77"/>
      <c r="AE50" s="77"/>
      <c r="AF50" s="79"/>
      <c r="AG50" s="79"/>
      <c r="AH50" s="77"/>
      <c r="AI50" s="21"/>
      <c r="AK50">
        <v>0.15333333333333335</v>
      </c>
      <c r="AL50">
        <v>0.28333333333333333</v>
      </c>
      <c r="AM50">
        <v>0.26</v>
      </c>
      <c r="AW50" s="126">
        <f t="shared" si="1"/>
        <v>0.26</v>
      </c>
      <c r="AX50" s="127">
        <f>IF(AW50&gt;0,AW50*10/(BB50),"")</f>
        <v>1.0141843971631206</v>
      </c>
      <c r="AZ50" s="145">
        <f>AB50+AC50</f>
        <v>5.5</v>
      </c>
      <c r="BA50" s="147">
        <v>14.1</v>
      </c>
      <c r="BB50" s="126">
        <f>BA50/AZ50</f>
        <v>2.5636363636363635</v>
      </c>
      <c r="BD50" t="str">
        <f t="shared" si="2"/>
        <v/>
      </c>
      <c r="BF50" s="126" t="s">
        <v>594</v>
      </c>
      <c r="BG50" s="126" t="s">
        <v>594</v>
      </c>
      <c r="BH50" s="126" t="s">
        <v>594</v>
      </c>
      <c r="BI50" s="126" t="s">
        <v>594</v>
      </c>
      <c r="BJ50" s="126" t="s">
        <v>594</v>
      </c>
      <c r="BL50" s="2"/>
      <c r="BM50" s="21"/>
      <c r="BN50" s="6"/>
      <c r="BO50" s="6"/>
      <c r="BP50" s="6"/>
      <c r="BQ50" s="6"/>
      <c r="BR50" t="str">
        <f t="shared" si="3"/>
        <v/>
      </c>
      <c r="BS50" t="s">
        <v>594</v>
      </c>
      <c r="BT50" t="s">
        <v>594</v>
      </c>
      <c r="BU50" t="s">
        <v>594</v>
      </c>
      <c r="BV50" t="s">
        <v>594</v>
      </c>
      <c r="BW50" t="s">
        <v>594</v>
      </c>
    </row>
    <row r="51" spans="1:76" x14ac:dyDescent="0.2">
      <c r="A51" s="2" t="s">
        <v>83</v>
      </c>
      <c r="B51" s="2" t="str">
        <f t="shared" si="9"/>
        <v>.</v>
      </c>
      <c r="C51" s="3" t="s">
        <v>83</v>
      </c>
      <c r="D51" s="3">
        <v>50</v>
      </c>
      <c r="E51" s="2"/>
      <c r="F51" s="2"/>
      <c r="G51" s="3">
        <v>6</v>
      </c>
      <c r="H51" s="3">
        <v>9</v>
      </c>
      <c r="I51" s="3">
        <v>1</v>
      </c>
      <c r="J51" s="3">
        <v>1</v>
      </c>
      <c r="K51" s="3">
        <v>10</v>
      </c>
      <c r="L51" s="3">
        <v>25</v>
      </c>
      <c r="M51" s="26" t="s">
        <v>3</v>
      </c>
      <c r="N51" s="26" t="s">
        <v>4</v>
      </c>
      <c r="O51" s="26" t="s">
        <v>20</v>
      </c>
      <c r="P51" s="26">
        <v>3</v>
      </c>
      <c r="Q51" s="26" t="s">
        <v>7</v>
      </c>
      <c r="R51" s="38" t="s">
        <v>583</v>
      </c>
      <c r="S51" s="2"/>
      <c r="T51" s="21"/>
      <c r="U51" s="54"/>
      <c r="V51" s="54"/>
      <c r="W51" s="54"/>
      <c r="X51" s="54"/>
      <c r="Y51" s="54"/>
      <c r="Z51" s="66">
        <v>43435</v>
      </c>
      <c r="AA51" s="96">
        <v>0.90972222222222221</v>
      </c>
      <c r="AB51" s="82">
        <v>4</v>
      </c>
      <c r="AC51" s="82">
        <v>4</v>
      </c>
      <c r="AD51" s="77"/>
      <c r="AE51" s="77"/>
      <c r="AF51" s="79"/>
      <c r="AG51" s="79"/>
      <c r="AH51" s="77"/>
      <c r="AI51" s="2"/>
      <c r="AK51">
        <v>0.16</v>
      </c>
      <c r="AL51">
        <v>0.29333333333333333</v>
      </c>
      <c r="AW51" s="126">
        <f t="shared" si="1"/>
        <v>0.29333333333333333</v>
      </c>
      <c r="AX51" s="127">
        <f>IF(AW51&gt;0,AW51*10/(BB51),"")</f>
        <v>1.1851851851851853</v>
      </c>
      <c r="AZ51" s="145">
        <f>AB51+AC51</f>
        <v>8</v>
      </c>
      <c r="BA51" s="126">
        <v>19.8</v>
      </c>
      <c r="BB51" s="126">
        <f>BA51/AZ51</f>
        <v>2.4750000000000001</v>
      </c>
      <c r="BD51" t="str">
        <f t="shared" si="2"/>
        <v/>
      </c>
      <c r="BF51" s="126" t="s">
        <v>594</v>
      </c>
      <c r="BG51" s="126" t="s">
        <v>594</v>
      </c>
      <c r="BH51" s="126" t="s">
        <v>594</v>
      </c>
      <c r="BI51" s="126" t="s">
        <v>594</v>
      </c>
      <c r="BJ51" s="126" t="s">
        <v>594</v>
      </c>
      <c r="BL51" s="2"/>
      <c r="BM51" s="21"/>
      <c r="BN51" s="6"/>
      <c r="BO51" s="6"/>
      <c r="BP51" s="6"/>
      <c r="BQ51" s="6"/>
      <c r="BR51" t="str">
        <f t="shared" si="3"/>
        <v/>
      </c>
      <c r="BS51" t="s">
        <v>594</v>
      </c>
      <c r="BT51" t="s">
        <v>594</v>
      </c>
      <c r="BU51" t="s">
        <v>594</v>
      </c>
      <c r="BV51" t="s">
        <v>594</v>
      </c>
      <c r="BW51" t="s">
        <v>594</v>
      </c>
    </row>
    <row r="52" spans="1:76" x14ac:dyDescent="0.2">
      <c r="A52" s="2" t="s">
        <v>84</v>
      </c>
      <c r="B52" s="2" t="str">
        <f t="shared" si="9"/>
        <v>.</v>
      </c>
      <c r="C52" s="3" t="s">
        <v>84</v>
      </c>
      <c r="D52" s="3">
        <v>51</v>
      </c>
      <c r="E52" s="2"/>
      <c r="F52" s="2"/>
      <c r="G52" s="3">
        <v>6</v>
      </c>
      <c r="H52" s="3">
        <v>11</v>
      </c>
      <c r="I52" s="3">
        <v>1</v>
      </c>
      <c r="J52" s="3">
        <v>1</v>
      </c>
      <c r="K52" s="3">
        <v>11</v>
      </c>
      <c r="L52" s="3">
        <v>24</v>
      </c>
      <c r="M52" s="33" t="s">
        <v>3</v>
      </c>
      <c r="N52" s="33" t="s">
        <v>4</v>
      </c>
      <c r="O52" s="33" t="s">
        <v>16</v>
      </c>
      <c r="P52" s="33" t="s">
        <v>17</v>
      </c>
      <c r="Q52" s="33" t="s">
        <v>17</v>
      </c>
      <c r="R52" s="34" t="s">
        <v>18</v>
      </c>
      <c r="S52" s="2"/>
      <c r="T52" s="21"/>
      <c r="U52" s="54"/>
      <c r="V52" s="54"/>
      <c r="W52" s="54"/>
      <c r="X52" s="54"/>
      <c r="Y52" s="54"/>
      <c r="Z52" s="48">
        <v>43448</v>
      </c>
      <c r="AA52" s="96"/>
      <c r="AB52" s="82"/>
      <c r="AC52" s="82"/>
      <c r="AD52" s="77"/>
      <c r="AE52" s="77"/>
      <c r="AF52" s="79"/>
      <c r="AG52" s="79"/>
      <c r="AH52" s="77"/>
      <c r="AI52" s="2"/>
      <c r="AK52">
        <v>0.11333333333333334</v>
      </c>
      <c r="AL52">
        <v>0.27124999999999999</v>
      </c>
      <c r="AM52">
        <v>0.22125</v>
      </c>
      <c r="AN52">
        <v>0.46400000000000002</v>
      </c>
      <c r="AO52">
        <v>1.0449999999999999</v>
      </c>
      <c r="AP52">
        <v>1.2749999999999999</v>
      </c>
      <c r="AQ52">
        <v>1.9750000000000001</v>
      </c>
      <c r="AR52">
        <v>2.17</v>
      </c>
      <c r="AS52">
        <v>3.125</v>
      </c>
      <c r="AT52">
        <v>3.605</v>
      </c>
      <c r="AU52">
        <v>4.585</v>
      </c>
      <c r="AW52" s="126">
        <f t="shared" si="1"/>
        <v>4.585</v>
      </c>
      <c r="AX52" s="127">
        <f>IF(AW52&gt;0,AW52*10/(BB52),"")</f>
        <v>0.84750462107208868</v>
      </c>
      <c r="AZ52" s="145">
        <v>2</v>
      </c>
      <c r="BA52" s="126">
        <v>108.2</v>
      </c>
      <c r="BB52" s="126">
        <f>BA52/AZ52</f>
        <v>54.1</v>
      </c>
      <c r="BC52">
        <v>8.9</v>
      </c>
      <c r="BD52">
        <f t="shared" si="2"/>
        <v>4.45</v>
      </c>
      <c r="BE52" s="126">
        <v>8.2255083179297597E-2</v>
      </c>
      <c r="BF52" s="126">
        <v>173.1550125</v>
      </c>
      <c r="BG52" s="126">
        <v>2.9678499999999999</v>
      </c>
      <c r="BH52" s="126">
        <v>9.3237874999999999</v>
      </c>
      <c r="BI52" s="126">
        <v>8.4925E-2</v>
      </c>
      <c r="BJ52" s="126">
        <v>4.0625000000000001E-2</v>
      </c>
      <c r="BL52" s="2" t="s">
        <v>491</v>
      </c>
      <c r="BM52" s="21" t="s">
        <v>491</v>
      </c>
      <c r="BN52" s="6"/>
      <c r="BO52" s="6"/>
      <c r="BP52" s="6"/>
      <c r="BQ52" s="6"/>
      <c r="BR52" t="str">
        <f t="shared" si="3"/>
        <v/>
      </c>
      <c r="BS52" t="s">
        <v>594</v>
      </c>
      <c r="BT52" t="s">
        <v>594</v>
      </c>
      <c r="BU52" t="s">
        <v>594</v>
      </c>
      <c r="BV52" t="s">
        <v>594</v>
      </c>
      <c r="BW52" t="s">
        <v>594</v>
      </c>
    </row>
    <row r="53" spans="1:76" x14ac:dyDescent="0.2">
      <c r="A53" s="2" t="s">
        <v>85</v>
      </c>
      <c r="B53" s="2" t="str">
        <f t="shared" si="9"/>
        <v>.</v>
      </c>
      <c r="C53" s="3" t="s">
        <v>85</v>
      </c>
      <c r="D53" s="3">
        <v>52</v>
      </c>
      <c r="E53" s="2"/>
      <c r="F53" s="2"/>
      <c r="G53" s="3">
        <v>6</v>
      </c>
      <c r="H53" s="3">
        <v>13</v>
      </c>
      <c r="I53" s="3">
        <v>1</v>
      </c>
      <c r="J53" s="3">
        <v>1</v>
      </c>
      <c r="K53" s="3">
        <v>12</v>
      </c>
      <c r="L53" s="3">
        <v>23</v>
      </c>
      <c r="M53" s="22" t="s">
        <v>25</v>
      </c>
      <c r="N53" s="22" t="s">
        <v>25</v>
      </c>
      <c r="O53" s="22" t="s">
        <v>25</v>
      </c>
      <c r="P53" s="22" t="s">
        <v>25</v>
      </c>
      <c r="Q53" s="22" t="s">
        <v>25</v>
      </c>
      <c r="R53" s="42" t="s">
        <v>25</v>
      </c>
      <c r="S53" s="2"/>
      <c r="T53" s="21"/>
      <c r="U53" s="54"/>
      <c r="V53" s="54"/>
      <c r="W53" s="54"/>
      <c r="X53" s="54"/>
      <c r="Y53" s="54"/>
      <c r="Z53" s="2"/>
      <c r="AA53" s="96"/>
      <c r="AB53" s="82"/>
      <c r="AC53" s="82"/>
      <c r="AD53" s="77"/>
      <c r="AE53" s="77"/>
      <c r="AF53" s="79"/>
      <c r="AG53" s="79"/>
      <c r="AH53" s="77"/>
      <c r="AI53" s="2"/>
      <c r="AK53" t="s">
        <v>594</v>
      </c>
      <c r="AL53" t="s">
        <v>594</v>
      </c>
      <c r="AM53" t="s">
        <v>594</v>
      </c>
      <c r="AO53" t="s">
        <v>594</v>
      </c>
      <c r="AP53" t="s">
        <v>594</v>
      </c>
      <c r="AQ53" t="s">
        <v>594</v>
      </c>
      <c r="AR53" t="s">
        <v>594</v>
      </c>
      <c r="AS53" t="s">
        <v>594</v>
      </c>
      <c r="AT53" t="s">
        <v>594</v>
      </c>
      <c r="AU53" t="s">
        <v>594</v>
      </c>
      <c r="AV53" t="s">
        <v>594</v>
      </c>
      <c r="AW53" s="126" t="str">
        <f t="shared" si="1"/>
        <v/>
      </c>
      <c r="AX53" s="127"/>
      <c r="AZ53" s="145"/>
      <c r="BD53" t="str">
        <f t="shared" si="2"/>
        <v/>
      </c>
      <c r="BF53" s="126" t="s">
        <v>594</v>
      </c>
      <c r="BG53" s="126" t="s">
        <v>594</v>
      </c>
      <c r="BH53" s="126" t="s">
        <v>594</v>
      </c>
      <c r="BI53" s="126" t="s">
        <v>594</v>
      </c>
      <c r="BJ53" s="126" t="s">
        <v>594</v>
      </c>
      <c r="BL53" s="2"/>
      <c r="BM53" s="21"/>
      <c r="BN53" s="6"/>
      <c r="BO53" s="6"/>
      <c r="BP53" s="6"/>
      <c r="BQ53" s="6"/>
      <c r="BR53" t="str">
        <f t="shared" si="3"/>
        <v/>
      </c>
      <c r="BS53" t="s">
        <v>594</v>
      </c>
      <c r="BT53" t="s">
        <v>594</v>
      </c>
      <c r="BU53" t="s">
        <v>594</v>
      </c>
      <c r="BV53" t="s">
        <v>594</v>
      </c>
      <c r="BW53" t="s">
        <v>594</v>
      </c>
    </row>
    <row r="54" spans="1:76" x14ac:dyDescent="0.2">
      <c r="A54" s="2" t="s">
        <v>86</v>
      </c>
      <c r="B54" s="2" t="str">
        <f t="shared" si="9"/>
        <v>.</v>
      </c>
      <c r="C54" s="3" t="s">
        <v>86</v>
      </c>
      <c r="D54" s="3">
        <v>53</v>
      </c>
      <c r="E54" s="2"/>
      <c r="F54" s="2"/>
      <c r="G54" s="3">
        <v>6</v>
      </c>
      <c r="H54" s="3">
        <v>15</v>
      </c>
      <c r="I54" s="3">
        <v>1</v>
      </c>
      <c r="J54" s="3">
        <v>1</v>
      </c>
      <c r="K54" s="3">
        <v>12</v>
      </c>
      <c r="L54" s="3">
        <v>25</v>
      </c>
      <c r="M54" s="31" t="s">
        <v>3</v>
      </c>
      <c r="N54" s="31" t="s">
        <v>4</v>
      </c>
      <c r="O54" s="31" t="s">
        <v>16</v>
      </c>
      <c r="P54" s="31">
        <v>13</v>
      </c>
      <c r="Q54" s="31" t="s">
        <v>515</v>
      </c>
      <c r="R54" s="39" t="s">
        <v>582</v>
      </c>
      <c r="S54" s="2"/>
      <c r="T54" s="21"/>
      <c r="U54" s="53"/>
      <c r="V54" s="53"/>
      <c r="W54" s="54"/>
      <c r="X54" s="54"/>
      <c r="Y54" s="54"/>
      <c r="Z54" s="48">
        <v>43445</v>
      </c>
      <c r="AA54" s="96">
        <v>0.75555555555555554</v>
      </c>
      <c r="AB54" s="82">
        <v>1</v>
      </c>
      <c r="AC54" s="82">
        <v>1</v>
      </c>
      <c r="AD54" s="77"/>
      <c r="AE54" s="77"/>
      <c r="AF54" s="79">
        <v>36.6</v>
      </c>
      <c r="AG54" s="79"/>
      <c r="AH54" s="77" t="s">
        <v>554</v>
      </c>
      <c r="AI54" s="2"/>
      <c r="AK54">
        <v>8.3333333333333329E-2</v>
      </c>
      <c r="AL54">
        <v>0.19499999999999998</v>
      </c>
      <c r="AM54">
        <v>0.18</v>
      </c>
      <c r="AN54">
        <v>0.54666666666666663</v>
      </c>
      <c r="AO54">
        <v>1.04</v>
      </c>
      <c r="AP54">
        <v>1.34</v>
      </c>
      <c r="AQ54">
        <v>1.875</v>
      </c>
      <c r="AR54">
        <v>2.37</v>
      </c>
      <c r="AS54">
        <v>2.8450000000000002</v>
      </c>
      <c r="AT54">
        <v>4.5250000000000004</v>
      </c>
      <c r="AW54" s="126">
        <f t="shared" si="1"/>
        <v>4.5250000000000004</v>
      </c>
      <c r="AX54" s="127">
        <f>IF(AW54&gt;0,AW54*10/(BB54),"")</f>
        <v>1.850715746421268</v>
      </c>
      <c r="AZ54" s="145">
        <v>2</v>
      </c>
      <c r="BA54" s="126">
        <v>48.9</v>
      </c>
      <c r="BB54" s="126">
        <f t="shared" ref="BB54:BB61" si="11">BA54/AZ54</f>
        <v>24.45</v>
      </c>
      <c r="BD54" t="str">
        <f t="shared" si="2"/>
        <v/>
      </c>
      <c r="BF54" s="126" t="s">
        <v>594</v>
      </c>
      <c r="BG54" s="126" t="s">
        <v>594</v>
      </c>
      <c r="BH54" s="126" t="s">
        <v>594</v>
      </c>
      <c r="BI54" s="126" t="s">
        <v>594</v>
      </c>
      <c r="BJ54" s="126" t="s">
        <v>594</v>
      </c>
      <c r="BL54" s="2"/>
      <c r="BM54" s="21"/>
      <c r="BN54" s="6"/>
      <c r="BO54" s="6"/>
      <c r="BP54" s="6"/>
      <c r="BQ54" s="6"/>
      <c r="BR54" t="str">
        <f t="shared" si="3"/>
        <v/>
      </c>
      <c r="BS54" t="s">
        <v>594</v>
      </c>
      <c r="BT54" t="s">
        <v>594</v>
      </c>
      <c r="BU54" t="s">
        <v>594</v>
      </c>
      <c r="BV54" t="s">
        <v>594</v>
      </c>
      <c r="BW54" t="s">
        <v>594</v>
      </c>
    </row>
    <row r="55" spans="1:76" x14ac:dyDescent="0.2">
      <c r="A55" s="2" t="s">
        <v>87</v>
      </c>
      <c r="B55" s="2" t="str">
        <f t="shared" si="9"/>
        <v>.</v>
      </c>
      <c r="C55" s="3" t="s">
        <v>87</v>
      </c>
      <c r="D55" s="3">
        <v>54</v>
      </c>
      <c r="E55" s="2"/>
      <c r="F55" s="2"/>
      <c r="G55" s="3">
        <v>6</v>
      </c>
      <c r="H55" s="3">
        <v>17</v>
      </c>
      <c r="I55" s="3">
        <v>1</v>
      </c>
      <c r="J55" s="3">
        <v>1</v>
      </c>
      <c r="K55" s="3">
        <v>13</v>
      </c>
      <c r="L55" s="3">
        <v>24</v>
      </c>
      <c r="M55" s="33" t="s">
        <v>3</v>
      </c>
      <c r="N55" s="33" t="s">
        <v>4</v>
      </c>
      <c r="O55" s="33" t="s">
        <v>16</v>
      </c>
      <c r="P55" s="33" t="s">
        <v>24</v>
      </c>
      <c r="Q55" s="33" t="s">
        <v>24</v>
      </c>
      <c r="R55" s="34" t="s">
        <v>18</v>
      </c>
      <c r="S55" s="33" t="s">
        <v>26</v>
      </c>
      <c r="T55" s="32"/>
      <c r="U55" s="63"/>
      <c r="V55" s="63"/>
      <c r="W55" s="54"/>
      <c r="X55" s="54"/>
      <c r="Y55" s="54"/>
      <c r="Z55" s="48">
        <v>43448</v>
      </c>
      <c r="AA55" s="96"/>
      <c r="AB55" s="82"/>
      <c r="AC55" s="82"/>
      <c r="AD55" s="77"/>
      <c r="AE55" s="77"/>
      <c r="AF55" s="79"/>
      <c r="AG55" s="79"/>
      <c r="AH55" s="77"/>
      <c r="AI55" s="2"/>
      <c r="AK55" t="s">
        <v>594</v>
      </c>
      <c r="AL55" t="s">
        <v>594</v>
      </c>
      <c r="AM55" t="s">
        <v>594</v>
      </c>
      <c r="AO55" t="s">
        <v>594</v>
      </c>
      <c r="AP55" t="s">
        <v>594</v>
      </c>
      <c r="AV55" t="s">
        <v>594</v>
      </c>
      <c r="AW55" s="126" t="str">
        <f t="shared" si="1"/>
        <v/>
      </c>
      <c r="AX55" s="127"/>
      <c r="AZ55" s="145">
        <v>2</v>
      </c>
      <c r="BA55" s="126">
        <v>92.7</v>
      </c>
      <c r="BB55" s="126">
        <f t="shared" si="11"/>
        <v>46.35</v>
      </c>
      <c r="BC55" s="4">
        <v>7</v>
      </c>
      <c r="BD55" s="4">
        <f t="shared" si="2"/>
        <v>3.5</v>
      </c>
      <c r="BE55" s="146">
        <v>7.5512405609492989E-2</v>
      </c>
      <c r="BF55" s="126">
        <v>131.4526625</v>
      </c>
      <c r="BG55" s="126">
        <v>2.1410624999999999</v>
      </c>
      <c r="BH55" s="126">
        <v>6.7263624999999996</v>
      </c>
      <c r="BI55" s="126">
        <v>8.0875000000000002E-2</v>
      </c>
      <c r="BJ55" s="126">
        <v>2.75E-2</v>
      </c>
      <c r="BK55" s="146"/>
      <c r="BL55" s="21" t="s">
        <v>491</v>
      </c>
      <c r="BM55" s="21" t="s">
        <v>491</v>
      </c>
      <c r="BN55" s="6"/>
      <c r="BO55" s="6"/>
      <c r="BP55" s="6"/>
      <c r="BQ55" s="6"/>
      <c r="BR55" s="4" t="str">
        <f t="shared" si="3"/>
        <v/>
      </c>
      <c r="BS55" t="s">
        <v>594</v>
      </c>
      <c r="BT55" t="s">
        <v>594</v>
      </c>
      <c r="BU55" t="s">
        <v>594</v>
      </c>
      <c r="BV55" t="s">
        <v>594</v>
      </c>
      <c r="BW55" t="s">
        <v>594</v>
      </c>
    </row>
    <row r="56" spans="1:76" x14ac:dyDescent="0.2">
      <c r="A56" s="2" t="s">
        <v>88</v>
      </c>
      <c r="B56" s="2" t="str">
        <f t="shared" si="9"/>
        <v>.</v>
      </c>
      <c r="C56" s="3" t="s">
        <v>88</v>
      </c>
      <c r="D56" s="3">
        <v>55</v>
      </c>
      <c r="E56" s="2"/>
      <c r="F56" s="2"/>
      <c r="G56" s="3">
        <v>7</v>
      </c>
      <c r="H56" s="3">
        <v>1</v>
      </c>
      <c r="I56" s="3">
        <v>1</v>
      </c>
      <c r="J56" s="3">
        <v>1</v>
      </c>
      <c r="K56" s="3">
        <v>8</v>
      </c>
      <c r="L56" s="3">
        <v>27</v>
      </c>
      <c r="M56" s="40" t="s">
        <v>3</v>
      </c>
      <c r="N56" s="40" t="s">
        <v>23</v>
      </c>
      <c r="O56" s="40" t="s">
        <v>16</v>
      </c>
      <c r="P56" s="40">
        <v>14</v>
      </c>
      <c r="Q56" s="40" t="s">
        <v>516</v>
      </c>
      <c r="R56" s="41" t="s">
        <v>581</v>
      </c>
      <c r="S56" s="2"/>
      <c r="T56" s="21"/>
      <c r="U56" s="53"/>
      <c r="V56" s="53"/>
      <c r="W56" s="54"/>
      <c r="X56" s="54"/>
      <c r="Y56" s="54"/>
      <c r="Z56" s="48">
        <v>43446</v>
      </c>
      <c r="AA56" s="96">
        <v>8.819444444444445E-2</v>
      </c>
      <c r="AB56" s="82"/>
      <c r="AC56" s="82"/>
      <c r="AD56" s="77"/>
      <c r="AE56" s="77"/>
      <c r="AF56" s="79" t="s">
        <v>569</v>
      </c>
      <c r="AG56" s="79">
        <v>10.4</v>
      </c>
      <c r="AH56" s="77" t="s">
        <v>552</v>
      </c>
      <c r="AI56" s="2"/>
      <c r="AK56">
        <v>0.17</v>
      </c>
      <c r="AL56">
        <v>0.26</v>
      </c>
      <c r="AM56">
        <v>0.3175</v>
      </c>
      <c r="AN56">
        <v>0.6</v>
      </c>
      <c r="AO56">
        <v>1.0349999999999999</v>
      </c>
      <c r="AP56">
        <v>1.4</v>
      </c>
      <c r="AQ56">
        <v>2.0750000000000002</v>
      </c>
      <c r="AR56">
        <v>2.6749999999999998</v>
      </c>
      <c r="AS56">
        <v>3.4049999999999998</v>
      </c>
      <c r="AT56">
        <v>3.9649999999999999</v>
      </c>
      <c r="AU56">
        <v>5.04</v>
      </c>
      <c r="AW56" s="126">
        <f t="shared" si="1"/>
        <v>5.04</v>
      </c>
      <c r="AX56" s="127">
        <f t="shared" ref="AX56:AX61" si="12">IF(AW56&gt;0,AW56*10/(BB56),"")</f>
        <v>2</v>
      </c>
      <c r="AZ56" s="145">
        <v>2</v>
      </c>
      <c r="BA56" s="145">
        <v>50.4</v>
      </c>
      <c r="BB56" s="126">
        <f t="shared" si="11"/>
        <v>25.2</v>
      </c>
      <c r="BD56" t="str">
        <f t="shared" si="2"/>
        <v/>
      </c>
      <c r="BF56" s="126" t="s">
        <v>594</v>
      </c>
      <c r="BG56" s="126" t="s">
        <v>594</v>
      </c>
      <c r="BH56" s="126" t="s">
        <v>594</v>
      </c>
      <c r="BI56" s="126" t="s">
        <v>594</v>
      </c>
      <c r="BJ56" s="126" t="s">
        <v>594</v>
      </c>
      <c r="BL56" s="2"/>
      <c r="BM56" s="21"/>
      <c r="BN56" s="6"/>
      <c r="BO56" s="6"/>
      <c r="BP56" s="6"/>
      <c r="BQ56" s="6"/>
      <c r="BR56" t="str">
        <f t="shared" si="3"/>
        <v/>
      </c>
      <c r="BS56" t="s">
        <v>594</v>
      </c>
      <c r="BT56" t="s">
        <v>594</v>
      </c>
      <c r="BU56" t="s">
        <v>594</v>
      </c>
      <c r="BV56" t="s">
        <v>594</v>
      </c>
      <c r="BW56" t="s">
        <v>594</v>
      </c>
    </row>
    <row r="57" spans="1:76" x14ac:dyDescent="0.2">
      <c r="A57" s="2" t="s">
        <v>89</v>
      </c>
      <c r="B57" s="2" t="str">
        <f t="shared" si="9"/>
        <v>.</v>
      </c>
      <c r="C57" s="3" t="s">
        <v>89</v>
      </c>
      <c r="D57" s="3">
        <v>56</v>
      </c>
      <c r="E57" s="2"/>
      <c r="F57" s="2"/>
      <c r="G57" s="3">
        <v>7</v>
      </c>
      <c r="H57" s="3">
        <v>3</v>
      </c>
      <c r="I57" s="3">
        <v>1</v>
      </c>
      <c r="J57" s="3">
        <v>1</v>
      </c>
      <c r="K57" s="3">
        <v>8</v>
      </c>
      <c r="L57" s="3">
        <v>29</v>
      </c>
      <c r="M57" s="20" t="s">
        <v>3</v>
      </c>
      <c r="N57" s="20" t="s">
        <v>23</v>
      </c>
      <c r="O57" s="20" t="s">
        <v>20</v>
      </c>
      <c r="P57" s="20">
        <v>2</v>
      </c>
      <c r="Q57" s="20" t="s">
        <v>2</v>
      </c>
      <c r="R57" s="25" t="s">
        <v>581</v>
      </c>
      <c r="S57" s="21"/>
      <c r="T57" s="21"/>
      <c r="U57" s="53"/>
      <c r="V57" s="53"/>
      <c r="W57" s="54"/>
      <c r="X57" s="54"/>
      <c r="Y57" s="54"/>
      <c r="Z57" s="48">
        <v>43434</v>
      </c>
      <c r="AA57" s="96">
        <v>0.58888888888888891</v>
      </c>
      <c r="AB57" s="82">
        <v>5</v>
      </c>
      <c r="AC57" s="82">
        <v>5</v>
      </c>
      <c r="AD57" s="77"/>
      <c r="AE57" s="77"/>
      <c r="AF57" s="79"/>
      <c r="AG57" s="79"/>
      <c r="AH57" s="77"/>
      <c r="AI57" s="50"/>
      <c r="AK57">
        <v>0.11200000000000002</v>
      </c>
      <c r="AW57" s="126">
        <f t="shared" si="1"/>
        <v>0.11200000000000002</v>
      </c>
      <c r="AX57" s="127">
        <f t="shared" si="12"/>
        <v>1.1200000000000001</v>
      </c>
      <c r="AZ57" s="145">
        <f>AB57+AC57</f>
        <v>10</v>
      </c>
      <c r="BA57" s="145">
        <v>10</v>
      </c>
      <c r="BB57" s="126">
        <f t="shared" si="11"/>
        <v>1</v>
      </c>
      <c r="BD57" t="str">
        <f t="shared" si="2"/>
        <v/>
      </c>
      <c r="BF57" s="126" t="s">
        <v>594</v>
      </c>
      <c r="BG57" s="126" t="s">
        <v>594</v>
      </c>
      <c r="BH57" s="126" t="s">
        <v>594</v>
      </c>
      <c r="BI57" s="126" t="s">
        <v>594</v>
      </c>
      <c r="BJ57" s="126" t="s">
        <v>594</v>
      </c>
      <c r="BL57" s="2"/>
      <c r="BM57" s="21"/>
      <c r="BN57" s="6"/>
      <c r="BO57" s="6"/>
      <c r="BP57" s="6"/>
      <c r="BQ57" s="6"/>
      <c r="BR57" t="str">
        <f t="shared" si="3"/>
        <v/>
      </c>
      <c r="BS57" t="s">
        <v>594</v>
      </c>
      <c r="BT57" t="s">
        <v>594</v>
      </c>
      <c r="BU57" t="s">
        <v>594</v>
      </c>
      <c r="BV57" t="s">
        <v>594</v>
      </c>
      <c r="BW57" t="s">
        <v>594</v>
      </c>
    </row>
    <row r="58" spans="1:76" x14ac:dyDescent="0.2">
      <c r="A58" s="2" t="s">
        <v>90</v>
      </c>
      <c r="B58" s="2" t="str">
        <f t="shared" si="9"/>
        <v>.</v>
      </c>
      <c r="C58" s="3" t="s">
        <v>90</v>
      </c>
      <c r="D58" s="3">
        <v>57</v>
      </c>
      <c r="E58" s="2"/>
      <c r="F58" s="2"/>
      <c r="G58" s="3">
        <v>7</v>
      </c>
      <c r="H58" s="3">
        <v>5</v>
      </c>
      <c r="I58" s="3">
        <v>1</v>
      </c>
      <c r="J58" s="3">
        <v>1</v>
      </c>
      <c r="K58" s="3">
        <v>9</v>
      </c>
      <c r="L58" s="3">
        <v>28</v>
      </c>
      <c r="M58" s="20" t="s">
        <v>3</v>
      </c>
      <c r="N58" s="20" t="s">
        <v>4</v>
      </c>
      <c r="O58" s="20" t="s">
        <v>20</v>
      </c>
      <c r="P58" s="20">
        <v>2</v>
      </c>
      <c r="Q58" s="20" t="s">
        <v>2</v>
      </c>
      <c r="R58" s="25" t="s">
        <v>581</v>
      </c>
      <c r="S58" s="21"/>
      <c r="T58" s="21"/>
      <c r="U58" s="53"/>
      <c r="V58" s="53"/>
      <c r="W58" s="54"/>
      <c r="X58" s="54"/>
      <c r="Y58" s="54"/>
      <c r="Z58" s="48">
        <v>43434</v>
      </c>
      <c r="AA58" s="96">
        <v>0.59513888888888888</v>
      </c>
      <c r="AB58" s="82">
        <v>5</v>
      </c>
      <c r="AC58" s="82">
        <v>5</v>
      </c>
      <c r="AD58" s="77"/>
      <c r="AE58" s="77"/>
      <c r="AF58" s="79"/>
      <c r="AG58" s="79"/>
      <c r="AH58" s="77"/>
      <c r="AI58" s="50"/>
      <c r="AK58">
        <v>0.154</v>
      </c>
      <c r="AW58" s="126">
        <f t="shared" si="1"/>
        <v>0.154</v>
      </c>
      <c r="AX58" s="127">
        <f t="shared" si="12"/>
        <v>1.4951456310679612</v>
      </c>
      <c r="AZ58" s="145">
        <f>AB58+AC58</f>
        <v>10</v>
      </c>
      <c r="BA58" s="126">
        <v>10.3</v>
      </c>
      <c r="BB58" s="126">
        <f t="shared" si="11"/>
        <v>1.03</v>
      </c>
      <c r="BD58" t="str">
        <f t="shared" si="2"/>
        <v/>
      </c>
      <c r="BF58" s="126" t="s">
        <v>594</v>
      </c>
      <c r="BG58" s="126" t="s">
        <v>594</v>
      </c>
      <c r="BH58" s="126" t="s">
        <v>594</v>
      </c>
      <c r="BI58" s="126" t="s">
        <v>594</v>
      </c>
      <c r="BJ58" s="126" t="s">
        <v>594</v>
      </c>
      <c r="BL58" s="2"/>
      <c r="BM58" s="21"/>
      <c r="BN58" s="6"/>
      <c r="BO58" s="6"/>
      <c r="BP58" s="6"/>
      <c r="BQ58" s="6"/>
      <c r="BR58" t="str">
        <f t="shared" si="3"/>
        <v/>
      </c>
      <c r="BS58" t="s">
        <v>594</v>
      </c>
      <c r="BT58" t="s">
        <v>594</v>
      </c>
      <c r="BU58" t="s">
        <v>594</v>
      </c>
      <c r="BV58" t="s">
        <v>594</v>
      </c>
      <c r="BW58" t="s">
        <v>594</v>
      </c>
    </row>
    <row r="59" spans="1:76" x14ac:dyDescent="0.2">
      <c r="A59" s="2" t="s">
        <v>91</v>
      </c>
      <c r="B59" s="2" t="str">
        <f t="shared" si="9"/>
        <v>.</v>
      </c>
      <c r="C59" s="3" t="s">
        <v>91</v>
      </c>
      <c r="D59" s="3">
        <v>58</v>
      </c>
      <c r="E59" s="2"/>
      <c r="F59" s="2"/>
      <c r="G59" s="3">
        <v>7</v>
      </c>
      <c r="H59" s="3">
        <v>7</v>
      </c>
      <c r="I59" s="3">
        <v>1</v>
      </c>
      <c r="J59" s="3">
        <v>1</v>
      </c>
      <c r="K59" s="3">
        <v>10</v>
      </c>
      <c r="L59" s="3">
        <v>27</v>
      </c>
      <c r="M59" s="40" t="s">
        <v>3</v>
      </c>
      <c r="N59" s="40" t="s">
        <v>23</v>
      </c>
      <c r="O59" s="40" t="s">
        <v>16</v>
      </c>
      <c r="P59" s="40">
        <v>14</v>
      </c>
      <c r="Q59" s="40" t="s">
        <v>516</v>
      </c>
      <c r="R59" s="41" t="s">
        <v>580</v>
      </c>
      <c r="S59" s="2"/>
      <c r="T59" s="21"/>
      <c r="U59" s="54"/>
      <c r="V59" s="54"/>
      <c r="W59" s="54"/>
      <c r="X59" s="54"/>
      <c r="Y59" s="54"/>
      <c r="Z59" s="48">
        <v>43446</v>
      </c>
      <c r="AA59" s="96">
        <v>0.3923611111111111</v>
      </c>
      <c r="AB59" s="82"/>
      <c r="AC59" s="82"/>
      <c r="AD59" s="77"/>
      <c r="AE59" s="77"/>
      <c r="AF59" s="79">
        <v>37.700000000000003</v>
      </c>
      <c r="AG59" s="79"/>
      <c r="AH59" s="77" t="s">
        <v>551</v>
      </c>
      <c r="AI59" s="2"/>
      <c r="AK59">
        <v>9.9999999999999992E-2</v>
      </c>
      <c r="AL59">
        <v>0.21714285714285714</v>
      </c>
      <c r="AM59">
        <v>0.22</v>
      </c>
      <c r="AN59">
        <v>0.40500000000000003</v>
      </c>
      <c r="AO59">
        <v>0.73</v>
      </c>
      <c r="AP59">
        <v>0.99</v>
      </c>
      <c r="AQ59">
        <v>1.3</v>
      </c>
      <c r="AR59">
        <v>1.55</v>
      </c>
      <c r="AS59">
        <v>2.375</v>
      </c>
      <c r="AT59">
        <v>2.86</v>
      </c>
      <c r="AW59" s="126">
        <f t="shared" si="1"/>
        <v>2.86</v>
      </c>
      <c r="AX59" s="127">
        <f t="shared" si="12"/>
        <v>1.2970521541950113</v>
      </c>
      <c r="AZ59" s="145">
        <v>2</v>
      </c>
      <c r="BA59" s="145">
        <v>44.1</v>
      </c>
      <c r="BB59" s="126">
        <f t="shared" si="11"/>
        <v>22.05</v>
      </c>
      <c r="BD59" t="str">
        <f t="shared" si="2"/>
        <v/>
      </c>
      <c r="BF59" s="126" t="s">
        <v>594</v>
      </c>
      <c r="BG59" s="126" t="s">
        <v>594</v>
      </c>
      <c r="BH59" s="126" t="s">
        <v>594</v>
      </c>
      <c r="BI59" s="126" t="s">
        <v>594</v>
      </c>
      <c r="BJ59" s="126" t="s">
        <v>594</v>
      </c>
      <c r="BL59" s="2"/>
      <c r="BM59" s="21"/>
      <c r="BN59" s="6"/>
      <c r="BO59" s="6"/>
      <c r="BP59" s="6"/>
      <c r="BQ59" s="6"/>
      <c r="BR59" t="str">
        <f t="shared" si="3"/>
        <v/>
      </c>
      <c r="BS59" t="s">
        <v>594</v>
      </c>
      <c r="BT59" t="s">
        <v>594</v>
      </c>
      <c r="BU59" t="s">
        <v>594</v>
      </c>
      <c r="BV59" t="s">
        <v>594</v>
      </c>
      <c r="BW59" t="s">
        <v>594</v>
      </c>
    </row>
    <row r="60" spans="1:76" x14ac:dyDescent="0.2">
      <c r="A60" s="2" t="s">
        <v>92</v>
      </c>
      <c r="B60" s="2" t="str">
        <f t="shared" si="9"/>
        <v>.</v>
      </c>
      <c r="C60" s="3" t="s">
        <v>92</v>
      </c>
      <c r="D60" s="3">
        <v>59</v>
      </c>
      <c r="E60" s="2"/>
      <c r="F60" s="2"/>
      <c r="G60" s="3">
        <v>7</v>
      </c>
      <c r="H60" s="3">
        <v>9</v>
      </c>
      <c r="I60" s="3">
        <v>1</v>
      </c>
      <c r="J60" s="3">
        <v>1</v>
      </c>
      <c r="K60" s="3">
        <v>10</v>
      </c>
      <c r="L60" s="3">
        <v>29</v>
      </c>
      <c r="M60" s="20" t="s">
        <v>3</v>
      </c>
      <c r="N60" s="20" t="s">
        <v>23</v>
      </c>
      <c r="O60" s="20" t="s">
        <v>16</v>
      </c>
      <c r="P60" s="20">
        <v>10</v>
      </c>
      <c r="Q60" s="20" t="s">
        <v>22</v>
      </c>
      <c r="R60" s="25" t="s">
        <v>581</v>
      </c>
      <c r="S60" s="2"/>
      <c r="T60" s="21"/>
      <c r="U60" s="54"/>
      <c r="V60" s="54"/>
      <c r="W60" s="54"/>
      <c r="X60" s="54"/>
      <c r="Y60" s="54"/>
      <c r="Z60" s="48">
        <v>43442</v>
      </c>
      <c r="AA60" s="96">
        <v>0.58750000000000002</v>
      </c>
      <c r="AB60" s="82">
        <v>1</v>
      </c>
      <c r="AC60" s="82">
        <v>1</v>
      </c>
      <c r="AD60" s="77"/>
      <c r="AE60" s="77"/>
      <c r="AF60" s="79"/>
      <c r="AG60" s="81">
        <v>6.4</v>
      </c>
      <c r="AH60" s="77" t="s">
        <v>558</v>
      </c>
      <c r="AI60" s="2"/>
      <c r="AK60">
        <v>9.7500000000000003E-2</v>
      </c>
      <c r="AL60">
        <v>0.19600000000000001</v>
      </c>
      <c r="AM60">
        <v>0.20600000000000002</v>
      </c>
      <c r="AN60">
        <v>0.36444444399999998</v>
      </c>
      <c r="AO60">
        <v>0.73499999999999999</v>
      </c>
      <c r="AP60">
        <v>0.93500000000000005</v>
      </c>
      <c r="AW60" s="126">
        <f t="shared" si="1"/>
        <v>0.93500000000000005</v>
      </c>
      <c r="AX60" s="127">
        <f t="shared" si="12"/>
        <v>1.3357142857142859</v>
      </c>
      <c r="AZ60" s="145">
        <f>AB60+AC60</f>
        <v>2</v>
      </c>
      <c r="BA60" s="126">
        <v>14</v>
      </c>
      <c r="BB60" s="126">
        <f t="shared" si="11"/>
        <v>7</v>
      </c>
      <c r="BD60" t="str">
        <f t="shared" si="2"/>
        <v/>
      </c>
      <c r="BF60" s="126" t="s">
        <v>594</v>
      </c>
      <c r="BG60" s="126" t="s">
        <v>594</v>
      </c>
      <c r="BH60" s="126" t="s">
        <v>594</v>
      </c>
      <c r="BI60" s="126" t="s">
        <v>594</v>
      </c>
      <c r="BJ60" s="126" t="s">
        <v>594</v>
      </c>
      <c r="BL60" s="2"/>
      <c r="BM60" s="21"/>
      <c r="BN60" s="6"/>
      <c r="BO60" s="6"/>
      <c r="BP60" s="6"/>
      <c r="BQ60" s="6"/>
      <c r="BR60" t="str">
        <f t="shared" si="3"/>
        <v/>
      </c>
      <c r="BS60" t="s">
        <v>594</v>
      </c>
      <c r="BT60" t="s">
        <v>594</v>
      </c>
      <c r="BU60" t="s">
        <v>594</v>
      </c>
      <c r="BV60" t="s">
        <v>594</v>
      </c>
      <c r="BW60" t="s">
        <v>594</v>
      </c>
    </row>
    <row r="61" spans="1:76" x14ac:dyDescent="0.2">
      <c r="A61" s="2" t="s">
        <v>93</v>
      </c>
      <c r="B61" s="2" t="str">
        <f t="shared" si="9"/>
        <v>.</v>
      </c>
      <c r="C61" s="3" t="s">
        <v>93</v>
      </c>
      <c r="D61" s="3">
        <v>60</v>
      </c>
      <c r="E61" s="2"/>
      <c r="F61" s="2"/>
      <c r="G61" s="3">
        <v>7</v>
      </c>
      <c r="H61" s="3">
        <v>11</v>
      </c>
      <c r="I61" s="3">
        <v>1</v>
      </c>
      <c r="J61" s="3">
        <v>1</v>
      </c>
      <c r="K61" s="3">
        <v>11</v>
      </c>
      <c r="L61" s="3">
        <v>28</v>
      </c>
      <c r="M61" s="31" t="s">
        <v>3</v>
      </c>
      <c r="N61" s="31" t="s">
        <v>4</v>
      </c>
      <c r="O61" s="31" t="s">
        <v>16</v>
      </c>
      <c r="P61" s="31">
        <v>13</v>
      </c>
      <c r="Q61" s="31" t="s">
        <v>515</v>
      </c>
      <c r="R61" s="39" t="s">
        <v>581</v>
      </c>
      <c r="S61" s="2"/>
      <c r="T61" s="21"/>
      <c r="U61" s="54"/>
      <c r="V61" s="54"/>
      <c r="W61" s="54"/>
      <c r="X61" s="54"/>
      <c r="Y61" s="54"/>
      <c r="Z61" s="48">
        <v>43445</v>
      </c>
      <c r="AA61" s="96">
        <v>0.5854166666666667</v>
      </c>
      <c r="AB61" s="82">
        <v>1</v>
      </c>
      <c r="AC61" s="82">
        <v>1</v>
      </c>
      <c r="AD61" s="77"/>
      <c r="AE61" s="77"/>
      <c r="AF61" s="79">
        <v>48.8</v>
      </c>
      <c r="AG61" s="79"/>
      <c r="AH61" s="77" t="s">
        <v>554</v>
      </c>
      <c r="AI61" s="2"/>
      <c r="AK61">
        <v>0.13500000000000001</v>
      </c>
      <c r="AL61">
        <v>0.20833333333333334</v>
      </c>
      <c r="AM61">
        <v>0.20166666666666666</v>
      </c>
      <c r="AN61">
        <v>0.36727272700000002</v>
      </c>
      <c r="AO61">
        <v>0.90500000000000003</v>
      </c>
      <c r="AP61">
        <v>1.21</v>
      </c>
      <c r="AQ61">
        <v>1.4750000000000001</v>
      </c>
      <c r="AR61">
        <v>1.76</v>
      </c>
      <c r="AS61">
        <v>1.9650000000000001</v>
      </c>
      <c r="AT61">
        <v>2.5</v>
      </c>
      <c r="AW61" s="126">
        <f t="shared" si="1"/>
        <v>2.5</v>
      </c>
      <c r="AX61" s="127">
        <f t="shared" si="12"/>
        <v>1.2531328320802007</v>
      </c>
      <c r="AZ61" s="145">
        <v>2</v>
      </c>
      <c r="BA61" s="126">
        <v>39.9</v>
      </c>
      <c r="BB61" s="126">
        <f t="shared" si="11"/>
        <v>19.95</v>
      </c>
      <c r="BD61" t="str">
        <f t="shared" si="2"/>
        <v/>
      </c>
      <c r="BF61" s="126" t="s">
        <v>594</v>
      </c>
      <c r="BG61" s="126" t="s">
        <v>594</v>
      </c>
      <c r="BH61" s="126" t="s">
        <v>594</v>
      </c>
      <c r="BI61" s="126" t="s">
        <v>594</v>
      </c>
      <c r="BJ61" s="126" t="s">
        <v>594</v>
      </c>
      <c r="BL61" s="2"/>
      <c r="BM61" s="21"/>
      <c r="BN61" s="6"/>
      <c r="BO61" s="6"/>
      <c r="BP61" s="6"/>
      <c r="BQ61" s="6"/>
      <c r="BR61" t="str">
        <f t="shared" si="3"/>
        <v/>
      </c>
      <c r="BS61" t="s">
        <v>594</v>
      </c>
      <c r="BT61" t="s">
        <v>594</v>
      </c>
      <c r="BU61" t="s">
        <v>594</v>
      </c>
      <c r="BV61" t="s">
        <v>594</v>
      </c>
      <c r="BW61" t="s">
        <v>594</v>
      </c>
      <c r="BX61" s="1" t="s">
        <v>624</v>
      </c>
    </row>
    <row r="62" spans="1:76" x14ac:dyDescent="0.2">
      <c r="A62" s="2" t="s">
        <v>94</v>
      </c>
      <c r="B62" s="2" t="str">
        <f t="shared" si="9"/>
        <v>.</v>
      </c>
      <c r="C62" s="3" t="s">
        <v>94</v>
      </c>
      <c r="D62" s="3">
        <v>61</v>
      </c>
      <c r="E62" s="2"/>
      <c r="F62" s="2"/>
      <c r="G62" s="3">
        <v>7</v>
      </c>
      <c r="H62" s="3">
        <v>13</v>
      </c>
      <c r="I62" s="3">
        <v>1</v>
      </c>
      <c r="J62" s="3">
        <v>1</v>
      </c>
      <c r="K62" s="3">
        <v>12</v>
      </c>
      <c r="L62" s="3">
        <v>27</v>
      </c>
      <c r="M62" s="20" t="s">
        <v>3</v>
      </c>
      <c r="N62" s="20" t="s">
        <v>23</v>
      </c>
      <c r="O62" s="20" t="s">
        <v>16</v>
      </c>
      <c r="P62" s="20"/>
      <c r="Q62" s="20"/>
      <c r="R62" s="20"/>
      <c r="S62" s="2"/>
      <c r="T62" s="21"/>
      <c r="U62" s="54"/>
      <c r="V62" s="54"/>
      <c r="W62" s="54"/>
      <c r="X62" s="54"/>
      <c r="Y62" s="54"/>
      <c r="Z62" s="48">
        <v>43475</v>
      </c>
      <c r="AA62" s="96"/>
      <c r="AB62" s="82"/>
      <c r="AC62" s="82"/>
      <c r="AD62" s="77"/>
      <c r="AE62" s="77"/>
      <c r="AF62" s="79"/>
      <c r="AG62" s="79"/>
      <c r="AH62" s="77"/>
      <c r="AI62" s="2"/>
      <c r="AK62">
        <v>0.16</v>
      </c>
      <c r="AL62">
        <v>0.20600000000000002</v>
      </c>
      <c r="AM62">
        <v>0.16399999999999998</v>
      </c>
      <c r="AN62">
        <v>0.37666666700000001</v>
      </c>
      <c r="AO62">
        <v>0.79</v>
      </c>
      <c r="AP62">
        <v>1.0149999999999999</v>
      </c>
      <c r="AQ62">
        <v>1.155</v>
      </c>
      <c r="AR62">
        <v>1.6950000000000001</v>
      </c>
      <c r="AS62">
        <v>2.2749999999999999</v>
      </c>
      <c r="AT62">
        <v>2.82</v>
      </c>
      <c r="AU62">
        <v>4.5049999999999999</v>
      </c>
      <c r="AV62">
        <v>6.8449999999999998</v>
      </c>
      <c r="AW62" s="126">
        <f t="shared" si="1"/>
        <v>6.8449999999999998</v>
      </c>
      <c r="AX62" s="127"/>
      <c r="BD62" t="str">
        <f t="shared" si="2"/>
        <v/>
      </c>
      <c r="BF62" s="126" t="s">
        <v>594</v>
      </c>
      <c r="BG62" s="126" t="s">
        <v>594</v>
      </c>
      <c r="BH62" s="126" t="s">
        <v>594</v>
      </c>
      <c r="BI62" s="126" t="s">
        <v>594</v>
      </c>
      <c r="BJ62" s="126" t="s">
        <v>594</v>
      </c>
      <c r="BL62" s="2" t="s">
        <v>491</v>
      </c>
      <c r="BM62" s="133" t="s">
        <v>493</v>
      </c>
      <c r="BN62" s="128">
        <v>2</v>
      </c>
      <c r="BO62" s="6">
        <v>644.20000000000005</v>
      </c>
      <c r="BP62" s="4">
        <f>BO62/BN62</f>
        <v>322.10000000000002</v>
      </c>
      <c r="BQ62" s="4">
        <v>62.7</v>
      </c>
      <c r="BR62">
        <f t="shared" si="3"/>
        <v>31.35</v>
      </c>
      <c r="BS62" s="126">
        <v>564.33626249999998</v>
      </c>
      <c r="BT62" s="126">
        <v>13.701525</v>
      </c>
      <c r="BU62" s="126">
        <v>43.044587499999999</v>
      </c>
      <c r="BV62" s="126">
        <v>0.12166250000000001</v>
      </c>
      <c r="BW62" s="126">
        <v>0.26624999999999999</v>
      </c>
    </row>
    <row r="63" spans="1:76" x14ac:dyDescent="0.2">
      <c r="A63" s="2" t="s">
        <v>95</v>
      </c>
      <c r="B63" s="2" t="str">
        <f t="shared" si="9"/>
        <v>.</v>
      </c>
      <c r="C63" s="3" t="s">
        <v>95</v>
      </c>
      <c r="D63" s="3">
        <v>62</v>
      </c>
      <c r="E63" s="2"/>
      <c r="F63" s="2"/>
      <c r="G63" s="3">
        <v>7</v>
      </c>
      <c r="H63" s="3">
        <v>15</v>
      </c>
      <c r="I63" s="3">
        <v>1</v>
      </c>
      <c r="J63" s="3">
        <v>1</v>
      </c>
      <c r="K63" s="3">
        <v>12</v>
      </c>
      <c r="L63" s="3">
        <v>29</v>
      </c>
      <c r="M63" s="26" t="s">
        <v>3</v>
      </c>
      <c r="N63" s="26" t="s">
        <v>4</v>
      </c>
      <c r="O63" s="26" t="s">
        <v>20</v>
      </c>
      <c r="P63" s="26">
        <v>3</v>
      </c>
      <c r="Q63" s="26" t="s">
        <v>7</v>
      </c>
      <c r="R63" s="38" t="s">
        <v>581</v>
      </c>
      <c r="S63" s="2"/>
      <c r="T63" s="21"/>
      <c r="U63" s="54"/>
      <c r="V63" s="54"/>
      <c r="W63" s="54"/>
      <c r="X63" s="54"/>
      <c r="Y63" s="54"/>
      <c r="Z63" s="66">
        <v>43435</v>
      </c>
      <c r="AA63" s="96">
        <v>0.58680555555555558</v>
      </c>
      <c r="AB63" s="82">
        <v>4</v>
      </c>
      <c r="AC63" s="82">
        <v>4</v>
      </c>
      <c r="AD63" s="77"/>
      <c r="AE63" s="77"/>
      <c r="AF63" s="79"/>
      <c r="AG63" s="79"/>
      <c r="AH63" s="77"/>
      <c r="AI63" s="2"/>
      <c r="AK63">
        <v>0.105</v>
      </c>
      <c r="AL63">
        <v>0.18727272727272729</v>
      </c>
      <c r="AW63" s="126">
        <f t="shared" si="1"/>
        <v>0.18727272727272729</v>
      </c>
      <c r="AX63" s="127">
        <f>IF(AW63&gt;0,AW63*10/(BB63),"")</f>
        <v>1.5133149678604223</v>
      </c>
      <c r="AZ63" s="145">
        <f>AB63+AC63</f>
        <v>8</v>
      </c>
      <c r="BA63" s="126">
        <v>9.9</v>
      </c>
      <c r="BB63" s="126">
        <f>BA63/AZ63</f>
        <v>1.2375</v>
      </c>
      <c r="BD63" t="str">
        <f t="shared" si="2"/>
        <v/>
      </c>
      <c r="BF63" s="126" t="s">
        <v>594</v>
      </c>
      <c r="BG63" s="126" t="s">
        <v>594</v>
      </c>
      <c r="BH63" s="126" t="s">
        <v>594</v>
      </c>
      <c r="BI63" s="126" t="s">
        <v>594</v>
      </c>
      <c r="BJ63" s="126" t="s">
        <v>594</v>
      </c>
      <c r="BL63" s="2"/>
      <c r="BM63" s="21"/>
      <c r="BN63" s="6"/>
      <c r="BO63" s="6"/>
      <c r="BP63" s="6"/>
      <c r="BQ63" s="6"/>
      <c r="BR63" t="str">
        <f t="shared" si="3"/>
        <v/>
      </c>
      <c r="BS63" t="s">
        <v>594</v>
      </c>
      <c r="BT63" t="s">
        <v>594</v>
      </c>
      <c r="BU63" t="s">
        <v>594</v>
      </c>
      <c r="BV63" t="s">
        <v>594</v>
      </c>
      <c r="BW63" t="s">
        <v>594</v>
      </c>
    </row>
    <row r="64" spans="1:76" x14ac:dyDescent="0.2">
      <c r="A64" s="2" t="s">
        <v>96</v>
      </c>
      <c r="B64" s="2" t="str">
        <f t="shared" si="9"/>
        <v>.</v>
      </c>
      <c r="C64" s="3" t="s">
        <v>96</v>
      </c>
      <c r="D64" s="3">
        <v>63</v>
      </c>
      <c r="E64" s="2"/>
      <c r="F64" s="2"/>
      <c r="G64" s="3">
        <v>7</v>
      </c>
      <c r="H64" s="3">
        <v>17</v>
      </c>
      <c r="I64" s="3">
        <v>1</v>
      </c>
      <c r="J64" s="3">
        <v>1</v>
      </c>
      <c r="K64" s="3">
        <v>13</v>
      </c>
      <c r="L64" s="3">
        <v>28</v>
      </c>
      <c r="M64" s="22" t="s">
        <v>25</v>
      </c>
      <c r="N64" s="22" t="s">
        <v>25</v>
      </c>
      <c r="O64" s="22" t="s">
        <v>25</v>
      </c>
      <c r="P64" s="22" t="s">
        <v>25</v>
      </c>
      <c r="Q64" s="22" t="s">
        <v>25</v>
      </c>
      <c r="R64" s="42" t="s">
        <v>25</v>
      </c>
      <c r="S64" s="2"/>
      <c r="T64" s="21"/>
      <c r="U64" s="54"/>
      <c r="V64" s="54"/>
      <c r="W64" s="54"/>
      <c r="X64" s="54"/>
      <c r="Y64" s="54"/>
      <c r="Z64" s="5"/>
      <c r="AA64" s="118"/>
      <c r="AB64" s="120"/>
      <c r="AC64" s="120"/>
      <c r="AD64" s="77"/>
      <c r="AE64" s="77"/>
      <c r="AF64" s="79"/>
      <c r="AG64" s="124"/>
      <c r="AH64" s="123"/>
      <c r="AI64" s="2"/>
      <c r="AM64" t="s">
        <v>594</v>
      </c>
      <c r="AW64" s="126" t="str">
        <f t="shared" si="1"/>
        <v/>
      </c>
      <c r="AX64" s="127"/>
      <c r="AZ64" s="145"/>
      <c r="BD64" t="str">
        <f t="shared" si="2"/>
        <v/>
      </c>
      <c r="BF64" s="126" t="s">
        <v>594</v>
      </c>
      <c r="BG64" s="126" t="s">
        <v>594</v>
      </c>
      <c r="BH64" s="126" t="s">
        <v>594</v>
      </c>
      <c r="BI64" s="126" t="s">
        <v>594</v>
      </c>
      <c r="BJ64" s="126" t="s">
        <v>594</v>
      </c>
      <c r="BL64" s="2"/>
      <c r="BM64" s="21"/>
      <c r="BN64" s="6"/>
      <c r="BO64" s="6"/>
      <c r="BP64" s="6"/>
      <c r="BQ64" s="6"/>
      <c r="BR64" t="str">
        <f t="shared" si="3"/>
        <v/>
      </c>
      <c r="BS64" t="s">
        <v>594</v>
      </c>
      <c r="BT64" t="s">
        <v>594</v>
      </c>
      <c r="BU64" t="s">
        <v>594</v>
      </c>
      <c r="BV64" t="s">
        <v>594</v>
      </c>
      <c r="BW64" t="s">
        <v>594</v>
      </c>
    </row>
    <row r="65" spans="1:76" x14ac:dyDescent="0.2">
      <c r="A65" s="2" t="s">
        <v>97</v>
      </c>
      <c r="B65" s="2" t="str">
        <f t="shared" si="9"/>
        <v>.</v>
      </c>
      <c r="C65" s="3" t="s">
        <v>97</v>
      </c>
      <c r="D65" s="3">
        <v>64</v>
      </c>
      <c r="E65" s="2"/>
      <c r="F65" s="2"/>
      <c r="G65" s="3">
        <v>8</v>
      </c>
      <c r="H65" s="3">
        <v>1</v>
      </c>
      <c r="I65" s="3">
        <v>1</v>
      </c>
      <c r="J65" s="3">
        <v>1</v>
      </c>
      <c r="K65" s="3">
        <v>8</v>
      </c>
      <c r="L65" s="3">
        <v>31</v>
      </c>
      <c r="M65" s="33" t="s">
        <v>3</v>
      </c>
      <c r="N65" s="33" t="s">
        <v>23</v>
      </c>
      <c r="O65" s="33" t="s">
        <v>16</v>
      </c>
      <c r="P65" s="33" t="s">
        <v>17</v>
      </c>
      <c r="Q65" s="33" t="s">
        <v>17</v>
      </c>
      <c r="R65" s="34" t="s">
        <v>18</v>
      </c>
      <c r="S65" s="2"/>
      <c r="T65" s="21"/>
      <c r="U65" s="54"/>
      <c r="V65" s="54"/>
      <c r="W65" s="54"/>
      <c r="X65" s="54"/>
      <c r="Y65" s="54"/>
      <c r="Z65" s="48">
        <v>43448</v>
      </c>
      <c r="AA65" s="96"/>
      <c r="AB65" s="82"/>
      <c r="AC65" s="82"/>
      <c r="AD65" s="77"/>
      <c r="AE65" s="77"/>
      <c r="AF65" s="79"/>
      <c r="AG65" s="79"/>
      <c r="AH65" s="77"/>
      <c r="AI65" s="2"/>
      <c r="AK65">
        <v>0.12666666666666668</v>
      </c>
      <c r="AL65">
        <v>0.24</v>
      </c>
      <c r="AM65">
        <v>0.26750000000000002</v>
      </c>
      <c r="AN65">
        <v>0.541538462</v>
      </c>
      <c r="AO65">
        <v>1.075</v>
      </c>
      <c r="AP65">
        <v>1.375</v>
      </c>
      <c r="AQ65">
        <v>1.575</v>
      </c>
      <c r="AR65">
        <v>2.0150000000000001</v>
      </c>
      <c r="AS65">
        <v>2.7650000000000001</v>
      </c>
      <c r="AT65">
        <v>3.8149999999999999</v>
      </c>
      <c r="AU65">
        <v>4.53</v>
      </c>
      <c r="AV65">
        <v>7.9649999999999999</v>
      </c>
      <c r="AW65" s="126">
        <f t="shared" si="1"/>
        <v>7.9649999999999999</v>
      </c>
      <c r="AX65" s="127">
        <f>IF(AW65&gt;0,AW65*10/(BB65),"")</f>
        <v>2.052835051546392</v>
      </c>
      <c r="AZ65" s="145">
        <v>2</v>
      </c>
      <c r="BA65" s="126">
        <v>77.599999999999994</v>
      </c>
      <c r="BB65" s="126">
        <f>BA65/AZ65</f>
        <v>38.799999999999997</v>
      </c>
      <c r="BC65">
        <v>8.8000000000000007</v>
      </c>
      <c r="BD65">
        <f t="shared" si="2"/>
        <v>4.4000000000000004</v>
      </c>
      <c r="BE65" s="126">
        <v>0.11340206185567012</v>
      </c>
      <c r="BF65" s="126">
        <v>208.3223375</v>
      </c>
      <c r="BG65" s="126">
        <v>3.1209375000000001</v>
      </c>
      <c r="BH65" s="126">
        <v>9.8047500000000003</v>
      </c>
      <c r="BI65" s="126">
        <v>7.4200000000000002E-2</v>
      </c>
      <c r="BJ65" s="126">
        <v>3.7124999999999998E-2</v>
      </c>
      <c r="BL65" s="5" t="s">
        <v>491</v>
      </c>
      <c r="BM65" s="6" t="s">
        <v>491</v>
      </c>
      <c r="BN65" s="6"/>
      <c r="BO65" s="6"/>
      <c r="BP65" s="6"/>
      <c r="BQ65" s="6"/>
      <c r="BR65" t="str">
        <f t="shared" si="3"/>
        <v/>
      </c>
      <c r="BS65" t="s">
        <v>594</v>
      </c>
      <c r="BT65" t="s">
        <v>594</v>
      </c>
      <c r="BU65" t="s">
        <v>594</v>
      </c>
      <c r="BV65" t="s">
        <v>594</v>
      </c>
      <c r="BW65" t="s">
        <v>594</v>
      </c>
    </row>
    <row r="66" spans="1:76" x14ac:dyDescent="0.2">
      <c r="A66" s="87"/>
      <c r="B66" s="87" t="str">
        <f t="shared" ref="B66:B97" si="13">IF(OR(A66=A65,A66=A67),"same",".")</f>
        <v>.</v>
      </c>
      <c r="C66" s="88" t="s">
        <v>98</v>
      </c>
      <c r="D66" s="88">
        <v>65</v>
      </c>
      <c r="E66" s="2" t="s">
        <v>587</v>
      </c>
      <c r="F66" s="29" t="s">
        <v>588</v>
      </c>
      <c r="G66" s="3">
        <v>8</v>
      </c>
      <c r="H66" s="3">
        <v>3</v>
      </c>
      <c r="I66" s="3">
        <v>1</v>
      </c>
      <c r="J66" s="3">
        <v>1</v>
      </c>
      <c r="K66" s="3">
        <v>8</v>
      </c>
      <c r="L66" s="3">
        <v>33</v>
      </c>
      <c r="M66" s="28" t="s">
        <v>3</v>
      </c>
      <c r="N66" s="28" t="s">
        <v>4</v>
      </c>
      <c r="O66" s="28" t="s">
        <v>20</v>
      </c>
      <c r="P66" s="30" t="s">
        <v>466</v>
      </c>
      <c r="Q66" s="30" t="s">
        <v>466</v>
      </c>
      <c r="R66" s="36" t="s">
        <v>18</v>
      </c>
      <c r="S66" s="2"/>
      <c r="T66" s="21">
        <v>1</v>
      </c>
      <c r="U66" s="73" t="s">
        <v>593</v>
      </c>
      <c r="V66" s="68" t="s">
        <v>496</v>
      </c>
      <c r="W66" s="68" t="s">
        <v>66</v>
      </c>
      <c r="X66" s="68"/>
      <c r="Y66" s="68"/>
      <c r="Z66" s="2"/>
      <c r="AA66" s="96"/>
      <c r="AB66" s="82"/>
      <c r="AC66" s="82"/>
      <c r="AD66" s="77"/>
      <c r="AE66" s="77"/>
      <c r="AF66" s="79"/>
      <c r="AG66" s="79"/>
      <c r="AH66" s="77"/>
      <c r="AI66" s="21"/>
      <c r="AK66" t="s">
        <v>594</v>
      </c>
      <c r="AL66" t="s">
        <v>594</v>
      </c>
      <c r="AM66" t="s">
        <v>594</v>
      </c>
      <c r="AO66" t="s">
        <v>594</v>
      </c>
      <c r="AP66" t="s">
        <v>594</v>
      </c>
      <c r="AQ66" t="s">
        <v>594</v>
      </c>
      <c r="AR66" t="s">
        <v>594</v>
      </c>
      <c r="AS66" t="s">
        <v>594</v>
      </c>
      <c r="AT66" t="s">
        <v>594</v>
      </c>
      <c r="AU66" t="s">
        <v>594</v>
      </c>
      <c r="AV66" t="s">
        <v>594</v>
      </c>
      <c r="AW66" s="126" t="str">
        <f t="shared" ref="AW66:AW129" si="14">IF(AV66&gt;0,AV66,IF(AU66&gt;0,AU66,IF(AT66&gt;0,AT66,IF(AS66&gt;0,AS66,IF(AR66&gt;0,AR66,IF(AQ66&gt;0,AQ66,IF(AP66&gt;0,AP66,IF(AO66&gt;0,AO66,IF(AN66&gt;0,AN66,IF(AM66&gt;0,AM66,IF(AL66&gt;0,AL66,IF(AK66&gt;0,AK66))))))))))))</f>
        <v/>
      </c>
      <c r="AX66" s="127"/>
      <c r="AZ66" s="145"/>
      <c r="BD66" t="str">
        <f t="shared" si="2"/>
        <v/>
      </c>
      <c r="BF66" s="126" t="s">
        <v>594</v>
      </c>
      <c r="BG66" s="126" t="s">
        <v>594</v>
      </c>
      <c r="BH66" s="126" t="s">
        <v>594</v>
      </c>
      <c r="BI66" s="126" t="s">
        <v>594</v>
      </c>
      <c r="BJ66" s="126" t="s">
        <v>594</v>
      </c>
      <c r="BL66" s="2"/>
      <c r="BM66" s="21"/>
      <c r="BN66" s="6"/>
      <c r="BO66" s="6"/>
      <c r="BP66" s="6"/>
      <c r="BQ66" s="6"/>
      <c r="BR66" t="str">
        <f t="shared" si="3"/>
        <v/>
      </c>
      <c r="BS66" t="s">
        <v>594</v>
      </c>
      <c r="BT66" t="s">
        <v>594</v>
      </c>
      <c r="BU66" t="s">
        <v>594</v>
      </c>
      <c r="BV66" t="s">
        <v>594</v>
      </c>
      <c r="BW66" t="s">
        <v>594</v>
      </c>
    </row>
    <row r="67" spans="1:76" x14ac:dyDescent="0.2">
      <c r="A67" s="2" t="s">
        <v>99</v>
      </c>
      <c r="B67" s="2" t="str">
        <f t="shared" si="13"/>
        <v>.</v>
      </c>
      <c r="C67" s="3" t="s">
        <v>99</v>
      </c>
      <c r="D67" s="3">
        <v>66</v>
      </c>
      <c r="E67" s="2"/>
      <c r="F67" s="2"/>
      <c r="G67" s="3">
        <v>8</v>
      </c>
      <c r="H67" s="3">
        <v>5</v>
      </c>
      <c r="I67" s="3">
        <v>1</v>
      </c>
      <c r="J67" s="3">
        <v>1</v>
      </c>
      <c r="K67" s="3">
        <v>9</v>
      </c>
      <c r="L67" s="3">
        <v>32</v>
      </c>
      <c r="M67" s="27" t="s">
        <v>3</v>
      </c>
      <c r="N67" s="27" t="s">
        <v>23</v>
      </c>
      <c r="O67" s="27" t="s">
        <v>20</v>
      </c>
      <c r="P67" s="27">
        <v>4</v>
      </c>
      <c r="Q67" s="27" t="s">
        <v>21</v>
      </c>
      <c r="R67" s="35" t="s">
        <v>581</v>
      </c>
      <c r="S67" s="2"/>
      <c r="T67" s="21"/>
      <c r="U67" s="53"/>
      <c r="V67" s="53"/>
      <c r="W67" s="54"/>
      <c r="X67" s="54"/>
      <c r="Y67" s="54"/>
      <c r="Z67" s="66">
        <v>43436</v>
      </c>
      <c r="AA67" s="96">
        <v>0.58472222222222225</v>
      </c>
      <c r="AB67" s="82">
        <v>4</v>
      </c>
      <c r="AC67" s="82">
        <v>3</v>
      </c>
      <c r="AD67" s="77"/>
      <c r="AE67" s="77"/>
      <c r="AF67" s="79"/>
      <c r="AG67" s="79"/>
      <c r="AH67" s="77"/>
      <c r="AI67" s="2"/>
      <c r="AK67">
        <v>0.13250000000000001</v>
      </c>
      <c r="AL67">
        <v>0.21666666666666667</v>
      </c>
      <c r="AM67">
        <v>0.21625</v>
      </c>
      <c r="AW67" s="126">
        <f t="shared" si="14"/>
        <v>0.21625</v>
      </c>
      <c r="AX67" s="127">
        <f>IF(AW67&gt;0,AW67*10/(BB67),"")</f>
        <v>1.3887614678899083</v>
      </c>
      <c r="AZ67" s="145">
        <f>AB67+AC67</f>
        <v>7</v>
      </c>
      <c r="BA67" s="126">
        <v>10.9</v>
      </c>
      <c r="BB67" s="126">
        <f t="shared" ref="BB67:BB78" si="15">BA67/AZ67</f>
        <v>1.5571428571428572</v>
      </c>
      <c r="BD67" t="str">
        <f t="shared" ref="BD67:BD130" si="16">IF(BC67&gt;0,BC67/AZ67,"")</f>
        <v/>
      </c>
      <c r="BF67" s="126" t="s">
        <v>594</v>
      </c>
      <c r="BG67" s="126" t="s">
        <v>594</v>
      </c>
      <c r="BH67" s="126" t="s">
        <v>594</v>
      </c>
      <c r="BI67" s="126" t="s">
        <v>594</v>
      </c>
      <c r="BJ67" s="126" t="s">
        <v>594</v>
      </c>
      <c r="BL67" s="2"/>
      <c r="BM67" s="21"/>
      <c r="BN67" s="6"/>
      <c r="BO67" s="6"/>
      <c r="BP67" s="6"/>
      <c r="BQ67" s="6"/>
      <c r="BR67" t="str">
        <f t="shared" ref="BR67:BR130" si="17">IF(BQ67&gt;0,BQ67/BN67,"")</f>
        <v/>
      </c>
      <c r="BS67" t="s">
        <v>594</v>
      </c>
      <c r="BT67" t="s">
        <v>594</v>
      </c>
      <c r="BU67" t="s">
        <v>594</v>
      </c>
      <c r="BV67" t="s">
        <v>594</v>
      </c>
      <c r="BW67" t="s">
        <v>594</v>
      </c>
    </row>
    <row r="68" spans="1:76" x14ac:dyDescent="0.2">
      <c r="A68" s="2" t="s">
        <v>100</v>
      </c>
      <c r="B68" s="2" t="str">
        <f t="shared" si="13"/>
        <v>.</v>
      </c>
      <c r="C68" s="3" t="s">
        <v>100</v>
      </c>
      <c r="D68" s="3">
        <v>67</v>
      </c>
      <c r="E68" s="2"/>
      <c r="F68" s="2"/>
      <c r="G68" s="3">
        <v>8</v>
      </c>
      <c r="H68" s="3">
        <v>7</v>
      </c>
      <c r="I68" s="3">
        <v>1</v>
      </c>
      <c r="J68" s="3">
        <v>1</v>
      </c>
      <c r="K68" s="3">
        <v>10</v>
      </c>
      <c r="L68" s="3">
        <v>31</v>
      </c>
      <c r="M68" s="33" t="s">
        <v>3</v>
      </c>
      <c r="N68" s="33" t="s">
        <v>23</v>
      </c>
      <c r="O68" s="33" t="s">
        <v>16</v>
      </c>
      <c r="P68" s="33" t="s">
        <v>24</v>
      </c>
      <c r="Q68" s="33" t="s">
        <v>24</v>
      </c>
      <c r="R68" s="34" t="s">
        <v>18</v>
      </c>
      <c r="S68" s="33" t="s">
        <v>26</v>
      </c>
      <c r="T68" s="32"/>
      <c r="U68" s="63"/>
      <c r="V68" s="63"/>
      <c r="W68" s="54"/>
      <c r="X68" s="54"/>
      <c r="Y68" s="54"/>
      <c r="Z68" s="48">
        <v>43448</v>
      </c>
      <c r="AA68" s="96"/>
      <c r="AB68" s="82"/>
      <c r="AC68" s="82"/>
      <c r="AD68" s="77"/>
      <c r="AE68" s="77"/>
      <c r="AF68" s="79"/>
      <c r="AG68" s="79"/>
      <c r="AH68" s="77"/>
      <c r="AI68" s="2"/>
      <c r="AK68" t="s">
        <v>594</v>
      </c>
      <c r="AL68" t="s">
        <v>594</v>
      </c>
      <c r="AM68" t="s">
        <v>594</v>
      </c>
      <c r="AO68" t="s">
        <v>594</v>
      </c>
      <c r="AP68" t="s">
        <v>594</v>
      </c>
      <c r="AQ68" t="s">
        <v>594</v>
      </c>
      <c r="AR68" t="s">
        <v>594</v>
      </c>
      <c r="AS68" t="s">
        <v>594</v>
      </c>
      <c r="AT68" t="s">
        <v>594</v>
      </c>
      <c r="AU68" t="s">
        <v>594</v>
      </c>
      <c r="AV68" t="s">
        <v>594</v>
      </c>
      <c r="AW68" s="126" t="str">
        <f t="shared" si="14"/>
        <v/>
      </c>
      <c r="AX68" s="127"/>
      <c r="AZ68" s="145">
        <v>2</v>
      </c>
      <c r="BA68" s="126">
        <v>64.8</v>
      </c>
      <c r="BB68" s="126">
        <f t="shared" si="15"/>
        <v>32.4</v>
      </c>
      <c r="BC68">
        <v>9.6999999999999993</v>
      </c>
      <c r="BD68">
        <f t="shared" si="16"/>
        <v>4.8499999999999996</v>
      </c>
      <c r="BE68" s="126">
        <v>0.14969135802469136</v>
      </c>
      <c r="BF68" s="126">
        <v>230.105075</v>
      </c>
      <c r="BG68" s="126">
        <v>3.62575</v>
      </c>
      <c r="BH68" s="126">
        <v>11.390650000000001</v>
      </c>
      <c r="BI68" s="126">
        <v>7.7950000000000005E-2</v>
      </c>
      <c r="BJ68" s="126">
        <v>4.5249999999999999E-2</v>
      </c>
      <c r="BL68" s="2" t="s">
        <v>491</v>
      </c>
      <c r="BM68" s="21" t="s">
        <v>491</v>
      </c>
      <c r="BN68" s="6"/>
      <c r="BO68" s="6"/>
      <c r="BP68" s="6"/>
      <c r="BQ68" s="6"/>
      <c r="BR68" t="str">
        <f t="shared" si="17"/>
        <v/>
      </c>
      <c r="BS68" t="s">
        <v>594</v>
      </c>
      <c r="BT68" t="s">
        <v>594</v>
      </c>
      <c r="BU68" t="s">
        <v>594</v>
      </c>
      <c r="BV68" t="s">
        <v>594</v>
      </c>
      <c r="BW68" t="s">
        <v>594</v>
      </c>
    </row>
    <row r="69" spans="1:76" x14ac:dyDescent="0.2">
      <c r="A69" s="2" t="s">
        <v>101</v>
      </c>
      <c r="B69" s="2" t="str">
        <f t="shared" si="13"/>
        <v>.</v>
      </c>
      <c r="C69" s="3" t="s">
        <v>101</v>
      </c>
      <c r="D69" s="3">
        <v>68</v>
      </c>
      <c r="E69" s="2"/>
      <c r="F69" s="2"/>
      <c r="G69" s="3">
        <v>8</v>
      </c>
      <c r="H69" s="3">
        <v>9</v>
      </c>
      <c r="I69" s="3">
        <v>1</v>
      </c>
      <c r="J69" s="3">
        <v>1</v>
      </c>
      <c r="K69" s="3">
        <v>10</v>
      </c>
      <c r="L69" s="3">
        <v>33</v>
      </c>
      <c r="M69" s="26" t="s">
        <v>3</v>
      </c>
      <c r="N69" s="26" t="s">
        <v>23</v>
      </c>
      <c r="O69" s="26" t="s">
        <v>20</v>
      </c>
      <c r="P69" s="26">
        <v>3</v>
      </c>
      <c r="Q69" s="26" t="s">
        <v>7</v>
      </c>
      <c r="R69" s="38" t="s">
        <v>581</v>
      </c>
      <c r="S69" s="2"/>
      <c r="T69" s="21"/>
      <c r="U69" s="53"/>
      <c r="V69" s="53"/>
      <c r="W69" s="54"/>
      <c r="X69" s="54"/>
      <c r="Y69" s="54"/>
      <c r="Z69" s="66">
        <v>43435</v>
      </c>
      <c r="AA69" s="96">
        <v>0.59027777777777779</v>
      </c>
      <c r="AB69" s="82">
        <v>5</v>
      </c>
      <c r="AC69" s="82">
        <v>4</v>
      </c>
      <c r="AD69" s="77"/>
      <c r="AE69" s="77"/>
      <c r="AF69" s="79"/>
      <c r="AG69" s="79"/>
      <c r="AH69" s="77"/>
      <c r="AI69" s="2"/>
      <c r="AK69">
        <v>0.11333333333333334</v>
      </c>
      <c r="AL69">
        <v>0.184</v>
      </c>
      <c r="AW69" s="126">
        <f t="shared" si="14"/>
        <v>0.184</v>
      </c>
      <c r="AX69" s="127">
        <f t="shared" ref="AX69:AX76" si="18">IF(AW69&gt;0,AW69*10/(BB69),"")</f>
        <v>1.903448275862069</v>
      </c>
      <c r="AZ69" s="145">
        <f>AB69+AC69</f>
        <v>9</v>
      </c>
      <c r="BA69" s="126">
        <v>8.6999999999999993</v>
      </c>
      <c r="BB69" s="126">
        <f t="shared" si="15"/>
        <v>0.96666666666666656</v>
      </c>
      <c r="BD69" t="str">
        <f t="shared" si="16"/>
        <v/>
      </c>
      <c r="BF69" s="126" t="s">
        <v>594</v>
      </c>
      <c r="BG69" s="126" t="s">
        <v>594</v>
      </c>
      <c r="BH69" s="126" t="s">
        <v>594</v>
      </c>
      <c r="BI69" s="126" t="s">
        <v>594</v>
      </c>
      <c r="BJ69" s="126" t="s">
        <v>594</v>
      </c>
      <c r="BL69" s="2"/>
      <c r="BM69" s="21"/>
      <c r="BN69" s="6"/>
      <c r="BO69" s="6"/>
      <c r="BP69" s="6"/>
      <c r="BQ69" s="6"/>
      <c r="BR69" t="str">
        <f t="shared" si="17"/>
        <v/>
      </c>
      <c r="BS69" t="s">
        <v>594</v>
      </c>
      <c r="BT69" t="s">
        <v>594</v>
      </c>
      <c r="BU69" t="s">
        <v>594</v>
      </c>
      <c r="BV69" t="s">
        <v>594</v>
      </c>
      <c r="BW69" t="s">
        <v>594</v>
      </c>
    </row>
    <row r="70" spans="1:76" x14ac:dyDescent="0.2">
      <c r="A70" s="2" t="s">
        <v>102</v>
      </c>
      <c r="B70" s="2" t="str">
        <f t="shared" si="13"/>
        <v>.</v>
      </c>
      <c r="C70" s="3" t="s">
        <v>102</v>
      </c>
      <c r="D70" s="3">
        <v>69</v>
      </c>
      <c r="E70" s="2"/>
      <c r="F70" s="2"/>
      <c r="G70" s="3">
        <v>8</v>
      </c>
      <c r="H70" s="3">
        <v>11</v>
      </c>
      <c r="I70" s="3">
        <v>1</v>
      </c>
      <c r="J70" s="3">
        <v>1</v>
      </c>
      <c r="K70" s="3">
        <v>11</v>
      </c>
      <c r="L70" s="3">
        <v>32</v>
      </c>
      <c r="M70" s="33" t="s">
        <v>3</v>
      </c>
      <c r="N70" s="33" t="s">
        <v>4</v>
      </c>
      <c r="O70" s="33" t="s">
        <v>16</v>
      </c>
      <c r="P70" s="33" t="s">
        <v>17</v>
      </c>
      <c r="Q70" s="33" t="s">
        <v>17</v>
      </c>
      <c r="R70" s="34" t="s">
        <v>18</v>
      </c>
      <c r="S70" s="2"/>
      <c r="T70" s="21"/>
      <c r="U70" s="53"/>
      <c r="V70" s="53"/>
      <c r="W70" s="54"/>
      <c r="X70" s="54"/>
      <c r="Y70" s="54"/>
      <c r="Z70" s="48">
        <v>43448</v>
      </c>
      <c r="AA70" s="96"/>
      <c r="AB70" s="82"/>
      <c r="AC70" s="82"/>
      <c r="AD70" s="77"/>
      <c r="AE70" s="77"/>
      <c r="AF70" s="79"/>
      <c r="AG70" s="79"/>
      <c r="AH70" s="77"/>
      <c r="AI70" s="2"/>
      <c r="AK70">
        <v>0.115</v>
      </c>
      <c r="AL70">
        <v>0.27999999999999997</v>
      </c>
      <c r="AM70">
        <v>0.23166666666666666</v>
      </c>
      <c r="AN70">
        <v>0.41454545500000001</v>
      </c>
      <c r="AO70">
        <v>0.96499999999999997</v>
      </c>
      <c r="AP70">
        <v>1.1399999999999999</v>
      </c>
      <c r="AQ70">
        <v>1.3</v>
      </c>
      <c r="AR70">
        <v>1.4850000000000001</v>
      </c>
      <c r="AS70">
        <v>1.7250000000000001</v>
      </c>
      <c r="AT70">
        <v>1.97</v>
      </c>
      <c r="AU70">
        <v>2.5499999999999998</v>
      </c>
      <c r="AV70">
        <v>3.8650000000000002</v>
      </c>
      <c r="AW70" s="126">
        <f t="shared" si="14"/>
        <v>3.8650000000000002</v>
      </c>
      <c r="AX70" s="127">
        <f t="shared" si="18"/>
        <v>1.2487883683360261</v>
      </c>
      <c r="AZ70" s="145">
        <v>2</v>
      </c>
      <c r="BA70" s="126">
        <v>61.9</v>
      </c>
      <c r="BB70" s="126">
        <f t="shared" si="15"/>
        <v>30.95</v>
      </c>
      <c r="BC70">
        <f>0.008*1000</f>
        <v>8</v>
      </c>
      <c r="BD70">
        <f t="shared" si="16"/>
        <v>4</v>
      </c>
      <c r="BE70" s="126">
        <v>0.12924071082390953</v>
      </c>
      <c r="BF70" s="126" t="s">
        <v>594</v>
      </c>
      <c r="BG70" s="126" t="s">
        <v>594</v>
      </c>
      <c r="BH70" s="126" t="s">
        <v>594</v>
      </c>
      <c r="BI70" s="126" t="s">
        <v>594</v>
      </c>
      <c r="BJ70" s="126" t="s">
        <v>594</v>
      </c>
      <c r="BL70" s="2" t="s">
        <v>491</v>
      </c>
      <c r="BM70" s="21" t="s">
        <v>491</v>
      </c>
      <c r="BN70" s="6"/>
      <c r="BO70" s="6"/>
      <c r="BP70" s="6"/>
      <c r="BQ70" s="6"/>
      <c r="BR70" t="str">
        <f t="shared" si="17"/>
        <v/>
      </c>
      <c r="BS70" t="s">
        <v>594</v>
      </c>
      <c r="BT70" t="s">
        <v>594</v>
      </c>
      <c r="BU70" t="s">
        <v>594</v>
      </c>
      <c r="BV70" t="s">
        <v>594</v>
      </c>
      <c r="BW70" t="s">
        <v>594</v>
      </c>
    </row>
    <row r="71" spans="1:76" x14ac:dyDescent="0.2">
      <c r="A71" s="2" t="s">
        <v>103</v>
      </c>
      <c r="B71" s="2" t="str">
        <f t="shared" si="13"/>
        <v>.</v>
      </c>
      <c r="C71" s="3" t="s">
        <v>103</v>
      </c>
      <c r="D71" s="3">
        <v>70</v>
      </c>
      <c r="E71" s="2"/>
      <c r="F71" s="2"/>
      <c r="G71" s="3">
        <v>8</v>
      </c>
      <c r="H71" s="3">
        <v>13</v>
      </c>
      <c r="I71" s="3">
        <v>1</v>
      </c>
      <c r="J71" s="3">
        <v>1</v>
      </c>
      <c r="K71" s="3">
        <v>12</v>
      </c>
      <c r="L71" s="3">
        <v>31</v>
      </c>
      <c r="M71" s="31" t="s">
        <v>3</v>
      </c>
      <c r="N71" s="31" t="s">
        <v>23</v>
      </c>
      <c r="O71" s="31" t="s">
        <v>16</v>
      </c>
      <c r="P71" s="31">
        <v>13</v>
      </c>
      <c r="Q71" s="31" t="s">
        <v>515</v>
      </c>
      <c r="R71" s="39" t="s">
        <v>582</v>
      </c>
      <c r="S71" s="2"/>
      <c r="T71" s="21"/>
      <c r="U71" s="53"/>
      <c r="V71" s="53"/>
      <c r="W71" s="54"/>
      <c r="X71" s="54"/>
      <c r="Y71" s="54"/>
      <c r="Z71" s="48">
        <v>43445</v>
      </c>
      <c r="AA71" s="96">
        <v>0.75763888888888886</v>
      </c>
      <c r="AB71" s="82">
        <v>1</v>
      </c>
      <c r="AC71" s="82">
        <v>1</v>
      </c>
      <c r="AD71" s="77"/>
      <c r="AE71" s="77"/>
      <c r="AF71" s="79">
        <v>39.799999999999997</v>
      </c>
      <c r="AG71" s="79"/>
      <c r="AH71" s="77" t="s">
        <v>561</v>
      </c>
      <c r="AI71" s="2"/>
      <c r="AK71">
        <v>4.4999999999999998E-2</v>
      </c>
      <c r="AL71">
        <v>0.125</v>
      </c>
      <c r="AM71">
        <v>8.666666666666667E-2</v>
      </c>
      <c r="AN71">
        <v>0.26</v>
      </c>
      <c r="AO71">
        <v>0.66</v>
      </c>
      <c r="AP71">
        <v>0.85</v>
      </c>
      <c r="AQ71">
        <v>0.69</v>
      </c>
      <c r="AR71">
        <v>1.04</v>
      </c>
      <c r="AS71">
        <v>1.39</v>
      </c>
      <c r="AT71">
        <v>1.81</v>
      </c>
      <c r="AW71" s="126">
        <f t="shared" si="14"/>
        <v>1.81</v>
      </c>
      <c r="AX71" s="127">
        <f t="shared" si="18"/>
        <v>1.3308823529411766</v>
      </c>
      <c r="AZ71" s="145">
        <v>2</v>
      </c>
      <c r="BA71" s="126">
        <v>27.2</v>
      </c>
      <c r="BB71" s="126">
        <f t="shared" si="15"/>
        <v>13.6</v>
      </c>
      <c r="BD71" t="str">
        <f t="shared" si="16"/>
        <v/>
      </c>
      <c r="BF71" s="126" t="s">
        <v>594</v>
      </c>
      <c r="BG71" s="126" t="s">
        <v>594</v>
      </c>
      <c r="BH71" s="126" t="s">
        <v>594</v>
      </c>
      <c r="BI71" s="126" t="s">
        <v>594</v>
      </c>
      <c r="BJ71" s="126" t="s">
        <v>594</v>
      </c>
      <c r="BL71" s="2"/>
      <c r="BM71" s="21"/>
      <c r="BN71" s="6"/>
      <c r="BO71" s="6"/>
      <c r="BP71" s="6"/>
      <c r="BQ71" s="6"/>
      <c r="BR71" t="str">
        <f t="shared" si="17"/>
        <v/>
      </c>
      <c r="BS71" t="s">
        <v>594</v>
      </c>
      <c r="BT71" t="s">
        <v>594</v>
      </c>
      <c r="BU71" t="s">
        <v>594</v>
      </c>
      <c r="BV71" t="s">
        <v>594</v>
      </c>
      <c r="BW71" t="s">
        <v>594</v>
      </c>
    </row>
    <row r="72" spans="1:76" x14ac:dyDescent="0.2">
      <c r="A72" s="2" t="s">
        <v>104</v>
      </c>
      <c r="B72" s="2" t="str">
        <f t="shared" si="13"/>
        <v>.</v>
      </c>
      <c r="C72" s="3" t="s">
        <v>104</v>
      </c>
      <c r="D72" s="3">
        <v>71</v>
      </c>
      <c r="E72" s="2"/>
      <c r="F72" s="2"/>
      <c r="G72" s="3">
        <v>8</v>
      </c>
      <c r="H72" s="3">
        <v>15</v>
      </c>
      <c r="I72" s="3">
        <v>1</v>
      </c>
      <c r="J72" s="3">
        <v>1</v>
      </c>
      <c r="K72" s="3">
        <v>12</v>
      </c>
      <c r="L72" s="3">
        <v>33</v>
      </c>
      <c r="M72" s="26" t="s">
        <v>3</v>
      </c>
      <c r="N72" s="26" t="s">
        <v>23</v>
      </c>
      <c r="O72" s="26" t="s">
        <v>20</v>
      </c>
      <c r="P72" s="26">
        <v>3</v>
      </c>
      <c r="Q72" s="26" t="s">
        <v>7</v>
      </c>
      <c r="R72" s="38" t="s">
        <v>584</v>
      </c>
      <c r="S72" s="2"/>
      <c r="T72" s="21"/>
      <c r="U72" s="53"/>
      <c r="V72" s="53"/>
      <c r="W72" s="54"/>
      <c r="X72" s="54"/>
      <c r="Y72" s="54"/>
      <c r="Z72" s="66">
        <v>43435</v>
      </c>
      <c r="AA72" s="96">
        <v>0.16111111111111112</v>
      </c>
      <c r="AB72" s="82">
        <v>3</v>
      </c>
      <c r="AC72" s="82">
        <v>3</v>
      </c>
      <c r="AD72" s="77"/>
      <c r="AE72" s="77"/>
      <c r="AF72" s="79"/>
      <c r="AG72" s="79"/>
      <c r="AH72" s="77"/>
      <c r="AI72" s="2"/>
      <c r="AK72">
        <v>0.16</v>
      </c>
      <c r="AL72">
        <v>0.1842857142857143</v>
      </c>
      <c r="AW72" s="126">
        <f t="shared" si="14"/>
        <v>0.1842857142857143</v>
      </c>
      <c r="AX72" s="127">
        <f t="shared" si="18"/>
        <v>1.2709359605911332</v>
      </c>
      <c r="AZ72" s="145">
        <f>AB72+AC72</f>
        <v>6</v>
      </c>
      <c r="BA72" s="126">
        <v>8.6999999999999993</v>
      </c>
      <c r="BB72" s="126">
        <f t="shared" si="15"/>
        <v>1.45</v>
      </c>
      <c r="BD72" t="str">
        <f t="shared" si="16"/>
        <v/>
      </c>
      <c r="BF72" s="126" t="s">
        <v>594</v>
      </c>
      <c r="BG72" s="126" t="s">
        <v>594</v>
      </c>
      <c r="BH72" s="126" t="s">
        <v>594</v>
      </c>
      <c r="BI72" s="126" t="s">
        <v>594</v>
      </c>
      <c r="BJ72" s="126" t="s">
        <v>594</v>
      </c>
      <c r="BL72" s="2"/>
      <c r="BM72" s="21"/>
      <c r="BN72" s="6"/>
      <c r="BO72" s="6"/>
      <c r="BP72" s="6"/>
      <c r="BQ72" s="6"/>
      <c r="BR72" t="str">
        <f t="shared" si="17"/>
        <v/>
      </c>
      <c r="BS72" t="s">
        <v>594</v>
      </c>
      <c r="BT72" t="s">
        <v>594</v>
      </c>
      <c r="BU72" t="s">
        <v>594</v>
      </c>
      <c r="BV72" t="s">
        <v>594</v>
      </c>
      <c r="BW72" t="s">
        <v>594</v>
      </c>
    </row>
    <row r="73" spans="1:76" x14ac:dyDescent="0.2">
      <c r="A73" s="2" t="s">
        <v>105</v>
      </c>
      <c r="B73" s="2" t="str">
        <f t="shared" si="13"/>
        <v>.</v>
      </c>
      <c r="C73" s="3" t="s">
        <v>105</v>
      </c>
      <c r="D73" s="3">
        <v>72</v>
      </c>
      <c r="E73" s="2"/>
      <c r="F73" s="2"/>
      <c r="G73" s="3">
        <v>8</v>
      </c>
      <c r="H73" s="3">
        <v>17</v>
      </c>
      <c r="I73" s="3">
        <v>1</v>
      </c>
      <c r="J73" s="3">
        <v>1</v>
      </c>
      <c r="K73" s="3">
        <v>13</v>
      </c>
      <c r="L73" s="3">
        <v>32</v>
      </c>
      <c r="M73" s="27" t="s">
        <v>3</v>
      </c>
      <c r="N73" s="27" t="s">
        <v>4</v>
      </c>
      <c r="O73" s="27" t="s">
        <v>20</v>
      </c>
      <c r="P73" s="27">
        <v>4</v>
      </c>
      <c r="Q73" s="27" t="s">
        <v>21</v>
      </c>
      <c r="R73" s="35" t="s">
        <v>580</v>
      </c>
      <c r="S73" s="2"/>
      <c r="T73" s="21"/>
      <c r="U73" s="53"/>
      <c r="V73" s="53"/>
      <c r="W73" s="54"/>
      <c r="X73" s="54"/>
      <c r="Y73" s="54"/>
      <c r="Z73" s="66">
        <v>43436</v>
      </c>
      <c r="AA73" s="96">
        <v>0.37916666666666665</v>
      </c>
      <c r="AB73" s="82">
        <v>4</v>
      </c>
      <c r="AC73" s="82">
        <v>3</v>
      </c>
      <c r="AD73" s="77"/>
      <c r="AE73" s="77"/>
      <c r="AF73" s="79"/>
      <c r="AG73" s="79"/>
      <c r="AH73" s="77"/>
      <c r="AI73" s="2"/>
      <c r="AK73">
        <v>0.05</v>
      </c>
      <c r="AL73">
        <v>0.13250000000000001</v>
      </c>
      <c r="AW73" s="126">
        <f t="shared" si="14"/>
        <v>0.13250000000000001</v>
      </c>
      <c r="AX73" s="127">
        <f t="shared" si="18"/>
        <v>1.3442028985507248</v>
      </c>
      <c r="AZ73" s="145">
        <f>AB73+AC73</f>
        <v>7</v>
      </c>
      <c r="BA73" s="145">
        <v>6.9</v>
      </c>
      <c r="BB73" s="126">
        <f t="shared" si="15"/>
        <v>0.98571428571428577</v>
      </c>
      <c r="BD73" t="str">
        <f t="shared" si="16"/>
        <v/>
      </c>
      <c r="BF73" s="126" t="s">
        <v>594</v>
      </c>
      <c r="BG73" s="126" t="s">
        <v>594</v>
      </c>
      <c r="BH73" s="126" t="s">
        <v>594</v>
      </c>
      <c r="BI73" s="126" t="s">
        <v>594</v>
      </c>
      <c r="BJ73" s="126" t="s">
        <v>594</v>
      </c>
      <c r="BL73" s="2"/>
      <c r="BM73" s="21"/>
      <c r="BN73" s="6"/>
      <c r="BO73" s="6"/>
      <c r="BP73" s="6"/>
      <c r="BQ73" s="6"/>
      <c r="BR73" t="str">
        <f t="shared" si="17"/>
        <v/>
      </c>
      <c r="BS73" t="s">
        <v>594</v>
      </c>
      <c r="BT73" t="s">
        <v>594</v>
      </c>
      <c r="BU73" t="s">
        <v>594</v>
      </c>
      <c r="BV73" t="s">
        <v>594</v>
      </c>
      <c r="BW73" t="s">
        <v>594</v>
      </c>
    </row>
    <row r="74" spans="1:76" x14ac:dyDescent="0.2">
      <c r="A74" s="2" t="s">
        <v>106</v>
      </c>
      <c r="B74" s="2" t="str">
        <f t="shared" si="13"/>
        <v>.</v>
      </c>
      <c r="C74" s="3" t="s">
        <v>106</v>
      </c>
      <c r="D74" s="3">
        <v>73</v>
      </c>
      <c r="E74" s="2"/>
      <c r="F74" s="2"/>
      <c r="G74" s="3">
        <v>9</v>
      </c>
      <c r="H74" s="3">
        <v>1</v>
      </c>
      <c r="I74" s="3">
        <v>2</v>
      </c>
      <c r="J74" s="3">
        <v>1</v>
      </c>
      <c r="K74" s="3">
        <v>6</v>
      </c>
      <c r="L74" s="3">
        <v>15</v>
      </c>
      <c r="M74" s="40" t="s">
        <v>3</v>
      </c>
      <c r="N74" s="40" t="s">
        <v>4</v>
      </c>
      <c r="O74" s="40" t="s">
        <v>16</v>
      </c>
      <c r="P74" s="40">
        <v>14</v>
      </c>
      <c r="Q74" s="40" t="s">
        <v>516</v>
      </c>
      <c r="R74" s="41" t="s">
        <v>583</v>
      </c>
      <c r="S74" s="21"/>
      <c r="T74" s="21"/>
      <c r="U74" s="53"/>
      <c r="V74" s="53"/>
      <c r="W74" s="54"/>
      <c r="X74" s="54"/>
      <c r="Y74" s="54"/>
      <c r="Z74" s="48">
        <v>43446</v>
      </c>
      <c r="AA74" s="96">
        <v>0.91527777777777775</v>
      </c>
      <c r="AB74" s="82"/>
      <c r="AC74" s="82"/>
      <c r="AD74" s="77"/>
      <c r="AE74" s="77"/>
      <c r="AF74" s="79"/>
      <c r="AG74" s="79"/>
      <c r="AH74" s="77" t="s">
        <v>551</v>
      </c>
      <c r="AI74" s="2"/>
      <c r="AK74">
        <v>9.5000000000000001E-2</v>
      </c>
      <c r="AL74">
        <v>0.24</v>
      </c>
      <c r="AM74">
        <v>0.27999999999999997</v>
      </c>
      <c r="AN74">
        <v>0.296666667</v>
      </c>
      <c r="AO74">
        <v>0.76500000000000001</v>
      </c>
      <c r="AP74">
        <v>1.07</v>
      </c>
      <c r="AQ74">
        <v>1.595</v>
      </c>
      <c r="AR74">
        <v>1.875</v>
      </c>
      <c r="AS74">
        <v>2.2799999999999998</v>
      </c>
      <c r="AT74">
        <v>2.4649999999999999</v>
      </c>
      <c r="AU74">
        <v>3.105</v>
      </c>
      <c r="AW74" s="126">
        <f t="shared" si="14"/>
        <v>3.105</v>
      </c>
      <c r="AX74" s="127">
        <f t="shared" si="18"/>
        <v>1.1332116788321169</v>
      </c>
      <c r="AZ74" s="145">
        <v>2</v>
      </c>
      <c r="BA74" s="126">
        <v>54.8</v>
      </c>
      <c r="BB74" s="126">
        <f t="shared" si="15"/>
        <v>27.4</v>
      </c>
      <c r="BD74" t="str">
        <f t="shared" si="16"/>
        <v/>
      </c>
      <c r="BF74" s="126" t="s">
        <v>594</v>
      </c>
      <c r="BG74" s="126" t="s">
        <v>594</v>
      </c>
      <c r="BH74" s="126" t="s">
        <v>594</v>
      </c>
      <c r="BI74" s="126" t="s">
        <v>594</v>
      </c>
      <c r="BJ74" s="126" t="s">
        <v>594</v>
      </c>
      <c r="BL74" s="2"/>
      <c r="BM74" s="21"/>
      <c r="BN74" s="6"/>
      <c r="BO74" s="6"/>
      <c r="BP74" s="6"/>
      <c r="BQ74" s="6"/>
      <c r="BR74" t="str">
        <f t="shared" si="17"/>
        <v/>
      </c>
      <c r="BS74" t="s">
        <v>594</v>
      </c>
      <c r="BT74" t="s">
        <v>594</v>
      </c>
      <c r="BU74" t="s">
        <v>594</v>
      </c>
      <c r="BV74" t="s">
        <v>594</v>
      </c>
      <c r="BW74" t="s">
        <v>594</v>
      </c>
    </row>
    <row r="75" spans="1:76" x14ac:dyDescent="0.2">
      <c r="A75" s="2" t="s">
        <v>107</v>
      </c>
      <c r="B75" s="2" t="str">
        <f t="shared" si="13"/>
        <v>.</v>
      </c>
      <c r="C75" s="3" t="s">
        <v>107</v>
      </c>
      <c r="D75" s="3">
        <v>74</v>
      </c>
      <c r="E75" s="2"/>
      <c r="F75" s="2"/>
      <c r="G75" s="3">
        <v>9</v>
      </c>
      <c r="H75" s="3">
        <v>3</v>
      </c>
      <c r="I75" s="3">
        <v>2</v>
      </c>
      <c r="J75" s="3">
        <v>1</v>
      </c>
      <c r="K75" s="3">
        <v>6</v>
      </c>
      <c r="L75" s="3">
        <v>13</v>
      </c>
      <c r="M75" s="31" t="s">
        <v>3</v>
      </c>
      <c r="N75" s="31" t="s">
        <v>4</v>
      </c>
      <c r="O75" s="31" t="s">
        <v>16</v>
      </c>
      <c r="P75" s="31">
        <v>13</v>
      </c>
      <c r="Q75" s="31" t="s">
        <v>515</v>
      </c>
      <c r="R75" s="39" t="s">
        <v>580</v>
      </c>
      <c r="S75" s="21"/>
      <c r="T75" s="21"/>
      <c r="U75" s="53"/>
      <c r="V75" s="53"/>
      <c r="W75" s="54"/>
      <c r="X75" s="54"/>
      <c r="Y75" s="54"/>
      <c r="Z75" s="48">
        <v>43445</v>
      </c>
      <c r="AA75" s="96">
        <v>0.38611111111111113</v>
      </c>
      <c r="AB75" s="82">
        <v>1</v>
      </c>
      <c r="AC75" s="82">
        <v>1</v>
      </c>
      <c r="AD75" s="77"/>
      <c r="AE75" s="77"/>
      <c r="AF75" s="79">
        <v>35.1</v>
      </c>
      <c r="AG75" s="79"/>
      <c r="AH75" s="77" t="s">
        <v>551</v>
      </c>
      <c r="AI75" s="2"/>
      <c r="AK75">
        <v>0.13999999999999999</v>
      </c>
      <c r="AL75">
        <v>0.30333333333333334</v>
      </c>
      <c r="AM75">
        <v>0.3183333333333333</v>
      </c>
      <c r="AN75">
        <v>0.52166666699999997</v>
      </c>
      <c r="AO75">
        <v>1.31</v>
      </c>
      <c r="AP75">
        <v>1.7050000000000001</v>
      </c>
      <c r="AQ75">
        <v>2.59</v>
      </c>
      <c r="AR75">
        <v>3.0750000000000002</v>
      </c>
      <c r="AS75">
        <v>5.48</v>
      </c>
      <c r="AW75" s="126">
        <f t="shared" si="14"/>
        <v>5.48</v>
      </c>
      <c r="AX75" s="127">
        <f t="shared" si="18"/>
        <v>1.7592295345104336</v>
      </c>
      <c r="AZ75" s="145">
        <v>2</v>
      </c>
      <c r="BA75" s="145">
        <v>62.3</v>
      </c>
      <c r="BB75" s="126">
        <f t="shared" si="15"/>
        <v>31.15</v>
      </c>
      <c r="BD75" t="str">
        <f t="shared" si="16"/>
        <v/>
      </c>
      <c r="BF75" s="126" t="s">
        <v>594</v>
      </c>
      <c r="BG75" s="126" t="s">
        <v>594</v>
      </c>
      <c r="BH75" s="126" t="s">
        <v>594</v>
      </c>
      <c r="BI75" s="126" t="s">
        <v>594</v>
      </c>
      <c r="BJ75" s="126" t="s">
        <v>594</v>
      </c>
      <c r="BL75" s="2"/>
      <c r="BM75" s="21"/>
      <c r="BN75" s="6"/>
      <c r="BO75" s="6"/>
      <c r="BP75" s="6"/>
      <c r="BQ75" s="6"/>
      <c r="BR75" t="str">
        <f t="shared" si="17"/>
        <v/>
      </c>
      <c r="BS75" t="s">
        <v>594</v>
      </c>
      <c r="BT75" t="s">
        <v>594</v>
      </c>
      <c r="BU75" t="s">
        <v>594</v>
      </c>
      <c r="BV75" t="s">
        <v>594</v>
      </c>
      <c r="BW75" t="s">
        <v>594</v>
      </c>
      <c r="BX75" s="1" t="s">
        <v>624</v>
      </c>
    </row>
    <row r="76" spans="1:76" x14ac:dyDescent="0.2">
      <c r="A76" s="2" t="s">
        <v>108</v>
      </c>
      <c r="B76" s="2" t="str">
        <f t="shared" si="13"/>
        <v>.</v>
      </c>
      <c r="C76" s="3" t="s">
        <v>108</v>
      </c>
      <c r="D76" s="3">
        <v>75</v>
      </c>
      <c r="E76" s="2"/>
      <c r="F76" s="2"/>
      <c r="G76" s="3">
        <v>9</v>
      </c>
      <c r="H76" s="3">
        <v>5</v>
      </c>
      <c r="I76" s="3">
        <v>2</v>
      </c>
      <c r="J76" s="3">
        <v>1</v>
      </c>
      <c r="K76" s="3">
        <v>5</v>
      </c>
      <c r="L76" s="3">
        <v>14</v>
      </c>
      <c r="M76" s="20" t="s">
        <v>3</v>
      </c>
      <c r="N76" s="20" t="s">
        <v>4</v>
      </c>
      <c r="O76" s="20" t="s">
        <v>16</v>
      </c>
      <c r="P76" s="20">
        <v>10</v>
      </c>
      <c r="Q76" s="20" t="s">
        <v>22</v>
      </c>
      <c r="R76" s="25" t="s">
        <v>581</v>
      </c>
      <c r="S76" s="21"/>
      <c r="T76" s="21"/>
      <c r="U76" s="53"/>
      <c r="V76" s="53"/>
      <c r="W76" s="54"/>
      <c r="X76" s="54"/>
      <c r="Y76" s="54"/>
      <c r="Z76" s="48">
        <v>43442</v>
      </c>
      <c r="AA76" s="96">
        <v>0.59097222222222223</v>
      </c>
      <c r="AB76" s="82">
        <v>1</v>
      </c>
      <c r="AC76" s="82">
        <v>1</v>
      </c>
      <c r="AD76" s="77"/>
      <c r="AE76" s="77"/>
      <c r="AF76" s="79"/>
      <c r="AG76" s="81">
        <v>8.82</v>
      </c>
      <c r="AH76" s="77" t="s">
        <v>558</v>
      </c>
      <c r="AI76" s="2"/>
      <c r="AK76">
        <v>7.4999999999999997E-2</v>
      </c>
      <c r="AL76">
        <v>0.13</v>
      </c>
      <c r="AM76">
        <v>0.11749999999999999</v>
      </c>
      <c r="AN76">
        <v>0.26</v>
      </c>
      <c r="AO76">
        <v>0.56499999999999995</v>
      </c>
      <c r="AP76">
        <v>0.58499999999999996</v>
      </c>
      <c r="AW76" s="126">
        <f t="shared" si="14"/>
        <v>0.58499999999999996</v>
      </c>
      <c r="AX76" s="127">
        <f t="shared" si="18"/>
        <v>0.97499999999999998</v>
      </c>
      <c r="AZ76" s="145">
        <f>AB76+AC76</f>
        <v>2</v>
      </c>
      <c r="BA76" s="126">
        <v>12</v>
      </c>
      <c r="BB76" s="126">
        <f t="shared" si="15"/>
        <v>6</v>
      </c>
      <c r="BD76" t="str">
        <f t="shared" si="16"/>
        <v/>
      </c>
      <c r="BF76" s="126" t="s">
        <v>594</v>
      </c>
      <c r="BG76" s="126" t="s">
        <v>594</v>
      </c>
      <c r="BH76" s="126" t="s">
        <v>594</v>
      </c>
      <c r="BI76" s="126" t="s">
        <v>594</v>
      </c>
      <c r="BJ76" s="126" t="s">
        <v>594</v>
      </c>
      <c r="BL76" s="2"/>
      <c r="BM76" s="21"/>
      <c r="BN76" s="6"/>
      <c r="BO76" s="6"/>
      <c r="BP76" s="6"/>
      <c r="BQ76" s="6"/>
      <c r="BR76" t="str">
        <f t="shared" si="17"/>
        <v/>
      </c>
      <c r="BS76" t="s">
        <v>594</v>
      </c>
      <c r="BT76" t="s">
        <v>594</v>
      </c>
      <c r="BU76" t="s">
        <v>594</v>
      </c>
      <c r="BV76" t="s">
        <v>594</v>
      </c>
      <c r="BW76" t="s">
        <v>594</v>
      </c>
    </row>
    <row r="77" spans="1:76" x14ac:dyDescent="0.2">
      <c r="A77" s="2" t="s">
        <v>109</v>
      </c>
      <c r="B77" s="2" t="str">
        <f t="shared" si="13"/>
        <v>.</v>
      </c>
      <c r="C77" s="3" t="s">
        <v>109</v>
      </c>
      <c r="D77" s="3">
        <v>76</v>
      </c>
      <c r="E77" s="2"/>
      <c r="F77" s="2"/>
      <c r="G77" s="3">
        <v>9</v>
      </c>
      <c r="H77" s="3">
        <v>7</v>
      </c>
      <c r="I77" s="3">
        <v>2</v>
      </c>
      <c r="J77" s="3">
        <v>1</v>
      </c>
      <c r="K77" s="3">
        <v>4</v>
      </c>
      <c r="L77" s="3">
        <v>15</v>
      </c>
      <c r="M77" s="33" t="s">
        <v>3</v>
      </c>
      <c r="N77" s="33" t="s">
        <v>4</v>
      </c>
      <c r="O77" s="33" t="s">
        <v>16</v>
      </c>
      <c r="P77" s="33" t="s">
        <v>24</v>
      </c>
      <c r="Q77" s="33" t="s">
        <v>24</v>
      </c>
      <c r="R77" s="34" t="s">
        <v>18</v>
      </c>
      <c r="S77" s="33" t="s">
        <v>26</v>
      </c>
      <c r="T77" s="32"/>
      <c r="U77" s="63"/>
      <c r="V77" s="63"/>
      <c r="W77" s="54"/>
      <c r="X77" s="54"/>
      <c r="Y77" s="54"/>
      <c r="Z77" s="48">
        <v>43448</v>
      </c>
      <c r="AA77" s="96"/>
      <c r="AB77" s="82"/>
      <c r="AC77" s="82"/>
      <c r="AD77" s="77"/>
      <c r="AE77" s="77"/>
      <c r="AF77" s="79"/>
      <c r="AG77" s="79"/>
      <c r="AH77" s="77"/>
      <c r="AI77" s="2"/>
      <c r="AK77" t="s">
        <v>594</v>
      </c>
      <c r="AL77" t="s">
        <v>594</v>
      </c>
      <c r="AM77" t="s">
        <v>594</v>
      </c>
      <c r="AO77" t="s">
        <v>594</v>
      </c>
      <c r="AP77" t="s">
        <v>594</v>
      </c>
      <c r="AQ77" t="s">
        <v>594</v>
      </c>
      <c r="AR77" t="s">
        <v>594</v>
      </c>
      <c r="AS77" t="s">
        <v>594</v>
      </c>
      <c r="AT77" t="s">
        <v>594</v>
      </c>
      <c r="AU77" t="s">
        <v>594</v>
      </c>
      <c r="AV77" t="s">
        <v>594</v>
      </c>
      <c r="AW77" s="126" t="str">
        <f t="shared" si="14"/>
        <v/>
      </c>
      <c r="AX77" s="127"/>
      <c r="AZ77" s="145">
        <v>2</v>
      </c>
      <c r="BA77" s="126">
        <v>91.6</v>
      </c>
      <c r="BB77" s="126">
        <f t="shared" si="15"/>
        <v>45.8</v>
      </c>
      <c r="BC77">
        <v>9.3000000000000007</v>
      </c>
      <c r="BD77">
        <f t="shared" si="16"/>
        <v>4.6500000000000004</v>
      </c>
      <c r="BE77" s="126">
        <v>0.101528384279476</v>
      </c>
      <c r="BF77" s="126">
        <v>243.7160375</v>
      </c>
      <c r="BG77" s="126">
        <v>3.6609500000000001</v>
      </c>
      <c r="BH77" s="126">
        <v>11.501250000000001</v>
      </c>
      <c r="BI77" s="126">
        <v>7.46E-2</v>
      </c>
      <c r="BJ77" s="126">
        <v>4.3249999999999997E-2</v>
      </c>
      <c r="BL77" s="2" t="s">
        <v>491</v>
      </c>
      <c r="BM77" s="21" t="s">
        <v>491</v>
      </c>
      <c r="BN77" s="6"/>
      <c r="BO77" s="6"/>
      <c r="BP77" s="6"/>
      <c r="BQ77" s="6"/>
      <c r="BR77" t="str">
        <f t="shared" si="17"/>
        <v/>
      </c>
      <c r="BS77" t="s">
        <v>594</v>
      </c>
      <c r="BT77" t="s">
        <v>594</v>
      </c>
      <c r="BU77" t="s">
        <v>594</v>
      </c>
      <c r="BV77" t="s">
        <v>594</v>
      </c>
      <c r="BW77" t="s">
        <v>594</v>
      </c>
    </row>
    <row r="78" spans="1:76" x14ac:dyDescent="0.2">
      <c r="A78" s="2" t="s">
        <v>110</v>
      </c>
      <c r="B78" s="2" t="str">
        <f t="shared" si="13"/>
        <v>.</v>
      </c>
      <c r="C78" s="3" t="s">
        <v>110</v>
      </c>
      <c r="D78" s="3">
        <v>77</v>
      </c>
      <c r="E78" s="2"/>
      <c r="F78" s="2"/>
      <c r="G78" s="3">
        <v>9</v>
      </c>
      <c r="H78" s="3">
        <v>9</v>
      </c>
      <c r="I78" s="3">
        <v>2</v>
      </c>
      <c r="J78" s="3">
        <v>1</v>
      </c>
      <c r="K78" s="3">
        <v>4</v>
      </c>
      <c r="L78" s="3">
        <v>13</v>
      </c>
      <c r="M78" s="31" t="s">
        <v>3</v>
      </c>
      <c r="N78" s="31" t="s">
        <v>23</v>
      </c>
      <c r="O78" s="31" t="s">
        <v>16</v>
      </c>
      <c r="P78" s="31">
        <v>13</v>
      </c>
      <c r="Q78" s="31" t="s">
        <v>515</v>
      </c>
      <c r="R78" s="39" t="s">
        <v>583</v>
      </c>
      <c r="S78" s="2"/>
      <c r="T78" s="21"/>
      <c r="U78" s="53"/>
      <c r="V78" s="53"/>
      <c r="W78" s="54"/>
      <c r="X78" s="54"/>
      <c r="Y78" s="54"/>
      <c r="Z78" s="48">
        <v>43445</v>
      </c>
      <c r="AA78" s="96">
        <v>0.92361111111111116</v>
      </c>
      <c r="AB78" s="82">
        <v>1</v>
      </c>
      <c r="AC78" s="82">
        <v>1</v>
      </c>
      <c r="AD78" s="77"/>
      <c r="AE78" s="77"/>
      <c r="AF78" s="79">
        <v>33.5</v>
      </c>
      <c r="AG78" s="79">
        <v>-0.6</v>
      </c>
      <c r="AH78" s="77" t="s">
        <v>551</v>
      </c>
      <c r="AI78" s="2"/>
      <c r="AK78">
        <v>0.12</v>
      </c>
      <c r="AL78">
        <v>0.25166666666666665</v>
      </c>
      <c r="AM78">
        <v>0.22999999999999998</v>
      </c>
      <c r="AN78">
        <v>0.39500000000000002</v>
      </c>
      <c r="AO78">
        <v>1.1299999999999999</v>
      </c>
      <c r="AP78">
        <v>1.415</v>
      </c>
      <c r="AQ78">
        <v>1.665</v>
      </c>
      <c r="AR78">
        <v>2.2999999999999998</v>
      </c>
      <c r="AS78">
        <v>3.6349999999999998</v>
      </c>
      <c r="AT78">
        <v>3.94</v>
      </c>
      <c r="AW78" s="126">
        <f t="shared" si="14"/>
        <v>3.94</v>
      </c>
      <c r="AX78" s="127">
        <f>IF(AW78&gt;0,AW78*10/(BB78),"")</f>
        <v>1.4952561669829221</v>
      </c>
      <c r="AZ78" s="145">
        <v>2</v>
      </c>
      <c r="BA78" s="126">
        <v>52.7</v>
      </c>
      <c r="BB78" s="126">
        <f t="shared" si="15"/>
        <v>26.35</v>
      </c>
      <c r="BD78" t="str">
        <f t="shared" si="16"/>
        <v/>
      </c>
      <c r="BF78" s="126" t="s">
        <v>594</v>
      </c>
      <c r="BG78" s="126" t="s">
        <v>594</v>
      </c>
      <c r="BH78" s="126" t="s">
        <v>594</v>
      </c>
      <c r="BI78" s="126" t="s">
        <v>594</v>
      </c>
      <c r="BJ78" s="126" t="s">
        <v>594</v>
      </c>
      <c r="BL78" s="2"/>
      <c r="BM78" s="21"/>
      <c r="BN78" s="6"/>
      <c r="BO78" s="6"/>
      <c r="BP78" s="6"/>
      <c r="BQ78" s="6"/>
      <c r="BR78" t="str">
        <f t="shared" si="17"/>
        <v/>
      </c>
      <c r="BS78" t="s">
        <v>594</v>
      </c>
      <c r="BT78" t="s">
        <v>594</v>
      </c>
      <c r="BU78" t="s">
        <v>594</v>
      </c>
      <c r="BV78" t="s">
        <v>594</v>
      </c>
      <c r="BW78" t="s">
        <v>594</v>
      </c>
    </row>
    <row r="79" spans="1:76" x14ac:dyDescent="0.2">
      <c r="A79" s="2" t="s">
        <v>111</v>
      </c>
      <c r="B79" s="2" t="str">
        <f t="shared" si="13"/>
        <v>.</v>
      </c>
      <c r="C79" s="3" t="s">
        <v>111</v>
      </c>
      <c r="D79" s="3">
        <v>78</v>
      </c>
      <c r="E79" s="2"/>
      <c r="F79" s="2"/>
      <c r="G79" s="3">
        <v>9</v>
      </c>
      <c r="H79" s="3">
        <v>11</v>
      </c>
      <c r="I79" s="3">
        <v>2</v>
      </c>
      <c r="J79" s="3">
        <v>1</v>
      </c>
      <c r="K79" s="3">
        <v>3</v>
      </c>
      <c r="L79" s="3">
        <v>14</v>
      </c>
      <c r="M79" s="28" t="s">
        <v>3</v>
      </c>
      <c r="N79" s="28" t="s">
        <v>4</v>
      </c>
      <c r="O79" s="28" t="s">
        <v>16</v>
      </c>
      <c r="P79" s="28" t="s">
        <v>19</v>
      </c>
      <c r="Q79" s="28" t="s">
        <v>19</v>
      </c>
      <c r="R79" s="36" t="s">
        <v>18</v>
      </c>
      <c r="S79" s="21"/>
      <c r="T79" s="21"/>
      <c r="U79" s="53"/>
      <c r="V79" s="53"/>
      <c r="W79" s="54"/>
      <c r="X79" s="54"/>
      <c r="Y79" s="54"/>
      <c r="Z79" s="48">
        <v>43475</v>
      </c>
      <c r="AA79" s="96"/>
      <c r="AB79" s="82"/>
      <c r="AC79" s="82"/>
      <c r="AD79" s="77"/>
      <c r="AE79" s="77"/>
      <c r="AF79" s="79"/>
      <c r="AG79" s="79"/>
      <c r="AH79" s="77"/>
      <c r="AI79" s="2"/>
      <c r="AK79">
        <v>0.16333333333333333</v>
      </c>
      <c r="AL79">
        <v>0.29142857142857143</v>
      </c>
      <c r="AM79">
        <v>0.25571428571428573</v>
      </c>
      <c r="AN79">
        <v>0.56153846200000002</v>
      </c>
      <c r="AO79">
        <v>1.2450000000000001</v>
      </c>
      <c r="AP79">
        <v>1.54</v>
      </c>
      <c r="AQ79">
        <v>1.97</v>
      </c>
      <c r="AR79">
        <v>2.395</v>
      </c>
      <c r="AS79">
        <v>3.355</v>
      </c>
      <c r="AT79">
        <v>4.08</v>
      </c>
      <c r="AU79">
        <v>4.2750000000000004</v>
      </c>
      <c r="AV79">
        <v>6.5650000000000004</v>
      </c>
      <c r="AW79" s="126">
        <f t="shared" si="14"/>
        <v>6.5650000000000004</v>
      </c>
      <c r="AX79" s="127"/>
      <c r="BD79" t="str">
        <f t="shared" si="16"/>
        <v/>
      </c>
      <c r="BF79" s="126" t="s">
        <v>594</v>
      </c>
      <c r="BG79" s="126" t="s">
        <v>594</v>
      </c>
      <c r="BH79" s="126" t="s">
        <v>594</v>
      </c>
      <c r="BI79" s="126" t="s">
        <v>594</v>
      </c>
      <c r="BJ79" s="126" t="s">
        <v>594</v>
      </c>
      <c r="BL79" s="2" t="s">
        <v>491</v>
      </c>
      <c r="BM79" s="135" t="s">
        <v>493</v>
      </c>
      <c r="BN79" s="128">
        <v>2</v>
      </c>
      <c r="BO79" s="4">
        <v>725</v>
      </c>
      <c r="BP79" s="4">
        <f>BO79/BN79</f>
        <v>362.5</v>
      </c>
      <c r="BQ79" s="4">
        <v>102.1</v>
      </c>
      <c r="BR79">
        <f t="shared" si="17"/>
        <v>51.05</v>
      </c>
      <c r="BS79" s="126">
        <v>942.58169999999996</v>
      </c>
      <c r="BT79" s="126">
        <v>21.650233333500001</v>
      </c>
      <c r="BU79" s="126">
        <v>68.016216665000002</v>
      </c>
      <c r="BV79" s="126">
        <v>0.1149</v>
      </c>
      <c r="BW79" s="126">
        <v>0.39216666665</v>
      </c>
    </row>
    <row r="80" spans="1:76" x14ac:dyDescent="0.2">
      <c r="A80" s="29" t="s">
        <v>151</v>
      </c>
      <c r="B80" s="2" t="str">
        <f t="shared" si="13"/>
        <v>.</v>
      </c>
      <c r="C80" s="84" t="s">
        <v>112</v>
      </c>
      <c r="D80" s="84">
        <v>79</v>
      </c>
      <c r="E80" s="29" t="s">
        <v>491</v>
      </c>
      <c r="F80" s="29" t="s">
        <v>588</v>
      </c>
      <c r="G80" s="3">
        <v>9</v>
      </c>
      <c r="H80" s="3">
        <v>13</v>
      </c>
      <c r="I80" s="3">
        <v>2</v>
      </c>
      <c r="J80" s="3">
        <v>1</v>
      </c>
      <c r="K80" s="3">
        <v>2</v>
      </c>
      <c r="L80" s="3">
        <v>15</v>
      </c>
      <c r="M80" s="20" t="s">
        <v>3</v>
      </c>
      <c r="N80" s="20" t="s">
        <v>23</v>
      </c>
      <c r="O80" s="20" t="s">
        <v>20</v>
      </c>
      <c r="P80" s="20">
        <v>6</v>
      </c>
      <c r="Q80" s="20" t="s">
        <v>10</v>
      </c>
      <c r="R80" s="25" t="s">
        <v>581</v>
      </c>
      <c r="S80" s="21"/>
      <c r="T80" s="21">
        <v>1</v>
      </c>
      <c r="U80" s="68" t="s">
        <v>524</v>
      </c>
      <c r="V80" s="68"/>
      <c r="W80" s="68"/>
      <c r="X80" s="68"/>
      <c r="Y80" s="68"/>
      <c r="Z80" s="94">
        <v>43438</v>
      </c>
      <c r="AA80" s="97">
        <v>0.58229166666666665</v>
      </c>
      <c r="AB80" s="99">
        <v>5</v>
      </c>
      <c r="AC80" s="99">
        <v>3</v>
      </c>
      <c r="AD80" s="77"/>
      <c r="AE80" s="77"/>
      <c r="AF80" s="79"/>
      <c r="AG80" s="79"/>
      <c r="AH80" s="77"/>
      <c r="AI80" s="2"/>
      <c r="AK80">
        <v>6.9999999999999993E-2</v>
      </c>
      <c r="AL80">
        <v>0.24909090909090911</v>
      </c>
      <c r="AM80">
        <v>0.21200000000000002</v>
      </c>
      <c r="AW80" s="126">
        <f t="shared" si="14"/>
        <v>0.21200000000000002</v>
      </c>
      <c r="AX80" s="127">
        <f t="shared" ref="AX80:AX87" si="19">IF(AW80&gt;0,AW80*10/(BB80),"")</f>
        <v>0.61227436823104697</v>
      </c>
      <c r="AZ80" s="145">
        <f>AB80+AC80</f>
        <v>8</v>
      </c>
      <c r="BA80" s="147">
        <v>27.7</v>
      </c>
      <c r="BB80" s="126">
        <f t="shared" ref="BB80:BB87" si="20">BA80/AZ80</f>
        <v>3.4624999999999999</v>
      </c>
      <c r="BD80" t="str">
        <f t="shared" si="16"/>
        <v/>
      </c>
      <c r="BF80" s="126" t="s">
        <v>594</v>
      </c>
      <c r="BG80" s="126" t="s">
        <v>594</v>
      </c>
      <c r="BH80" s="126" t="s">
        <v>594</v>
      </c>
      <c r="BI80" s="126" t="s">
        <v>594</v>
      </c>
      <c r="BJ80" s="126" t="s">
        <v>594</v>
      </c>
      <c r="BL80" s="2"/>
      <c r="BM80" s="21"/>
      <c r="BN80" s="6"/>
      <c r="BO80" s="6"/>
      <c r="BP80" s="6"/>
      <c r="BQ80" s="6"/>
      <c r="BR80" t="str">
        <f t="shared" si="17"/>
        <v/>
      </c>
      <c r="BS80" t="s">
        <v>594</v>
      </c>
      <c r="BT80" t="s">
        <v>594</v>
      </c>
      <c r="BU80" t="s">
        <v>594</v>
      </c>
      <c r="BV80" t="s">
        <v>594</v>
      </c>
      <c r="BW80" t="s">
        <v>594</v>
      </c>
    </row>
    <row r="81" spans="1:75" x14ac:dyDescent="0.2">
      <c r="A81" s="2" t="s">
        <v>113</v>
      </c>
      <c r="B81" s="2" t="str">
        <f t="shared" si="13"/>
        <v>.</v>
      </c>
      <c r="C81" s="3" t="s">
        <v>113</v>
      </c>
      <c r="D81" s="3">
        <v>80</v>
      </c>
      <c r="E81" s="2"/>
      <c r="F81" s="2"/>
      <c r="G81" s="3">
        <v>9</v>
      </c>
      <c r="H81" s="3">
        <v>15</v>
      </c>
      <c r="I81" s="3">
        <v>2</v>
      </c>
      <c r="J81" s="3">
        <v>1</v>
      </c>
      <c r="K81" s="3">
        <v>2</v>
      </c>
      <c r="L81" s="3">
        <v>13</v>
      </c>
      <c r="M81" s="31" t="s">
        <v>3</v>
      </c>
      <c r="N81" s="31" t="s">
        <v>4</v>
      </c>
      <c r="O81" s="31" t="s">
        <v>16</v>
      </c>
      <c r="P81" s="31">
        <v>13</v>
      </c>
      <c r="Q81" s="31" t="s">
        <v>515</v>
      </c>
      <c r="R81" s="39" t="s">
        <v>582</v>
      </c>
      <c r="S81" s="21"/>
      <c r="T81" s="21"/>
      <c r="U81" s="53"/>
      <c r="V81" s="53"/>
      <c r="W81" s="54"/>
      <c r="X81" s="54"/>
      <c r="Y81" s="54"/>
      <c r="Z81" s="48">
        <v>43445</v>
      </c>
      <c r="AA81" s="96">
        <v>0.76041666666666663</v>
      </c>
      <c r="AB81" s="82">
        <v>1</v>
      </c>
      <c r="AC81" s="82">
        <v>1</v>
      </c>
      <c r="AD81" s="77"/>
      <c r="AE81" s="77"/>
      <c r="AF81" s="79">
        <v>38</v>
      </c>
      <c r="AG81" s="79"/>
      <c r="AH81" s="77" t="s">
        <v>554</v>
      </c>
      <c r="AI81" s="2"/>
      <c r="AK81">
        <v>0.155</v>
      </c>
      <c r="AL81">
        <v>0.38</v>
      </c>
      <c r="AM81">
        <v>0.33500000000000002</v>
      </c>
      <c r="AN81">
        <v>0.6875</v>
      </c>
      <c r="AO81">
        <v>1.42</v>
      </c>
      <c r="AP81">
        <v>1.89</v>
      </c>
      <c r="AQ81">
        <v>2.5350000000000001</v>
      </c>
      <c r="AR81">
        <v>3.2349999999999999</v>
      </c>
      <c r="AS81">
        <v>4.25</v>
      </c>
      <c r="AT81">
        <v>5.07</v>
      </c>
      <c r="AW81" s="126">
        <f t="shared" si="14"/>
        <v>5.07</v>
      </c>
      <c r="AX81" s="127">
        <f t="shared" si="19"/>
        <v>1.5720930232558141</v>
      </c>
      <c r="AZ81" s="145">
        <v>2</v>
      </c>
      <c r="BA81" s="126">
        <v>64.5</v>
      </c>
      <c r="BB81" s="126">
        <f t="shared" si="20"/>
        <v>32.25</v>
      </c>
      <c r="BD81" t="str">
        <f t="shared" si="16"/>
        <v/>
      </c>
      <c r="BF81" s="126" t="s">
        <v>594</v>
      </c>
      <c r="BG81" s="126" t="s">
        <v>594</v>
      </c>
      <c r="BH81" s="126" t="s">
        <v>594</v>
      </c>
      <c r="BI81" s="126" t="s">
        <v>594</v>
      </c>
      <c r="BJ81" s="126" t="s">
        <v>594</v>
      </c>
      <c r="BL81" s="2"/>
      <c r="BM81" s="21"/>
      <c r="BN81" s="6"/>
      <c r="BO81" s="6"/>
      <c r="BP81" s="6"/>
      <c r="BQ81" s="6"/>
      <c r="BR81" t="str">
        <f t="shared" si="17"/>
        <v/>
      </c>
      <c r="BS81" t="s">
        <v>594</v>
      </c>
      <c r="BT81" t="s">
        <v>594</v>
      </c>
      <c r="BU81" t="s">
        <v>594</v>
      </c>
      <c r="BV81" t="s">
        <v>594</v>
      </c>
      <c r="BW81" t="s">
        <v>594</v>
      </c>
    </row>
    <row r="82" spans="1:75" x14ac:dyDescent="0.2">
      <c r="A82" s="2" t="s">
        <v>114</v>
      </c>
      <c r="B82" s="2" t="str">
        <f t="shared" si="13"/>
        <v>.</v>
      </c>
      <c r="C82" s="3" t="s">
        <v>114</v>
      </c>
      <c r="D82" s="3">
        <v>81</v>
      </c>
      <c r="E82" s="2"/>
      <c r="F82" s="2"/>
      <c r="G82" s="3">
        <v>9</v>
      </c>
      <c r="H82" s="3">
        <v>17</v>
      </c>
      <c r="I82" s="3">
        <v>2</v>
      </c>
      <c r="J82" s="3">
        <v>1</v>
      </c>
      <c r="K82" s="3">
        <v>1</v>
      </c>
      <c r="L82" s="3">
        <v>14</v>
      </c>
      <c r="M82" s="40" t="s">
        <v>3</v>
      </c>
      <c r="N82" s="40" t="s">
        <v>23</v>
      </c>
      <c r="O82" s="40" t="s">
        <v>16</v>
      </c>
      <c r="P82" s="40">
        <v>14</v>
      </c>
      <c r="Q82" s="40" t="s">
        <v>516</v>
      </c>
      <c r="R82" s="41" t="s">
        <v>583</v>
      </c>
      <c r="S82" s="21"/>
      <c r="T82" s="21"/>
      <c r="U82" s="53"/>
      <c r="V82" s="53"/>
      <c r="W82" s="54"/>
      <c r="X82" s="54"/>
      <c r="Y82" s="54"/>
      <c r="Z82" s="48">
        <v>43446</v>
      </c>
      <c r="AA82" s="96">
        <v>0.91736111111111107</v>
      </c>
      <c r="AB82" s="82"/>
      <c r="AC82" s="82"/>
      <c r="AD82" s="77"/>
      <c r="AE82" s="77"/>
      <c r="AF82" s="79"/>
      <c r="AG82" s="79"/>
      <c r="AH82" s="77" t="s">
        <v>551</v>
      </c>
      <c r="AI82" s="2"/>
      <c r="AK82">
        <v>0.11749999999999999</v>
      </c>
      <c r="AL82">
        <v>0.22166666666666668</v>
      </c>
      <c r="AM82">
        <v>0.17166666666666666</v>
      </c>
      <c r="AN82">
        <v>0.55500000000000005</v>
      </c>
      <c r="AO82">
        <v>1.08</v>
      </c>
      <c r="AP82">
        <v>1.35</v>
      </c>
      <c r="AQ82">
        <v>1.83</v>
      </c>
      <c r="AR82">
        <v>2.3250000000000002</v>
      </c>
      <c r="AS82">
        <v>2.92</v>
      </c>
      <c r="AT82">
        <v>3.3250000000000002</v>
      </c>
      <c r="AU82">
        <v>4.5149999999999997</v>
      </c>
      <c r="AW82" s="126">
        <f t="shared" si="14"/>
        <v>4.5149999999999997</v>
      </c>
      <c r="AX82" s="127">
        <f t="shared" si="19"/>
        <v>1.6538461538461537</v>
      </c>
      <c r="AZ82" s="145">
        <v>2</v>
      </c>
      <c r="BA82" s="126">
        <v>54.6</v>
      </c>
      <c r="BB82" s="126">
        <f t="shared" si="20"/>
        <v>27.3</v>
      </c>
      <c r="BD82" t="str">
        <f t="shared" si="16"/>
        <v/>
      </c>
      <c r="BF82" s="126" t="s">
        <v>594</v>
      </c>
      <c r="BG82" s="126" t="s">
        <v>594</v>
      </c>
      <c r="BH82" s="126" t="s">
        <v>594</v>
      </c>
      <c r="BI82" s="126" t="s">
        <v>594</v>
      </c>
      <c r="BJ82" s="126" t="s">
        <v>594</v>
      </c>
      <c r="BL82" s="2"/>
      <c r="BM82" s="21"/>
      <c r="BN82" s="6"/>
      <c r="BO82" s="6"/>
      <c r="BP82" s="6"/>
      <c r="BQ82" s="6"/>
      <c r="BR82" t="str">
        <f t="shared" si="17"/>
        <v/>
      </c>
      <c r="BS82" t="s">
        <v>594</v>
      </c>
      <c r="BT82" t="s">
        <v>594</v>
      </c>
      <c r="BU82" t="s">
        <v>594</v>
      </c>
      <c r="BV82" t="s">
        <v>594</v>
      </c>
      <c r="BW82" t="s">
        <v>594</v>
      </c>
    </row>
    <row r="83" spans="1:75" x14ac:dyDescent="0.2">
      <c r="A83" s="2" t="s">
        <v>115</v>
      </c>
      <c r="B83" s="2" t="str">
        <f t="shared" si="13"/>
        <v>.</v>
      </c>
      <c r="C83" s="3" t="s">
        <v>115</v>
      </c>
      <c r="D83" s="3">
        <v>82</v>
      </c>
      <c r="E83" s="2"/>
      <c r="F83" s="2"/>
      <c r="G83" s="3">
        <v>10</v>
      </c>
      <c r="H83" s="3">
        <v>1</v>
      </c>
      <c r="I83" s="3">
        <v>2</v>
      </c>
      <c r="J83" s="3">
        <v>1</v>
      </c>
      <c r="K83" s="3">
        <v>6</v>
      </c>
      <c r="L83" s="3">
        <v>11</v>
      </c>
      <c r="M83" s="26" t="s">
        <v>3</v>
      </c>
      <c r="N83" s="26" t="s">
        <v>23</v>
      </c>
      <c r="O83" s="26" t="s">
        <v>20</v>
      </c>
      <c r="P83" s="26">
        <v>3</v>
      </c>
      <c r="Q83" s="26" t="s">
        <v>7</v>
      </c>
      <c r="R83" s="38" t="s">
        <v>581</v>
      </c>
      <c r="S83" s="21"/>
      <c r="T83" s="21"/>
      <c r="U83" s="53"/>
      <c r="V83" s="53"/>
      <c r="W83" s="54"/>
      <c r="X83" s="54"/>
      <c r="Y83" s="54"/>
      <c r="Z83" s="115">
        <v>43435</v>
      </c>
      <c r="AA83" s="118">
        <v>0.59375</v>
      </c>
      <c r="AB83" s="120">
        <v>3</v>
      </c>
      <c r="AC83" s="120">
        <v>3</v>
      </c>
      <c r="AD83" s="77"/>
      <c r="AE83" s="77"/>
      <c r="AF83" s="79"/>
      <c r="AG83" s="79"/>
      <c r="AH83" s="77"/>
      <c r="AI83" s="2"/>
      <c r="AK83">
        <v>0.1125</v>
      </c>
      <c r="AL83">
        <v>0.22750000000000001</v>
      </c>
      <c r="AW83" s="126">
        <f t="shared" si="14"/>
        <v>0.22750000000000001</v>
      </c>
      <c r="AX83" s="127">
        <f t="shared" si="19"/>
        <v>1.2877358490566038</v>
      </c>
      <c r="AZ83" s="145">
        <f>AB83+AC83</f>
        <v>6</v>
      </c>
      <c r="BA83" s="145">
        <v>10.6</v>
      </c>
      <c r="BB83" s="126">
        <f t="shared" si="20"/>
        <v>1.7666666666666666</v>
      </c>
      <c r="BD83" t="str">
        <f t="shared" si="16"/>
        <v/>
      </c>
      <c r="BF83" s="126" t="s">
        <v>594</v>
      </c>
      <c r="BG83" s="126" t="s">
        <v>594</v>
      </c>
      <c r="BH83" s="126" t="s">
        <v>594</v>
      </c>
      <c r="BI83" s="126" t="s">
        <v>594</v>
      </c>
      <c r="BJ83" s="126" t="s">
        <v>594</v>
      </c>
      <c r="BL83" s="2"/>
      <c r="BM83" s="21"/>
      <c r="BN83" s="6"/>
      <c r="BO83" s="6"/>
      <c r="BP83" s="6"/>
      <c r="BQ83" s="6"/>
      <c r="BR83" t="str">
        <f t="shared" si="17"/>
        <v/>
      </c>
      <c r="BS83" t="s">
        <v>594</v>
      </c>
      <c r="BT83" t="s">
        <v>594</v>
      </c>
      <c r="BU83" t="s">
        <v>594</v>
      </c>
      <c r="BV83" t="s">
        <v>594</v>
      </c>
      <c r="BW83" t="s">
        <v>594</v>
      </c>
    </row>
    <row r="84" spans="1:75" x14ac:dyDescent="0.2">
      <c r="A84" s="2" t="s">
        <v>116</v>
      </c>
      <c r="B84" s="2" t="str">
        <f t="shared" si="13"/>
        <v>.</v>
      </c>
      <c r="C84" s="3" t="s">
        <v>116</v>
      </c>
      <c r="D84" s="3">
        <v>83</v>
      </c>
      <c r="E84" s="2"/>
      <c r="F84" s="2"/>
      <c r="G84" s="3">
        <v>10</v>
      </c>
      <c r="H84" s="3">
        <v>3</v>
      </c>
      <c r="I84" s="3">
        <v>2</v>
      </c>
      <c r="J84" s="3">
        <v>1</v>
      </c>
      <c r="K84" s="3">
        <v>6</v>
      </c>
      <c r="L84" s="3">
        <v>9</v>
      </c>
      <c r="M84" s="40" t="s">
        <v>3</v>
      </c>
      <c r="N84" s="40" t="s">
        <v>23</v>
      </c>
      <c r="O84" s="40" t="s">
        <v>16</v>
      </c>
      <c r="P84" s="40">
        <v>14</v>
      </c>
      <c r="Q84" s="40" t="s">
        <v>516</v>
      </c>
      <c r="R84" s="41" t="s">
        <v>580</v>
      </c>
      <c r="S84" s="21"/>
      <c r="T84" s="21"/>
      <c r="U84" s="53"/>
      <c r="V84" s="53"/>
      <c r="W84" s="54"/>
      <c r="X84" s="54"/>
      <c r="Y84" s="54"/>
      <c r="Z84" s="48">
        <v>43446</v>
      </c>
      <c r="AA84" s="96">
        <v>0.39444444444444443</v>
      </c>
      <c r="AB84" s="82"/>
      <c r="AC84" s="82"/>
      <c r="AD84" s="77"/>
      <c r="AE84" s="77"/>
      <c r="AF84" s="79">
        <v>37.4</v>
      </c>
      <c r="AG84" s="79"/>
      <c r="AH84" s="77" t="s">
        <v>551</v>
      </c>
      <c r="AI84" s="2"/>
      <c r="AK84">
        <v>0.158</v>
      </c>
      <c r="AL84">
        <v>0.25142857142857145</v>
      </c>
      <c r="AM84">
        <v>0.28714285714285709</v>
      </c>
      <c r="AN84">
        <v>0.48923076900000001</v>
      </c>
      <c r="AO84">
        <v>1.0449999999999999</v>
      </c>
      <c r="AP84">
        <v>1.1499999999999999</v>
      </c>
      <c r="AQ84">
        <v>1.7649999999999999</v>
      </c>
      <c r="AR84">
        <v>2.2149999999999999</v>
      </c>
      <c r="AS84">
        <v>2.6749999999999998</v>
      </c>
      <c r="AT84">
        <v>3.105</v>
      </c>
      <c r="AW84" s="126">
        <f t="shared" si="14"/>
        <v>3.105</v>
      </c>
      <c r="AX84" s="127">
        <f t="shared" si="19"/>
        <v>0.96428571428571419</v>
      </c>
      <c r="AZ84" s="145">
        <v>2</v>
      </c>
      <c r="BA84" s="126">
        <v>64.400000000000006</v>
      </c>
      <c r="BB84" s="126">
        <f t="shared" si="20"/>
        <v>32.200000000000003</v>
      </c>
      <c r="BD84" t="str">
        <f t="shared" si="16"/>
        <v/>
      </c>
      <c r="BF84" s="126" t="s">
        <v>594</v>
      </c>
      <c r="BG84" s="126" t="s">
        <v>594</v>
      </c>
      <c r="BH84" s="126" t="s">
        <v>594</v>
      </c>
      <c r="BI84" s="126" t="s">
        <v>594</v>
      </c>
      <c r="BJ84" s="126" t="s">
        <v>594</v>
      </c>
      <c r="BL84" s="2"/>
      <c r="BM84" s="21"/>
      <c r="BN84" s="6"/>
      <c r="BO84" s="6"/>
      <c r="BP84" s="6"/>
      <c r="BQ84" s="6"/>
      <c r="BR84" t="str">
        <f t="shared" si="17"/>
        <v/>
      </c>
      <c r="BS84" t="s">
        <v>594</v>
      </c>
      <c r="BT84" t="s">
        <v>594</v>
      </c>
      <c r="BU84" t="s">
        <v>594</v>
      </c>
      <c r="BV84" t="s">
        <v>594</v>
      </c>
      <c r="BW84" t="s">
        <v>594</v>
      </c>
    </row>
    <row r="85" spans="1:75" x14ac:dyDescent="0.2">
      <c r="A85" s="2" t="s">
        <v>117</v>
      </c>
      <c r="B85" s="2" t="str">
        <f t="shared" si="13"/>
        <v>.</v>
      </c>
      <c r="C85" s="3" t="s">
        <v>117</v>
      </c>
      <c r="D85" s="3">
        <v>84</v>
      </c>
      <c r="E85" s="2"/>
      <c r="F85" s="2"/>
      <c r="G85" s="3">
        <v>10</v>
      </c>
      <c r="H85" s="3">
        <v>5</v>
      </c>
      <c r="I85" s="3">
        <v>2</v>
      </c>
      <c r="J85" s="3">
        <v>1</v>
      </c>
      <c r="K85" s="3">
        <v>5</v>
      </c>
      <c r="L85" s="3">
        <v>10</v>
      </c>
      <c r="M85" s="40" t="s">
        <v>3</v>
      </c>
      <c r="N85" s="40" t="s">
        <v>23</v>
      </c>
      <c r="O85" s="40" t="s">
        <v>16</v>
      </c>
      <c r="P85" s="40">
        <v>14</v>
      </c>
      <c r="Q85" s="40" t="s">
        <v>516</v>
      </c>
      <c r="R85" s="41" t="s">
        <v>584</v>
      </c>
      <c r="S85" s="21"/>
      <c r="T85" s="21"/>
      <c r="U85" s="53"/>
      <c r="V85" s="53"/>
      <c r="W85" s="54"/>
      <c r="X85" s="54"/>
      <c r="Y85" s="54"/>
      <c r="Z85" s="48">
        <v>43446</v>
      </c>
      <c r="AA85" s="96">
        <v>0.1673611111111111</v>
      </c>
      <c r="AB85" s="82"/>
      <c r="AC85" s="82"/>
      <c r="AD85" s="77"/>
      <c r="AE85" s="77"/>
      <c r="AF85" s="79"/>
      <c r="AG85" s="79"/>
      <c r="AH85" s="77" t="s">
        <v>551</v>
      </c>
      <c r="AI85" s="2"/>
      <c r="AK85">
        <v>0.13</v>
      </c>
      <c r="AL85">
        <v>0.21249999999999999</v>
      </c>
      <c r="AM85">
        <v>0.23</v>
      </c>
      <c r="AN85">
        <v>0.365714286</v>
      </c>
      <c r="AO85">
        <v>0.65500000000000003</v>
      </c>
      <c r="AP85">
        <v>0.85</v>
      </c>
      <c r="AQ85">
        <v>1.24</v>
      </c>
      <c r="AR85">
        <v>1.2749999999999999</v>
      </c>
      <c r="AS85">
        <v>2.3050000000000002</v>
      </c>
      <c r="AT85">
        <v>2.2599999999999998</v>
      </c>
      <c r="AU85">
        <v>3.29</v>
      </c>
      <c r="AW85" s="126">
        <f t="shared" si="14"/>
        <v>3.29</v>
      </c>
      <c r="AX85" s="127">
        <f t="shared" si="19"/>
        <v>1.3852631578947368</v>
      </c>
      <c r="AZ85" s="145">
        <v>2</v>
      </c>
      <c r="BA85" s="126">
        <v>47.5</v>
      </c>
      <c r="BB85" s="126">
        <f t="shared" si="20"/>
        <v>23.75</v>
      </c>
      <c r="BD85" t="str">
        <f t="shared" si="16"/>
        <v/>
      </c>
      <c r="BF85" s="126" t="s">
        <v>594</v>
      </c>
      <c r="BG85" s="126" t="s">
        <v>594</v>
      </c>
      <c r="BH85" s="126" t="s">
        <v>594</v>
      </c>
      <c r="BI85" s="126" t="s">
        <v>594</v>
      </c>
      <c r="BJ85" s="126" t="s">
        <v>594</v>
      </c>
      <c r="BL85" s="2"/>
      <c r="BM85" s="21"/>
      <c r="BN85" s="6"/>
      <c r="BO85" s="6"/>
      <c r="BP85" s="6"/>
      <c r="BQ85" s="6"/>
      <c r="BR85" t="str">
        <f t="shared" si="17"/>
        <v/>
      </c>
      <c r="BS85" t="s">
        <v>594</v>
      </c>
      <c r="BT85" t="s">
        <v>594</v>
      </c>
      <c r="BU85" t="s">
        <v>594</v>
      </c>
      <c r="BV85" t="s">
        <v>594</v>
      </c>
      <c r="BW85" t="s">
        <v>594</v>
      </c>
    </row>
    <row r="86" spans="1:75" x14ac:dyDescent="0.2">
      <c r="A86" s="2" t="s">
        <v>118</v>
      </c>
      <c r="B86" s="2" t="str">
        <f t="shared" si="13"/>
        <v>.</v>
      </c>
      <c r="C86" s="3" t="s">
        <v>118</v>
      </c>
      <c r="D86" s="3">
        <v>85</v>
      </c>
      <c r="E86" s="2"/>
      <c r="F86" s="2"/>
      <c r="G86" s="3">
        <v>10</v>
      </c>
      <c r="H86" s="3">
        <v>7</v>
      </c>
      <c r="I86" s="3">
        <v>2</v>
      </c>
      <c r="J86" s="3">
        <v>1</v>
      </c>
      <c r="K86" s="3">
        <v>4</v>
      </c>
      <c r="L86" s="3">
        <v>11</v>
      </c>
      <c r="M86" s="31" t="s">
        <v>3</v>
      </c>
      <c r="N86" s="31" t="s">
        <v>23</v>
      </c>
      <c r="O86" s="31" t="s">
        <v>16</v>
      </c>
      <c r="P86" s="31">
        <v>13</v>
      </c>
      <c r="Q86" s="31" t="s">
        <v>515</v>
      </c>
      <c r="R86" s="39" t="s">
        <v>584</v>
      </c>
      <c r="S86" s="21"/>
      <c r="T86" s="21"/>
      <c r="U86" s="53"/>
      <c r="V86" s="53"/>
      <c r="W86" s="54"/>
      <c r="X86" s="54"/>
      <c r="Y86" s="54"/>
      <c r="Z86" s="48">
        <v>43445</v>
      </c>
      <c r="AA86" s="96">
        <v>0.17222222222222225</v>
      </c>
      <c r="AB86" s="82">
        <v>1</v>
      </c>
      <c r="AC86" s="82">
        <v>1</v>
      </c>
      <c r="AD86" s="96"/>
      <c r="AE86" s="77"/>
      <c r="AF86" s="79"/>
      <c r="AG86" s="79"/>
      <c r="AH86" s="77" t="s">
        <v>551</v>
      </c>
      <c r="AI86" s="2"/>
      <c r="AK86">
        <v>0.13166666666666668</v>
      </c>
      <c r="AL86">
        <v>0.24124999999999999</v>
      </c>
      <c r="AM86">
        <v>0.24249999999999999</v>
      </c>
      <c r="AN86">
        <v>0.56000000000000005</v>
      </c>
      <c r="AO86">
        <v>0.90500000000000003</v>
      </c>
      <c r="AP86">
        <v>1.26</v>
      </c>
      <c r="AQ86">
        <v>1.8</v>
      </c>
      <c r="AR86">
        <v>2.36</v>
      </c>
      <c r="AS86">
        <v>3.1749999999999998</v>
      </c>
      <c r="AT86">
        <v>4.0149999999999997</v>
      </c>
      <c r="AW86" s="126">
        <f t="shared" si="14"/>
        <v>4.0149999999999997</v>
      </c>
      <c r="AX86" s="127">
        <f t="shared" si="19"/>
        <v>1.6421267893660532</v>
      </c>
      <c r="AZ86" s="145">
        <v>2</v>
      </c>
      <c r="BA86" s="145">
        <v>48.9</v>
      </c>
      <c r="BB86" s="126">
        <f t="shared" si="20"/>
        <v>24.45</v>
      </c>
      <c r="BD86" t="str">
        <f t="shared" si="16"/>
        <v/>
      </c>
      <c r="BF86" s="126" t="s">
        <v>594</v>
      </c>
      <c r="BG86" s="126" t="s">
        <v>594</v>
      </c>
      <c r="BH86" s="126" t="s">
        <v>594</v>
      </c>
      <c r="BI86" s="126" t="s">
        <v>594</v>
      </c>
      <c r="BJ86" s="126" t="s">
        <v>594</v>
      </c>
      <c r="BL86" s="2"/>
      <c r="BM86" s="21"/>
      <c r="BN86" s="6"/>
      <c r="BO86" s="6"/>
      <c r="BP86" s="6"/>
      <c r="BQ86" s="6"/>
      <c r="BR86" t="str">
        <f t="shared" si="17"/>
        <v/>
      </c>
      <c r="BS86" t="s">
        <v>594</v>
      </c>
      <c r="BT86" t="s">
        <v>594</v>
      </c>
      <c r="BU86" t="s">
        <v>594</v>
      </c>
      <c r="BV86" t="s">
        <v>594</v>
      </c>
      <c r="BW86" t="s">
        <v>594</v>
      </c>
    </row>
    <row r="87" spans="1:75" x14ac:dyDescent="0.2">
      <c r="A87" s="2" t="s">
        <v>480</v>
      </c>
      <c r="B87" s="2" t="str">
        <f t="shared" si="13"/>
        <v>.</v>
      </c>
      <c r="C87" s="3" t="s">
        <v>119</v>
      </c>
      <c r="D87" s="3">
        <v>86</v>
      </c>
      <c r="E87" s="2"/>
      <c r="F87" s="2"/>
      <c r="G87" s="3">
        <v>10</v>
      </c>
      <c r="H87" s="3">
        <v>9</v>
      </c>
      <c r="I87" s="3">
        <v>2</v>
      </c>
      <c r="J87" s="3">
        <v>1</v>
      </c>
      <c r="K87" s="3">
        <v>4</v>
      </c>
      <c r="L87" s="3">
        <v>9</v>
      </c>
      <c r="M87" s="28" t="s">
        <v>3</v>
      </c>
      <c r="N87" s="28" t="s">
        <v>4</v>
      </c>
      <c r="O87" s="28" t="s">
        <v>20</v>
      </c>
      <c r="P87" s="28">
        <v>8</v>
      </c>
      <c r="Q87" s="28" t="s">
        <v>11</v>
      </c>
      <c r="R87" s="28" t="s">
        <v>581</v>
      </c>
      <c r="S87" s="21"/>
      <c r="T87" s="21"/>
      <c r="U87" s="53"/>
      <c r="V87" s="53"/>
      <c r="W87" s="54"/>
      <c r="X87" s="54"/>
      <c r="Y87" s="54"/>
      <c r="Z87" s="48">
        <v>43440</v>
      </c>
      <c r="AA87" s="96">
        <v>0.59375</v>
      </c>
      <c r="AB87" s="82">
        <v>4</v>
      </c>
      <c r="AC87" s="82">
        <v>3</v>
      </c>
      <c r="AD87" s="77" t="s">
        <v>553</v>
      </c>
      <c r="AE87" s="77"/>
      <c r="AF87" s="79"/>
      <c r="AG87" s="79"/>
      <c r="AH87" s="77"/>
      <c r="AI87" s="2"/>
      <c r="AK87">
        <v>0.10666666666666667</v>
      </c>
      <c r="AL87">
        <v>0.22428571428571428</v>
      </c>
      <c r="AM87">
        <v>0.19714285714285712</v>
      </c>
      <c r="AN87">
        <v>0.41384615400000002</v>
      </c>
      <c r="AW87" s="126">
        <f t="shared" si="14"/>
        <v>0.41384615400000002</v>
      </c>
      <c r="AX87" s="127">
        <f t="shared" si="19"/>
        <v>0.86475315761194027</v>
      </c>
      <c r="AZ87" s="145">
        <f>AB87+AC87</f>
        <v>7</v>
      </c>
      <c r="BA87" s="81">
        <v>33.5</v>
      </c>
      <c r="BB87" s="126">
        <f t="shared" si="20"/>
        <v>4.7857142857142856</v>
      </c>
      <c r="BD87" t="str">
        <f t="shared" si="16"/>
        <v/>
      </c>
      <c r="BF87" s="126" t="s">
        <v>594</v>
      </c>
      <c r="BG87" s="126" t="s">
        <v>594</v>
      </c>
      <c r="BH87" s="126" t="s">
        <v>594</v>
      </c>
      <c r="BI87" s="126" t="s">
        <v>594</v>
      </c>
      <c r="BJ87" s="126" t="s">
        <v>594</v>
      </c>
      <c r="BL87" s="2"/>
      <c r="BM87" s="21"/>
      <c r="BN87" s="6"/>
      <c r="BO87" s="6"/>
      <c r="BP87" s="6"/>
      <c r="BQ87" s="6"/>
      <c r="BR87" t="str">
        <f t="shared" si="17"/>
        <v/>
      </c>
      <c r="BS87" t="s">
        <v>594</v>
      </c>
      <c r="BT87" t="s">
        <v>594</v>
      </c>
      <c r="BU87" t="s">
        <v>594</v>
      </c>
      <c r="BV87" t="s">
        <v>594</v>
      </c>
      <c r="BW87" t="s">
        <v>594</v>
      </c>
    </row>
    <row r="88" spans="1:75" x14ac:dyDescent="0.2">
      <c r="A88" s="2" t="s">
        <v>120</v>
      </c>
      <c r="B88" s="2" t="str">
        <f t="shared" si="13"/>
        <v>.</v>
      </c>
      <c r="C88" s="3" t="s">
        <v>120</v>
      </c>
      <c r="D88" s="3">
        <v>87</v>
      </c>
      <c r="E88" s="2"/>
      <c r="F88" s="2"/>
      <c r="G88" s="3">
        <v>10</v>
      </c>
      <c r="H88" s="3">
        <v>11</v>
      </c>
      <c r="I88" s="3">
        <v>2</v>
      </c>
      <c r="J88" s="3">
        <v>1</v>
      </c>
      <c r="K88" s="3">
        <v>3</v>
      </c>
      <c r="L88" s="3">
        <v>10</v>
      </c>
      <c r="M88" s="22" t="s">
        <v>25</v>
      </c>
      <c r="N88" s="22" t="s">
        <v>25</v>
      </c>
      <c r="O88" s="22" t="s">
        <v>25</v>
      </c>
      <c r="P88" s="22" t="s">
        <v>25</v>
      </c>
      <c r="Q88" s="22" t="s">
        <v>25</v>
      </c>
      <c r="R88" s="42" t="s">
        <v>25</v>
      </c>
      <c r="S88" s="21"/>
      <c r="T88" s="21"/>
      <c r="U88" s="53"/>
      <c r="V88" s="53"/>
      <c r="W88" s="54"/>
      <c r="X88" s="54"/>
      <c r="Y88" s="54"/>
      <c r="Z88" s="2"/>
      <c r="AA88" s="96"/>
      <c r="AB88" s="82"/>
      <c r="AC88" s="82"/>
      <c r="AD88" s="77"/>
      <c r="AE88" s="77"/>
      <c r="AF88" s="79"/>
      <c r="AG88" s="79"/>
      <c r="AH88" s="77"/>
      <c r="AI88" s="2"/>
      <c r="AK88" t="s">
        <v>594</v>
      </c>
      <c r="AL88" t="s">
        <v>594</v>
      </c>
      <c r="AM88" t="s">
        <v>594</v>
      </c>
      <c r="AO88" t="s">
        <v>594</v>
      </c>
      <c r="AP88" t="s">
        <v>594</v>
      </c>
      <c r="AQ88" t="s">
        <v>594</v>
      </c>
      <c r="AR88" t="s">
        <v>594</v>
      </c>
      <c r="AS88" t="s">
        <v>594</v>
      </c>
      <c r="AT88" t="s">
        <v>594</v>
      </c>
      <c r="AU88" t="s">
        <v>594</v>
      </c>
      <c r="AV88" t="s">
        <v>594</v>
      </c>
      <c r="AW88" s="126" t="str">
        <f t="shared" si="14"/>
        <v/>
      </c>
      <c r="AX88" s="127"/>
      <c r="AZ88" s="145"/>
      <c r="BD88" t="str">
        <f t="shared" si="16"/>
        <v/>
      </c>
      <c r="BF88" s="126" t="s">
        <v>594</v>
      </c>
      <c r="BG88" s="126" t="s">
        <v>594</v>
      </c>
      <c r="BH88" s="126" t="s">
        <v>594</v>
      </c>
      <c r="BI88" s="126" t="s">
        <v>594</v>
      </c>
      <c r="BJ88" s="126" t="s">
        <v>594</v>
      </c>
      <c r="BL88" s="2"/>
      <c r="BM88" s="21"/>
      <c r="BN88" s="6"/>
      <c r="BO88" s="6"/>
      <c r="BP88" s="6"/>
      <c r="BQ88" s="6"/>
      <c r="BR88" t="str">
        <f t="shared" si="17"/>
        <v/>
      </c>
      <c r="BS88" t="s">
        <v>594</v>
      </c>
      <c r="BT88" t="s">
        <v>594</v>
      </c>
      <c r="BU88" t="s">
        <v>594</v>
      </c>
      <c r="BV88" t="s">
        <v>594</v>
      </c>
      <c r="BW88" t="s">
        <v>594</v>
      </c>
    </row>
    <row r="89" spans="1:75" x14ac:dyDescent="0.2">
      <c r="A89" s="29" t="s">
        <v>152</v>
      </c>
      <c r="B89" s="2" t="str">
        <f t="shared" si="13"/>
        <v>.</v>
      </c>
      <c r="C89" s="84" t="s">
        <v>121</v>
      </c>
      <c r="D89" s="84">
        <v>88</v>
      </c>
      <c r="E89" s="29" t="s">
        <v>491</v>
      </c>
      <c r="F89" s="29" t="s">
        <v>588</v>
      </c>
      <c r="G89" s="3">
        <v>10</v>
      </c>
      <c r="H89" s="3">
        <v>13</v>
      </c>
      <c r="I89" s="3">
        <v>2</v>
      </c>
      <c r="J89" s="3">
        <v>1</v>
      </c>
      <c r="K89" s="3">
        <v>2</v>
      </c>
      <c r="L89" s="3">
        <v>11</v>
      </c>
      <c r="M89" s="27" t="s">
        <v>3</v>
      </c>
      <c r="N89" s="27" t="s">
        <v>23</v>
      </c>
      <c r="O89" s="27" t="s">
        <v>20</v>
      </c>
      <c r="P89" s="27">
        <v>4</v>
      </c>
      <c r="Q89" s="27" t="s">
        <v>21</v>
      </c>
      <c r="R89" s="35" t="s">
        <v>582</v>
      </c>
      <c r="S89" s="21"/>
      <c r="T89" s="21">
        <v>1</v>
      </c>
      <c r="U89" s="72" t="s">
        <v>525</v>
      </c>
      <c r="V89" s="68"/>
      <c r="W89" s="68"/>
      <c r="X89" s="68"/>
      <c r="Y89" s="68"/>
      <c r="Z89" s="94">
        <v>43436</v>
      </c>
      <c r="AA89" s="97">
        <v>0.74583333333333324</v>
      </c>
      <c r="AB89" s="99">
        <v>4</v>
      </c>
      <c r="AC89" s="99">
        <v>3.5</v>
      </c>
      <c r="AD89" s="77"/>
      <c r="AE89" s="77"/>
      <c r="AF89" s="79"/>
      <c r="AG89" s="79"/>
      <c r="AH89" s="77"/>
      <c r="AI89" s="2"/>
      <c r="AK89">
        <v>0.13500000000000001</v>
      </c>
      <c r="AL89">
        <v>0.19714285714285712</v>
      </c>
      <c r="AM89">
        <v>0.18625</v>
      </c>
      <c r="AW89" s="126">
        <f t="shared" si="14"/>
        <v>0.18625</v>
      </c>
      <c r="AX89" s="127">
        <f>IF(AW89&gt;0,AW89*10/(BB89),"")</f>
        <v>1.1738445378151261</v>
      </c>
      <c r="AZ89" s="145">
        <f>AB89+AC89</f>
        <v>7.5</v>
      </c>
      <c r="BA89" s="147">
        <v>11.9</v>
      </c>
      <c r="BB89" s="126">
        <f>BA89/AZ89</f>
        <v>1.5866666666666667</v>
      </c>
      <c r="BD89" t="str">
        <f t="shared" si="16"/>
        <v/>
      </c>
      <c r="BF89" s="126" t="s">
        <v>594</v>
      </c>
      <c r="BG89" s="126" t="s">
        <v>594</v>
      </c>
      <c r="BH89" s="126" t="s">
        <v>594</v>
      </c>
      <c r="BI89" s="126" t="s">
        <v>594</v>
      </c>
      <c r="BJ89" s="126" t="s">
        <v>594</v>
      </c>
      <c r="BL89" s="2"/>
      <c r="BM89" s="21"/>
      <c r="BN89" s="6"/>
      <c r="BO89" s="6"/>
      <c r="BP89" s="6"/>
      <c r="BQ89" s="6"/>
      <c r="BR89" t="str">
        <f t="shared" si="17"/>
        <v/>
      </c>
      <c r="BS89" t="s">
        <v>594</v>
      </c>
      <c r="BT89" t="s">
        <v>594</v>
      </c>
      <c r="BU89" t="s">
        <v>594</v>
      </c>
      <c r="BV89" t="s">
        <v>594</v>
      </c>
      <c r="BW89" t="s">
        <v>594</v>
      </c>
    </row>
    <row r="90" spans="1:75" x14ac:dyDescent="0.2">
      <c r="A90" s="2" t="s">
        <v>122</v>
      </c>
      <c r="B90" s="2" t="str">
        <f t="shared" si="13"/>
        <v>.</v>
      </c>
      <c r="C90" s="3" t="s">
        <v>122</v>
      </c>
      <c r="D90" s="3">
        <v>89</v>
      </c>
      <c r="E90" s="2"/>
      <c r="F90" s="2"/>
      <c r="G90" s="3">
        <v>10</v>
      </c>
      <c r="H90" s="3">
        <v>15</v>
      </c>
      <c r="I90" s="3">
        <v>2</v>
      </c>
      <c r="J90" s="3">
        <v>1</v>
      </c>
      <c r="K90" s="3">
        <v>2</v>
      </c>
      <c r="L90" s="3">
        <v>9</v>
      </c>
      <c r="M90" s="33" t="s">
        <v>3</v>
      </c>
      <c r="N90" s="33" t="s">
        <v>4</v>
      </c>
      <c r="O90" s="33" t="s">
        <v>16</v>
      </c>
      <c r="P90" s="33" t="s">
        <v>24</v>
      </c>
      <c r="Q90" s="33" t="s">
        <v>24</v>
      </c>
      <c r="R90" s="34" t="s">
        <v>18</v>
      </c>
      <c r="S90" s="33" t="s">
        <v>26</v>
      </c>
      <c r="T90" s="32"/>
      <c r="U90" s="63"/>
      <c r="V90" s="63"/>
      <c r="W90" s="54"/>
      <c r="X90" s="54"/>
      <c r="Y90" s="54"/>
      <c r="Z90" s="48">
        <v>43448</v>
      </c>
      <c r="AA90" s="96"/>
      <c r="AB90" s="82"/>
      <c r="AC90" s="82"/>
      <c r="AD90" s="77"/>
      <c r="AE90" s="77"/>
      <c r="AF90" s="79"/>
      <c r="AG90" s="79"/>
      <c r="AH90" s="77"/>
      <c r="AI90" s="2"/>
      <c r="AK90" t="s">
        <v>594</v>
      </c>
      <c r="AL90" t="s">
        <v>594</v>
      </c>
      <c r="AM90" t="s">
        <v>594</v>
      </c>
      <c r="AO90" t="s">
        <v>594</v>
      </c>
      <c r="AP90" t="s">
        <v>594</v>
      </c>
      <c r="AQ90" t="s">
        <v>594</v>
      </c>
      <c r="AR90" t="s">
        <v>594</v>
      </c>
      <c r="AS90" t="s">
        <v>594</v>
      </c>
      <c r="AT90" t="s">
        <v>594</v>
      </c>
      <c r="AU90" t="s">
        <v>594</v>
      </c>
      <c r="AV90" t="s">
        <v>594</v>
      </c>
      <c r="AW90" s="126" t="str">
        <f t="shared" si="14"/>
        <v/>
      </c>
      <c r="AX90" s="127"/>
      <c r="AZ90" s="145">
        <v>2</v>
      </c>
      <c r="BA90" s="126">
        <v>101.6</v>
      </c>
      <c r="BB90" s="126">
        <f>BA90/AZ90</f>
        <v>50.8</v>
      </c>
      <c r="BC90">
        <v>12.9</v>
      </c>
      <c r="BD90">
        <f t="shared" si="16"/>
        <v>6.45</v>
      </c>
      <c r="BE90" s="126">
        <v>0.1269685039370079</v>
      </c>
      <c r="BF90" s="126">
        <v>321.24968749999999</v>
      </c>
      <c r="BG90" s="126">
        <v>4.5208624999999998</v>
      </c>
      <c r="BH90" s="126">
        <v>14.2027375</v>
      </c>
      <c r="BI90" s="126">
        <v>6.9574999999999998E-2</v>
      </c>
      <c r="BJ90" s="126">
        <v>5.0250000000000003E-2</v>
      </c>
      <c r="BL90" s="2" t="s">
        <v>491</v>
      </c>
      <c r="BM90" s="21" t="s">
        <v>491</v>
      </c>
      <c r="BN90" s="6"/>
      <c r="BO90" s="6"/>
      <c r="BP90" s="6"/>
      <c r="BQ90" s="6"/>
      <c r="BR90" t="str">
        <f t="shared" si="17"/>
        <v/>
      </c>
      <c r="BS90" t="s">
        <v>594</v>
      </c>
      <c r="BT90" t="s">
        <v>594</v>
      </c>
      <c r="BU90" t="s">
        <v>594</v>
      </c>
      <c r="BV90" t="s">
        <v>594</v>
      </c>
      <c r="BW90" t="s">
        <v>594</v>
      </c>
    </row>
    <row r="91" spans="1:75" x14ac:dyDescent="0.2">
      <c r="A91" s="2" t="s">
        <v>479</v>
      </c>
      <c r="B91" s="2" t="str">
        <f t="shared" si="13"/>
        <v>.</v>
      </c>
      <c r="C91" s="3" t="s">
        <v>123</v>
      </c>
      <c r="D91" s="3">
        <v>90</v>
      </c>
      <c r="E91" s="2"/>
      <c r="F91" s="2"/>
      <c r="G91" s="3">
        <v>10</v>
      </c>
      <c r="H91" s="3">
        <v>17</v>
      </c>
      <c r="I91" s="3">
        <v>2</v>
      </c>
      <c r="J91" s="3">
        <v>1</v>
      </c>
      <c r="K91" s="3">
        <v>1</v>
      </c>
      <c r="L91" s="3">
        <v>10</v>
      </c>
      <c r="M91" s="28" t="s">
        <v>3</v>
      </c>
      <c r="N91" s="28" t="s">
        <v>23</v>
      </c>
      <c r="O91" s="28" t="s">
        <v>16</v>
      </c>
      <c r="P91" s="28">
        <v>8</v>
      </c>
      <c r="Q91" s="28" t="s">
        <v>11</v>
      </c>
      <c r="R91" s="28" t="s">
        <v>581</v>
      </c>
      <c r="S91" s="21"/>
      <c r="T91" s="21"/>
      <c r="U91" s="53"/>
      <c r="V91" s="53"/>
      <c r="W91" s="54"/>
      <c r="X91" s="54"/>
      <c r="Y91" s="54"/>
      <c r="Z91" s="48">
        <v>43440</v>
      </c>
      <c r="AA91" s="96">
        <v>0.59791666666666665</v>
      </c>
      <c r="AB91" s="82">
        <v>2</v>
      </c>
      <c r="AC91" s="82">
        <v>1</v>
      </c>
      <c r="AD91" s="77" t="s">
        <v>566</v>
      </c>
      <c r="AE91" s="77"/>
      <c r="AF91" s="79"/>
      <c r="AG91" s="79"/>
      <c r="AH91" s="77"/>
      <c r="AI91" s="2"/>
      <c r="AK91">
        <v>0.13</v>
      </c>
      <c r="AL91">
        <v>0.21333333333333335</v>
      </c>
      <c r="AM91">
        <v>0.23749999999999999</v>
      </c>
      <c r="AN91">
        <v>0.40666666699999998</v>
      </c>
      <c r="AW91" s="126">
        <f t="shared" si="14"/>
        <v>0.40666666699999998</v>
      </c>
      <c r="AX91" s="127">
        <f>IF(AW91&gt;0,AW91*10/(BB91),"")</f>
        <v>1.1960784323529412</v>
      </c>
      <c r="AZ91" s="145">
        <f>AB91+AC91</f>
        <v>3</v>
      </c>
      <c r="BA91" s="81">
        <v>10.199999999999999</v>
      </c>
      <c r="BB91" s="126">
        <f>BA91/AZ91</f>
        <v>3.4</v>
      </c>
      <c r="BD91" t="str">
        <f t="shared" si="16"/>
        <v/>
      </c>
      <c r="BF91" s="126" t="s">
        <v>594</v>
      </c>
      <c r="BG91" s="126" t="s">
        <v>594</v>
      </c>
      <c r="BH91" s="126" t="s">
        <v>594</v>
      </c>
      <c r="BI91" s="126" t="s">
        <v>594</v>
      </c>
      <c r="BJ91" s="126" t="s">
        <v>594</v>
      </c>
      <c r="BL91" s="2"/>
      <c r="BM91" s="21"/>
      <c r="BN91" s="6"/>
      <c r="BO91" s="6"/>
      <c r="BP91" s="6"/>
      <c r="BQ91" s="6"/>
      <c r="BR91" t="str">
        <f t="shared" si="17"/>
        <v/>
      </c>
      <c r="BS91" t="s">
        <v>594</v>
      </c>
      <c r="BT91" t="s">
        <v>594</v>
      </c>
      <c r="BU91" t="s">
        <v>594</v>
      </c>
      <c r="BV91" t="s">
        <v>594</v>
      </c>
      <c r="BW91" t="s">
        <v>594</v>
      </c>
    </row>
    <row r="92" spans="1:75" x14ac:dyDescent="0.2">
      <c r="A92" s="2" t="s">
        <v>124</v>
      </c>
      <c r="B92" s="2" t="str">
        <f t="shared" si="13"/>
        <v>.</v>
      </c>
      <c r="C92" s="3" t="s">
        <v>124</v>
      </c>
      <c r="D92" s="3">
        <v>91</v>
      </c>
      <c r="E92" s="2"/>
      <c r="F92" s="2"/>
      <c r="G92" s="3">
        <v>11</v>
      </c>
      <c r="H92" s="3">
        <v>1</v>
      </c>
      <c r="I92" s="3">
        <v>2</v>
      </c>
      <c r="J92" s="3">
        <v>1</v>
      </c>
      <c r="K92" s="3">
        <v>6</v>
      </c>
      <c r="L92" s="3">
        <v>7</v>
      </c>
      <c r="M92" s="26" t="s">
        <v>3</v>
      </c>
      <c r="N92" s="26" t="s">
        <v>4</v>
      </c>
      <c r="O92" s="26" t="s">
        <v>20</v>
      </c>
      <c r="P92" s="26">
        <v>3</v>
      </c>
      <c r="Q92" s="26" t="s">
        <v>7</v>
      </c>
      <c r="R92" s="38" t="s">
        <v>583</v>
      </c>
      <c r="S92" s="21"/>
      <c r="T92" s="21"/>
      <c r="U92" s="53"/>
      <c r="V92" s="53"/>
      <c r="W92" s="54"/>
      <c r="X92" s="54"/>
      <c r="Y92" s="54"/>
      <c r="Z92" s="66">
        <v>43435</v>
      </c>
      <c r="AA92" s="96">
        <v>0.91319444444444453</v>
      </c>
      <c r="AB92" s="82">
        <v>5</v>
      </c>
      <c r="AC92" s="82">
        <v>4</v>
      </c>
      <c r="AD92" s="77"/>
      <c r="AE92" s="77"/>
      <c r="AF92" s="79"/>
      <c r="AG92" s="79"/>
      <c r="AH92" s="77"/>
      <c r="AI92" s="2"/>
      <c r="AK92">
        <v>0.13285714285714287</v>
      </c>
      <c r="AL92">
        <v>0.20299999999999999</v>
      </c>
      <c r="AW92" s="126">
        <f t="shared" si="14"/>
        <v>0.20299999999999999</v>
      </c>
      <c r="AX92" s="127">
        <f>IF(AW92&gt;0,AW92*10/(BB92),"")</f>
        <v>0.90895522388059691</v>
      </c>
      <c r="AZ92" s="145">
        <f>AB92+AC92</f>
        <v>9</v>
      </c>
      <c r="BA92" s="126">
        <v>20.100000000000001</v>
      </c>
      <c r="BB92" s="126">
        <f>BA92/AZ92</f>
        <v>2.2333333333333334</v>
      </c>
      <c r="BD92" t="str">
        <f t="shared" si="16"/>
        <v/>
      </c>
      <c r="BF92" s="126" t="s">
        <v>594</v>
      </c>
      <c r="BG92" s="126" t="s">
        <v>594</v>
      </c>
      <c r="BH92" s="126" t="s">
        <v>594</v>
      </c>
      <c r="BI92" s="126" t="s">
        <v>594</v>
      </c>
      <c r="BJ92" s="126" t="s">
        <v>594</v>
      </c>
      <c r="BL92" s="2"/>
      <c r="BM92" s="21"/>
      <c r="BN92" s="6"/>
      <c r="BO92" s="6"/>
      <c r="BP92" s="6"/>
      <c r="BQ92" s="6"/>
      <c r="BR92" t="str">
        <f t="shared" si="17"/>
        <v/>
      </c>
      <c r="BS92" t="s">
        <v>594</v>
      </c>
      <c r="BT92" t="s">
        <v>594</v>
      </c>
      <c r="BU92" t="s">
        <v>594</v>
      </c>
      <c r="BV92" t="s">
        <v>594</v>
      </c>
      <c r="BW92" t="s">
        <v>594</v>
      </c>
    </row>
    <row r="93" spans="1:75" x14ac:dyDescent="0.2">
      <c r="A93" s="2" t="s">
        <v>125</v>
      </c>
      <c r="B93" s="2" t="str">
        <f t="shared" si="13"/>
        <v>.</v>
      </c>
      <c r="C93" s="3" t="s">
        <v>125</v>
      </c>
      <c r="D93" s="3">
        <v>92</v>
      </c>
      <c r="E93" s="2"/>
      <c r="F93" s="2"/>
      <c r="G93" s="3">
        <v>11</v>
      </c>
      <c r="H93" s="3">
        <v>3</v>
      </c>
      <c r="I93" s="3">
        <v>2</v>
      </c>
      <c r="J93" s="3">
        <v>1</v>
      </c>
      <c r="K93" s="3">
        <v>6</v>
      </c>
      <c r="L93" s="3">
        <v>5</v>
      </c>
      <c r="M93" s="33" t="s">
        <v>3</v>
      </c>
      <c r="N93" s="33" t="s">
        <v>23</v>
      </c>
      <c r="O93" s="33" t="s">
        <v>16</v>
      </c>
      <c r="P93" s="33" t="s">
        <v>24</v>
      </c>
      <c r="Q93" s="33" t="s">
        <v>24</v>
      </c>
      <c r="R93" s="34" t="s">
        <v>18</v>
      </c>
      <c r="S93" s="33" t="s">
        <v>26</v>
      </c>
      <c r="T93" s="32"/>
      <c r="U93" s="63"/>
      <c r="V93" s="63"/>
      <c r="W93" s="54"/>
      <c r="X93" s="54"/>
      <c r="Y93" s="54"/>
      <c r="Z93" s="48">
        <v>43448</v>
      </c>
      <c r="AA93" s="96"/>
      <c r="AB93" s="82"/>
      <c r="AC93" s="82"/>
      <c r="AD93" s="77"/>
      <c r="AE93" s="77"/>
      <c r="AF93" s="79"/>
      <c r="AG93" s="79"/>
      <c r="AH93" s="77"/>
      <c r="AI93" s="2"/>
      <c r="AK93" t="s">
        <v>594</v>
      </c>
      <c r="AL93" t="s">
        <v>594</v>
      </c>
      <c r="AM93" t="s">
        <v>594</v>
      </c>
      <c r="AO93" t="s">
        <v>594</v>
      </c>
      <c r="AP93" t="s">
        <v>594</v>
      </c>
      <c r="AQ93" t="s">
        <v>594</v>
      </c>
      <c r="AR93" t="s">
        <v>594</v>
      </c>
      <c r="AS93" t="s">
        <v>594</v>
      </c>
      <c r="AT93" t="s">
        <v>594</v>
      </c>
      <c r="AU93" t="s">
        <v>594</v>
      </c>
      <c r="AV93" t="s">
        <v>594</v>
      </c>
      <c r="AW93" s="126" t="str">
        <f t="shared" si="14"/>
        <v/>
      </c>
      <c r="AX93" s="127"/>
      <c r="AZ93" s="145">
        <v>2</v>
      </c>
      <c r="BA93" s="126">
        <v>68.599999999999994</v>
      </c>
      <c r="BB93" s="126">
        <f>BA93/AZ93</f>
        <v>34.299999999999997</v>
      </c>
      <c r="BC93">
        <f>0.011*1000</f>
        <v>11</v>
      </c>
      <c r="BD93">
        <f t="shared" si="16"/>
        <v>5.5</v>
      </c>
      <c r="BE93" s="126">
        <v>0.16034985422740525</v>
      </c>
      <c r="BF93" s="126" t="s">
        <v>594</v>
      </c>
      <c r="BG93" s="126" t="s">
        <v>594</v>
      </c>
      <c r="BH93" s="126" t="s">
        <v>594</v>
      </c>
      <c r="BI93" s="126" t="s">
        <v>594</v>
      </c>
      <c r="BJ93" s="126" t="s">
        <v>594</v>
      </c>
      <c r="BL93" s="2" t="s">
        <v>491</v>
      </c>
      <c r="BM93" s="21" t="s">
        <v>491</v>
      </c>
      <c r="BN93" s="6"/>
      <c r="BO93" s="6"/>
      <c r="BP93" s="6"/>
      <c r="BQ93" s="6"/>
      <c r="BR93" t="str">
        <f t="shared" si="17"/>
        <v/>
      </c>
      <c r="BS93" t="s">
        <v>594</v>
      </c>
      <c r="BT93" t="s">
        <v>594</v>
      </c>
      <c r="BU93" t="s">
        <v>594</v>
      </c>
      <c r="BV93" t="s">
        <v>594</v>
      </c>
      <c r="BW93" t="s">
        <v>594</v>
      </c>
    </row>
    <row r="94" spans="1:75" x14ac:dyDescent="0.2">
      <c r="A94" s="2" t="s">
        <v>126</v>
      </c>
      <c r="B94" s="2" t="str">
        <f t="shared" si="13"/>
        <v>.</v>
      </c>
      <c r="C94" s="3" t="s">
        <v>126</v>
      </c>
      <c r="D94" s="3">
        <v>93</v>
      </c>
      <c r="E94" s="2"/>
      <c r="F94" s="2"/>
      <c r="G94" s="3">
        <v>11</v>
      </c>
      <c r="H94" s="3">
        <v>5</v>
      </c>
      <c r="I94" s="3">
        <v>2</v>
      </c>
      <c r="J94" s="3">
        <v>1</v>
      </c>
      <c r="K94" s="3">
        <v>5</v>
      </c>
      <c r="L94" s="3">
        <v>6</v>
      </c>
      <c r="M94" s="22" t="s">
        <v>25</v>
      </c>
      <c r="N94" s="22" t="s">
        <v>25</v>
      </c>
      <c r="O94" s="22" t="s">
        <v>25</v>
      </c>
      <c r="P94" s="22" t="s">
        <v>25</v>
      </c>
      <c r="Q94" s="22" t="s">
        <v>25</v>
      </c>
      <c r="R94" s="42" t="s">
        <v>25</v>
      </c>
      <c r="S94" s="21"/>
      <c r="T94" s="21"/>
      <c r="U94" s="53"/>
      <c r="V94" s="53"/>
      <c r="W94" s="54"/>
      <c r="X94" s="54"/>
      <c r="Y94" s="54"/>
      <c r="Z94" s="2"/>
      <c r="AA94" s="96"/>
      <c r="AB94" s="82"/>
      <c r="AC94" s="82"/>
      <c r="AD94" s="77"/>
      <c r="AE94" s="77"/>
      <c r="AF94" s="79"/>
      <c r="AG94" s="79"/>
      <c r="AH94" s="77"/>
      <c r="AI94" s="2"/>
      <c r="AK94" t="s">
        <v>594</v>
      </c>
      <c r="AM94" t="s">
        <v>594</v>
      </c>
      <c r="AO94" t="s">
        <v>594</v>
      </c>
      <c r="AP94" t="s">
        <v>594</v>
      </c>
      <c r="AQ94" t="s">
        <v>594</v>
      </c>
      <c r="AR94" t="s">
        <v>594</v>
      </c>
      <c r="AS94" t="s">
        <v>594</v>
      </c>
      <c r="AT94" t="s">
        <v>594</v>
      </c>
      <c r="AU94" t="s">
        <v>594</v>
      </c>
      <c r="AV94" t="s">
        <v>594</v>
      </c>
      <c r="AW94" s="126" t="str">
        <f t="shared" si="14"/>
        <v/>
      </c>
      <c r="AX94" s="127"/>
      <c r="AZ94" s="145"/>
      <c r="BA94" s="145"/>
      <c r="BD94" t="str">
        <f t="shared" si="16"/>
        <v/>
      </c>
      <c r="BF94" s="126" t="s">
        <v>594</v>
      </c>
      <c r="BG94" s="126" t="s">
        <v>594</v>
      </c>
      <c r="BH94" s="126" t="s">
        <v>594</v>
      </c>
      <c r="BI94" s="126" t="s">
        <v>594</v>
      </c>
      <c r="BJ94" s="126" t="s">
        <v>594</v>
      </c>
      <c r="BL94" s="2"/>
      <c r="BM94" s="21"/>
      <c r="BN94" s="6"/>
      <c r="BO94" s="6"/>
      <c r="BP94" s="6"/>
      <c r="BQ94" s="6"/>
      <c r="BR94" t="str">
        <f t="shared" si="17"/>
        <v/>
      </c>
      <c r="BS94" t="s">
        <v>594</v>
      </c>
      <c r="BT94" t="s">
        <v>594</v>
      </c>
      <c r="BU94" t="s">
        <v>594</v>
      </c>
      <c r="BV94" t="s">
        <v>594</v>
      </c>
      <c r="BW94" t="s">
        <v>594</v>
      </c>
    </row>
    <row r="95" spans="1:75" x14ac:dyDescent="0.2">
      <c r="A95" s="29" t="s">
        <v>131</v>
      </c>
      <c r="B95" s="2" t="str">
        <f t="shared" si="13"/>
        <v>.</v>
      </c>
      <c r="C95" s="84" t="s">
        <v>127</v>
      </c>
      <c r="D95" s="84">
        <v>94</v>
      </c>
      <c r="E95" s="29" t="s">
        <v>491</v>
      </c>
      <c r="F95" s="29" t="s">
        <v>588</v>
      </c>
      <c r="G95" s="3">
        <v>11</v>
      </c>
      <c r="H95" s="3">
        <v>7</v>
      </c>
      <c r="I95" s="3">
        <v>2</v>
      </c>
      <c r="J95" s="3">
        <v>1</v>
      </c>
      <c r="K95" s="3">
        <v>4</v>
      </c>
      <c r="L95" s="3">
        <v>7</v>
      </c>
      <c r="M95" s="27" t="s">
        <v>3</v>
      </c>
      <c r="N95" s="27" t="s">
        <v>4</v>
      </c>
      <c r="O95" s="27" t="s">
        <v>20</v>
      </c>
      <c r="P95" s="27">
        <v>4</v>
      </c>
      <c r="Q95" s="27" t="s">
        <v>21</v>
      </c>
      <c r="R95" s="35" t="s">
        <v>583</v>
      </c>
      <c r="S95" s="21"/>
      <c r="T95" s="21">
        <v>1</v>
      </c>
      <c r="U95" s="68" t="s">
        <v>523</v>
      </c>
      <c r="V95" s="125"/>
      <c r="W95" s="68"/>
      <c r="X95" s="68"/>
      <c r="Y95" s="68"/>
      <c r="Z95" s="117">
        <v>43436</v>
      </c>
      <c r="AA95" s="119">
        <v>0.91319444444444453</v>
      </c>
      <c r="AB95" s="121">
        <v>6</v>
      </c>
      <c r="AC95" s="121">
        <v>4</v>
      </c>
      <c r="AD95" s="77"/>
      <c r="AE95" s="77"/>
      <c r="AF95" s="79"/>
      <c r="AG95" s="79"/>
      <c r="AH95" s="77"/>
      <c r="AI95" s="2"/>
      <c r="AK95">
        <v>0.129</v>
      </c>
      <c r="AL95">
        <v>0.24785714285714286</v>
      </c>
      <c r="AM95">
        <v>0.23142857142857146</v>
      </c>
      <c r="AW95" s="126">
        <f t="shared" si="14"/>
        <v>0.23142857142857146</v>
      </c>
      <c r="AX95" s="127">
        <f>IF(AW95&gt;0,AW95*10/(BB95),"")</f>
        <v>0.96832038254632424</v>
      </c>
      <c r="AZ95" s="145">
        <f>AB95+AC95</f>
        <v>10</v>
      </c>
      <c r="BA95" s="147">
        <v>23.9</v>
      </c>
      <c r="BB95" s="126">
        <f>BA95/AZ95</f>
        <v>2.3899999999999997</v>
      </c>
      <c r="BD95" t="str">
        <f t="shared" si="16"/>
        <v/>
      </c>
      <c r="BF95" s="126" t="s">
        <v>594</v>
      </c>
      <c r="BG95" s="126" t="s">
        <v>594</v>
      </c>
      <c r="BH95" s="126" t="s">
        <v>594</v>
      </c>
      <c r="BI95" s="126" t="s">
        <v>594</v>
      </c>
      <c r="BJ95" s="126" t="s">
        <v>594</v>
      </c>
      <c r="BL95" s="2"/>
      <c r="BM95" s="21"/>
      <c r="BN95" s="6"/>
      <c r="BO95" s="6"/>
      <c r="BP95" s="6"/>
      <c r="BQ95" s="6"/>
      <c r="BR95" t="str">
        <f t="shared" si="17"/>
        <v/>
      </c>
      <c r="BS95" t="s">
        <v>594</v>
      </c>
      <c r="BT95" t="s">
        <v>594</v>
      </c>
      <c r="BU95" t="s">
        <v>594</v>
      </c>
      <c r="BV95" t="s">
        <v>594</v>
      </c>
      <c r="BW95" t="s">
        <v>594</v>
      </c>
    </row>
    <row r="96" spans="1:75" x14ac:dyDescent="0.2">
      <c r="A96" s="2" t="s">
        <v>128</v>
      </c>
      <c r="B96" s="2" t="str">
        <f t="shared" si="13"/>
        <v>.</v>
      </c>
      <c r="C96" s="3" t="s">
        <v>128</v>
      </c>
      <c r="D96" s="3">
        <v>95</v>
      </c>
      <c r="E96" s="2"/>
      <c r="F96" s="2"/>
      <c r="G96" s="3">
        <v>11</v>
      </c>
      <c r="H96" s="3">
        <v>9</v>
      </c>
      <c r="I96" s="3">
        <v>2</v>
      </c>
      <c r="J96" s="3">
        <v>1</v>
      </c>
      <c r="K96" s="3">
        <v>4</v>
      </c>
      <c r="L96" s="3">
        <v>5</v>
      </c>
      <c r="M96" s="27" t="s">
        <v>3</v>
      </c>
      <c r="N96" s="27" t="s">
        <v>4</v>
      </c>
      <c r="O96" s="27" t="s">
        <v>20</v>
      </c>
      <c r="P96" s="27">
        <v>4</v>
      </c>
      <c r="Q96" s="27" t="s">
        <v>21</v>
      </c>
      <c r="R96" s="35" t="s">
        <v>580</v>
      </c>
      <c r="S96" s="21"/>
      <c r="T96" s="21"/>
      <c r="U96" s="53"/>
      <c r="V96" s="53"/>
      <c r="W96" s="54"/>
      <c r="X96" s="54"/>
      <c r="Y96" s="54"/>
      <c r="Z96" s="66">
        <v>43436</v>
      </c>
      <c r="AA96" s="96">
        <v>0.3833333333333333</v>
      </c>
      <c r="AB96" s="82">
        <v>5</v>
      </c>
      <c r="AC96" s="82">
        <v>5</v>
      </c>
      <c r="AD96" s="77"/>
      <c r="AE96" s="77"/>
      <c r="AF96" s="79"/>
      <c r="AG96" s="79"/>
      <c r="AH96" s="77"/>
      <c r="AI96" s="2"/>
      <c r="AK96">
        <v>0.12</v>
      </c>
      <c r="AL96">
        <v>0.25600000000000001</v>
      </c>
      <c r="AW96" s="126">
        <f t="shared" si="14"/>
        <v>0.25600000000000001</v>
      </c>
      <c r="AX96" s="127">
        <f>IF(AW96&gt;0,AW96*10/(BB96),"")</f>
        <v>1.620253164556962</v>
      </c>
      <c r="AZ96" s="145">
        <f>AB96+AC96</f>
        <v>10</v>
      </c>
      <c r="BA96" s="126">
        <v>15.8</v>
      </c>
      <c r="BB96" s="126">
        <f>BA96/AZ96</f>
        <v>1.58</v>
      </c>
      <c r="BD96" t="str">
        <f t="shared" si="16"/>
        <v/>
      </c>
      <c r="BF96" s="126" t="s">
        <v>594</v>
      </c>
      <c r="BG96" s="126" t="s">
        <v>594</v>
      </c>
      <c r="BH96" s="126" t="s">
        <v>594</v>
      </c>
      <c r="BI96" s="126" t="s">
        <v>594</v>
      </c>
      <c r="BJ96" s="126" t="s">
        <v>594</v>
      </c>
      <c r="BL96" s="2"/>
      <c r="BM96" s="21"/>
      <c r="BN96" s="6"/>
      <c r="BO96" s="6"/>
      <c r="BP96" s="6"/>
      <c r="BQ96" s="6"/>
      <c r="BR96" t="str">
        <f t="shared" si="17"/>
        <v/>
      </c>
      <c r="BS96" t="s">
        <v>594</v>
      </c>
      <c r="BT96" t="s">
        <v>594</v>
      </c>
      <c r="BU96" t="s">
        <v>594</v>
      </c>
      <c r="BV96" t="s">
        <v>594</v>
      </c>
      <c r="BW96" t="s">
        <v>594</v>
      </c>
    </row>
    <row r="97" spans="1:75" x14ac:dyDescent="0.2">
      <c r="A97" s="2" t="s">
        <v>129</v>
      </c>
      <c r="B97" s="2" t="str">
        <f t="shared" si="13"/>
        <v>.</v>
      </c>
      <c r="C97" s="3" t="s">
        <v>129</v>
      </c>
      <c r="D97" s="3">
        <v>96</v>
      </c>
      <c r="E97" s="2"/>
      <c r="F97" s="2"/>
      <c r="G97" s="3">
        <v>11</v>
      </c>
      <c r="H97" s="3">
        <v>11</v>
      </c>
      <c r="I97" s="3">
        <v>2</v>
      </c>
      <c r="J97" s="3">
        <v>1</v>
      </c>
      <c r="K97" s="3">
        <v>3</v>
      </c>
      <c r="L97" s="3">
        <v>6</v>
      </c>
      <c r="M97" s="26" t="s">
        <v>3</v>
      </c>
      <c r="N97" s="26" t="s">
        <v>23</v>
      </c>
      <c r="O97" s="26" t="s">
        <v>20</v>
      </c>
      <c r="P97" s="26">
        <v>3</v>
      </c>
      <c r="Q97" s="26" t="s">
        <v>7</v>
      </c>
      <c r="R97" s="38" t="s">
        <v>584</v>
      </c>
      <c r="S97" s="37"/>
      <c r="T97" s="37"/>
      <c r="U97" s="55"/>
      <c r="V97" s="55"/>
      <c r="W97" s="54"/>
      <c r="X97" s="54"/>
      <c r="Y97" s="54"/>
      <c r="Z97" s="66">
        <v>43435</v>
      </c>
      <c r="AA97" s="96">
        <v>0.16458333333333333</v>
      </c>
      <c r="AB97" s="82">
        <v>5</v>
      </c>
      <c r="AC97" s="82">
        <v>4</v>
      </c>
      <c r="AD97" s="77" t="s">
        <v>607</v>
      </c>
      <c r="AE97" s="77"/>
      <c r="AF97" s="79"/>
      <c r="AG97" s="79"/>
      <c r="AH97" s="77"/>
      <c r="AI97" s="2"/>
      <c r="AK97">
        <v>0.15857142857142859</v>
      </c>
      <c r="AL97">
        <v>0.246</v>
      </c>
      <c r="AW97" s="126">
        <f t="shared" si="14"/>
        <v>0.246</v>
      </c>
      <c r="AX97" s="127">
        <f>IF(AW97&gt;0,AW97*10/(BB97),"")</f>
        <v>1.0852941176470587</v>
      </c>
      <c r="AZ97" s="145">
        <f>AB97+AC97</f>
        <v>9</v>
      </c>
      <c r="BA97" s="126">
        <v>20.399999999999999</v>
      </c>
      <c r="BB97" s="126">
        <f>BA97/AZ97</f>
        <v>2.2666666666666666</v>
      </c>
      <c r="BD97" t="str">
        <f t="shared" si="16"/>
        <v/>
      </c>
      <c r="BF97" s="126" t="s">
        <v>594</v>
      </c>
      <c r="BG97" s="126" t="s">
        <v>594</v>
      </c>
      <c r="BH97" s="126" t="s">
        <v>594</v>
      </c>
      <c r="BI97" s="126" t="s">
        <v>594</v>
      </c>
      <c r="BJ97" s="126" t="s">
        <v>594</v>
      </c>
      <c r="BL97" s="2"/>
      <c r="BM97" s="21"/>
      <c r="BN97" s="6"/>
      <c r="BO97" s="6"/>
      <c r="BP97" s="6"/>
      <c r="BQ97" s="6"/>
      <c r="BR97" t="str">
        <f t="shared" si="17"/>
        <v/>
      </c>
      <c r="BS97" t="s">
        <v>594</v>
      </c>
      <c r="BT97" t="s">
        <v>594</v>
      </c>
      <c r="BU97" t="s">
        <v>594</v>
      </c>
      <c r="BV97" t="s">
        <v>594</v>
      </c>
      <c r="BW97" t="s">
        <v>594</v>
      </c>
    </row>
    <row r="98" spans="1:75" x14ac:dyDescent="0.2">
      <c r="A98" s="2" t="s">
        <v>130</v>
      </c>
      <c r="B98" s="2" t="str">
        <f t="shared" ref="B98" si="21">IF(OR(A98=A97,A98=A99),"same",".")</f>
        <v>.</v>
      </c>
      <c r="C98" s="3" t="s">
        <v>130</v>
      </c>
      <c r="D98" s="3">
        <v>97</v>
      </c>
      <c r="E98" s="2"/>
      <c r="F98" s="2"/>
      <c r="G98" s="3">
        <v>11</v>
      </c>
      <c r="H98" s="3">
        <v>13</v>
      </c>
      <c r="I98" s="3">
        <v>2</v>
      </c>
      <c r="J98" s="3">
        <v>1</v>
      </c>
      <c r="K98" s="3">
        <v>2</v>
      </c>
      <c r="L98" s="3">
        <v>7</v>
      </c>
      <c r="M98" s="40" t="s">
        <v>3</v>
      </c>
      <c r="N98" s="40" t="s">
        <v>4</v>
      </c>
      <c r="O98" s="40" t="s">
        <v>16</v>
      </c>
      <c r="P98" s="40">
        <v>14</v>
      </c>
      <c r="Q98" s="40" t="s">
        <v>516</v>
      </c>
      <c r="R98" s="41" t="s">
        <v>584</v>
      </c>
      <c r="S98" s="21"/>
      <c r="T98" s="21"/>
      <c r="U98" s="53"/>
      <c r="V98" s="53"/>
      <c r="W98" s="54"/>
      <c r="X98" s="54"/>
      <c r="Y98" s="54"/>
      <c r="Z98" s="48">
        <v>43446</v>
      </c>
      <c r="AA98" s="96">
        <v>0.16944444444444443</v>
      </c>
      <c r="AB98" s="82"/>
      <c r="AC98" s="82"/>
      <c r="AD98" s="77"/>
      <c r="AE98" s="77"/>
      <c r="AF98" s="79"/>
      <c r="AG98" s="79"/>
      <c r="AH98" s="77" t="s">
        <v>551</v>
      </c>
      <c r="AI98" s="2"/>
      <c r="AK98">
        <v>6.3333333333333339E-2</v>
      </c>
      <c r="AL98">
        <v>0.23285714285714285</v>
      </c>
      <c r="AM98">
        <v>0.17166666666666666</v>
      </c>
      <c r="AN98">
        <v>0.48923076900000001</v>
      </c>
      <c r="AO98">
        <v>1.165</v>
      </c>
      <c r="AP98">
        <v>1.47</v>
      </c>
      <c r="AQ98">
        <v>1.94</v>
      </c>
      <c r="AR98">
        <v>2.3650000000000002</v>
      </c>
      <c r="AS98">
        <v>2.84</v>
      </c>
      <c r="AT98">
        <v>3.6150000000000002</v>
      </c>
      <c r="AU98">
        <v>4.3449999999999998</v>
      </c>
      <c r="AW98" s="126">
        <f t="shared" si="14"/>
        <v>4.3449999999999998</v>
      </c>
      <c r="AX98" s="127">
        <f>IF(AW98&gt;0,AW98*10/(BB98),"")</f>
        <v>1.3369230769230769</v>
      </c>
      <c r="AZ98" s="145">
        <v>2</v>
      </c>
      <c r="BA98" s="126">
        <v>65</v>
      </c>
      <c r="BB98" s="126">
        <f>BA98/AZ98</f>
        <v>32.5</v>
      </c>
      <c r="BD98" t="str">
        <f t="shared" si="16"/>
        <v/>
      </c>
      <c r="BF98" s="126" t="s">
        <v>594</v>
      </c>
      <c r="BG98" s="126" t="s">
        <v>594</v>
      </c>
      <c r="BH98" s="126" t="s">
        <v>594</v>
      </c>
      <c r="BI98" s="126" t="s">
        <v>594</v>
      </c>
      <c r="BJ98" s="126" t="s">
        <v>594</v>
      </c>
      <c r="BL98" s="2"/>
      <c r="BM98" s="21"/>
      <c r="BN98" s="6"/>
      <c r="BO98" s="6"/>
      <c r="BP98" s="6"/>
      <c r="BQ98" s="6"/>
      <c r="BR98" t="str">
        <f t="shared" si="17"/>
        <v/>
      </c>
      <c r="BS98" t="s">
        <v>594</v>
      </c>
      <c r="BT98" t="s">
        <v>594</v>
      </c>
      <c r="BU98" t="s">
        <v>594</v>
      </c>
      <c r="BV98" t="s">
        <v>594</v>
      </c>
      <c r="BW98" t="s">
        <v>594</v>
      </c>
    </row>
    <row r="99" spans="1:75" x14ac:dyDescent="0.2">
      <c r="A99" s="87"/>
      <c r="B99" s="87" t="e">
        <f>IF(OR(A99=A98,A99=#REF!),"same",".")</f>
        <v>#REF!</v>
      </c>
      <c r="C99" s="88" t="s">
        <v>131</v>
      </c>
      <c r="D99" s="88">
        <v>98</v>
      </c>
      <c r="E99" s="2" t="s">
        <v>587</v>
      </c>
      <c r="F99" s="29" t="s">
        <v>588</v>
      </c>
      <c r="G99" s="3">
        <v>11</v>
      </c>
      <c r="H99" s="3">
        <v>15</v>
      </c>
      <c r="I99" s="3">
        <v>2</v>
      </c>
      <c r="J99" s="3">
        <v>1</v>
      </c>
      <c r="K99" s="3">
        <v>2</v>
      </c>
      <c r="L99" s="3">
        <v>5</v>
      </c>
      <c r="M99" s="28" t="s">
        <v>3</v>
      </c>
      <c r="N99" s="28" t="s">
        <v>4</v>
      </c>
      <c r="O99" s="28" t="s">
        <v>20</v>
      </c>
      <c r="P99" s="30" t="s">
        <v>466</v>
      </c>
      <c r="Q99" s="30" t="s">
        <v>466</v>
      </c>
      <c r="R99" s="36" t="s">
        <v>18</v>
      </c>
      <c r="S99" s="21"/>
      <c r="T99" s="21">
        <v>1</v>
      </c>
      <c r="U99" s="71"/>
      <c r="V99" s="68" t="s">
        <v>496</v>
      </c>
      <c r="W99" s="68" t="s">
        <v>127</v>
      </c>
      <c r="X99" s="68"/>
      <c r="Y99" s="68"/>
      <c r="Z99" s="2"/>
      <c r="AA99" s="96"/>
      <c r="AB99" s="82"/>
      <c r="AC99" s="82"/>
      <c r="AD99" s="77"/>
      <c r="AE99" s="77"/>
      <c r="AF99" s="79"/>
      <c r="AG99" s="79"/>
      <c r="AH99" s="77"/>
      <c r="AI99" s="2"/>
      <c r="AK99">
        <v>0.11749999999999999</v>
      </c>
      <c r="AL99">
        <v>0.16999999999999998</v>
      </c>
      <c r="AM99">
        <v>0.14428571428571429</v>
      </c>
      <c r="AN99">
        <v>0.36499999999999999</v>
      </c>
      <c r="AO99">
        <v>1.155</v>
      </c>
      <c r="AP99">
        <v>1.165</v>
      </c>
      <c r="AQ99">
        <v>1.6850000000000001</v>
      </c>
      <c r="AR99">
        <v>1.9750000000000001</v>
      </c>
      <c r="AS99">
        <v>2.6549999999999998</v>
      </c>
      <c r="AT99">
        <v>3.4649999999999999</v>
      </c>
      <c r="AU99">
        <v>4.2249999999999996</v>
      </c>
      <c r="AV99">
        <v>6.2</v>
      </c>
      <c r="AW99" s="126">
        <f t="shared" si="14"/>
        <v>6.2</v>
      </c>
      <c r="AX99" s="127">
        <f>IF(AW99&gt;0,AW99*10/(BB99),"")</f>
        <v>1.7613636363636362</v>
      </c>
      <c r="AZ99" s="145">
        <v>2</v>
      </c>
      <c r="BA99" s="146">
        <v>70.400000000000006</v>
      </c>
      <c r="BB99" s="126">
        <f>BA99/AZ99</f>
        <v>35.200000000000003</v>
      </c>
      <c r="BC99">
        <v>10.4</v>
      </c>
      <c r="BD99">
        <f t="shared" si="16"/>
        <v>5.2</v>
      </c>
      <c r="BE99" s="126">
        <v>0.14772727272727271</v>
      </c>
      <c r="BF99" s="126">
        <v>242.0136</v>
      </c>
      <c r="BG99" s="126">
        <v>3.7824749999999998</v>
      </c>
      <c r="BH99" s="126">
        <v>11.8829625</v>
      </c>
      <c r="BI99" s="126">
        <v>7.7350000000000002E-2</v>
      </c>
      <c r="BJ99" s="126">
        <v>4.7E-2</v>
      </c>
      <c r="BL99" s="2" t="s">
        <v>491</v>
      </c>
      <c r="BM99" s="133" t="s">
        <v>491</v>
      </c>
      <c r="BN99" s="134"/>
      <c r="BO99" s="134"/>
      <c r="BP99" s="134"/>
      <c r="BQ99" s="134"/>
      <c r="BR99" t="str">
        <f t="shared" si="17"/>
        <v/>
      </c>
      <c r="BS99" t="s">
        <v>594</v>
      </c>
      <c r="BT99" t="s">
        <v>594</v>
      </c>
      <c r="BU99" t="s">
        <v>594</v>
      </c>
      <c r="BV99" t="s">
        <v>594</v>
      </c>
      <c r="BW99" t="s">
        <v>594</v>
      </c>
    </row>
    <row r="100" spans="1:75" x14ac:dyDescent="0.2">
      <c r="A100" s="2" t="s">
        <v>132</v>
      </c>
      <c r="B100" s="2" t="str">
        <f t="shared" ref="B100:B163" si="22">IF(OR(A100=A99,A100=A101),"same",".")</f>
        <v>.</v>
      </c>
      <c r="C100" s="3" t="s">
        <v>132</v>
      </c>
      <c r="D100" s="3">
        <v>99</v>
      </c>
      <c r="E100" s="2"/>
      <c r="F100" s="2"/>
      <c r="G100" s="3">
        <v>11</v>
      </c>
      <c r="H100" s="3">
        <v>17</v>
      </c>
      <c r="I100" s="3">
        <v>2</v>
      </c>
      <c r="J100" s="3">
        <v>1</v>
      </c>
      <c r="K100" s="3">
        <v>1</v>
      </c>
      <c r="L100" s="3">
        <v>6</v>
      </c>
      <c r="M100" s="33" t="s">
        <v>3</v>
      </c>
      <c r="N100" s="33" t="s">
        <v>23</v>
      </c>
      <c r="O100" s="33" t="s">
        <v>16</v>
      </c>
      <c r="P100" s="33" t="s">
        <v>17</v>
      </c>
      <c r="Q100" s="33" t="s">
        <v>17</v>
      </c>
      <c r="R100" s="34" t="s">
        <v>18</v>
      </c>
      <c r="S100" s="21"/>
      <c r="T100" s="21"/>
      <c r="U100" s="53"/>
      <c r="V100" s="53"/>
      <c r="W100" s="54"/>
      <c r="X100" s="54"/>
      <c r="Y100" s="54"/>
      <c r="Z100" s="48">
        <v>43475</v>
      </c>
      <c r="AA100" s="96"/>
      <c r="AB100" s="82"/>
      <c r="AC100" s="82"/>
      <c r="AD100" s="77"/>
      <c r="AE100" s="77"/>
      <c r="AF100" s="79"/>
      <c r="AG100" s="79"/>
      <c r="AH100" s="77"/>
      <c r="AI100" s="2"/>
      <c r="AK100">
        <v>0.14000000000000001</v>
      </c>
      <c r="AL100">
        <v>0.26400000000000001</v>
      </c>
      <c r="AM100">
        <v>0.11833333333333333</v>
      </c>
      <c r="AN100">
        <v>0.40250000000000002</v>
      </c>
      <c r="AO100">
        <v>0.78500000000000003</v>
      </c>
      <c r="AP100">
        <v>0.79500000000000004</v>
      </c>
      <c r="AQ100">
        <v>1.2350000000000001</v>
      </c>
      <c r="AR100">
        <v>1.56</v>
      </c>
      <c r="AS100">
        <v>1.95</v>
      </c>
      <c r="AT100">
        <v>2.61</v>
      </c>
      <c r="AU100">
        <v>4.05</v>
      </c>
      <c r="AV100">
        <v>5.27</v>
      </c>
      <c r="AW100" s="126">
        <f t="shared" si="14"/>
        <v>5.27</v>
      </c>
      <c r="AX100" s="127"/>
      <c r="BD100" t="str">
        <f t="shared" si="16"/>
        <v/>
      </c>
      <c r="BF100" s="126" t="s">
        <v>594</v>
      </c>
      <c r="BG100" s="126" t="s">
        <v>594</v>
      </c>
      <c r="BH100" s="126" t="s">
        <v>594</v>
      </c>
      <c r="BI100" s="126" t="s">
        <v>594</v>
      </c>
      <c r="BJ100" s="126" t="s">
        <v>594</v>
      </c>
      <c r="BL100" s="2" t="s">
        <v>491</v>
      </c>
      <c r="BM100" s="135" t="s">
        <v>493</v>
      </c>
      <c r="BN100" s="128">
        <v>2</v>
      </c>
      <c r="BO100" s="4">
        <v>700</v>
      </c>
      <c r="BP100" s="4">
        <f>BO100/BN100</f>
        <v>350</v>
      </c>
      <c r="BQ100" s="4">
        <v>104.8</v>
      </c>
      <c r="BR100">
        <f t="shared" si="17"/>
        <v>52.4</v>
      </c>
      <c r="BS100" s="126">
        <v>1514.1644375000001</v>
      </c>
      <c r="BT100" s="126">
        <v>33.649187499999996</v>
      </c>
      <c r="BU100" s="126">
        <v>105.712025</v>
      </c>
      <c r="BV100" s="126">
        <v>0.111375</v>
      </c>
      <c r="BW100" s="126">
        <v>0.60324999999999995</v>
      </c>
    </row>
    <row r="101" spans="1:75" x14ac:dyDescent="0.2">
      <c r="A101" s="2" t="s">
        <v>133</v>
      </c>
      <c r="B101" s="2" t="str">
        <f t="shared" si="22"/>
        <v>.</v>
      </c>
      <c r="C101" s="3" t="s">
        <v>133</v>
      </c>
      <c r="D101" s="3">
        <v>100</v>
      </c>
      <c r="E101" s="2"/>
      <c r="F101" s="2"/>
      <c r="G101" s="3">
        <v>12</v>
      </c>
      <c r="H101" s="3">
        <v>1</v>
      </c>
      <c r="I101" s="3">
        <v>2</v>
      </c>
      <c r="J101" s="3">
        <v>1</v>
      </c>
      <c r="K101" s="3">
        <v>6</v>
      </c>
      <c r="L101" s="3">
        <v>3</v>
      </c>
      <c r="M101" s="33" t="s">
        <v>3</v>
      </c>
      <c r="N101" s="33" t="s">
        <v>4</v>
      </c>
      <c r="O101" s="33" t="s">
        <v>16</v>
      </c>
      <c r="P101" s="33" t="s">
        <v>17</v>
      </c>
      <c r="Q101" s="33" t="s">
        <v>17</v>
      </c>
      <c r="R101" s="34" t="s">
        <v>18</v>
      </c>
      <c r="S101" s="2"/>
      <c r="T101" s="21"/>
      <c r="U101" s="54"/>
      <c r="V101" s="54"/>
      <c r="W101" s="54"/>
      <c r="X101" s="54"/>
      <c r="Y101" s="54"/>
      <c r="Z101" s="48">
        <v>43448</v>
      </c>
      <c r="AA101" s="96"/>
      <c r="AB101" s="82"/>
      <c r="AC101" s="82"/>
      <c r="AD101" s="77"/>
      <c r="AE101" s="77"/>
      <c r="AF101" s="79"/>
      <c r="AG101" s="79"/>
      <c r="AH101" s="77"/>
      <c r="AI101" s="2"/>
      <c r="AK101">
        <v>0.16333333333333333</v>
      </c>
      <c r="AL101">
        <v>0.185</v>
      </c>
      <c r="AM101">
        <v>0.25750000000000001</v>
      </c>
      <c r="AN101">
        <v>0.4</v>
      </c>
      <c r="AO101">
        <v>0.91500000000000004</v>
      </c>
      <c r="AP101">
        <v>1.19</v>
      </c>
      <c r="AQ101">
        <v>2</v>
      </c>
      <c r="AR101">
        <v>2.335</v>
      </c>
      <c r="AS101">
        <v>2.585</v>
      </c>
      <c r="AT101">
        <v>3.43</v>
      </c>
      <c r="AU101">
        <v>4.3650000000000002</v>
      </c>
      <c r="AV101">
        <v>5.55</v>
      </c>
      <c r="AW101" s="126">
        <f t="shared" si="14"/>
        <v>5.55</v>
      </c>
      <c r="AX101" s="127">
        <f>IF(AW101&gt;0,AW101*10/(BB101),"")</f>
        <v>1.2065217391304348</v>
      </c>
      <c r="AZ101" s="145">
        <v>2</v>
      </c>
      <c r="BA101" s="126">
        <v>92</v>
      </c>
      <c r="BB101" s="126">
        <f>BA101/AZ101</f>
        <v>46</v>
      </c>
      <c r="BC101">
        <v>10.5</v>
      </c>
      <c r="BD101">
        <f t="shared" si="16"/>
        <v>5.25</v>
      </c>
      <c r="BE101" s="126">
        <v>0.11413043478260869</v>
      </c>
      <c r="BF101" s="126">
        <v>210.16668749999999</v>
      </c>
      <c r="BG101" s="126">
        <v>3.6419625</v>
      </c>
      <c r="BH101" s="126">
        <v>11.441599999999999</v>
      </c>
      <c r="BI101" s="126">
        <v>8.58125E-2</v>
      </c>
      <c r="BJ101" s="126">
        <v>5.0250000000000003E-2</v>
      </c>
      <c r="BL101" s="2" t="s">
        <v>491</v>
      </c>
      <c r="BM101" s="21" t="s">
        <v>491</v>
      </c>
      <c r="BN101" s="6"/>
      <c r="BO101" s="6"/>
      <c r="BP101" s="6"/>
      <c r="BQ101" s="6"/>
      <c r="BR101" t="str">
        <f t="shared" si="17"/>
        <v/>
      </c>
      <c r="BS101" t="s">
        <v>594</v>
      </c>
      <c r="BT101" t="s">
        <v>594</v>
      </c>
      <c r="BU101" t="s">
        <v>594</v>
      </c>
      <c r="BV101" t="s">
        <v>594</v>
      </c>
      <c r="BW101" t="s">
        <v>594</v>
      </c>
    </row>
    <row r="102" spans="1:75" x14ac:dyDescent="0.2">
      <c r="A102" s="2" t="s">
        <v>134</v>
      </c>
      <c r="B102" s="2" t="str">
        <f t="shared" si="22"/>
        <v>.</v>
      </c>
      <c r="C102" s="3" t="s">
        <v>134</v>
      </c>
      <c r="D102" s="3">
        <v>101</v>
      </c>
      <c r="E102" s="2"/>
      <c r="F102" s="2"/>
      <c r="G102" s="3">
        <v>12</v>
      </c>
      <c r="H102" s="3">
        <v>3</v>
      </c>
      <c r="I102" s="3">
        <v>2</v>
      </c>
      <c r="J102" s="3">
        <v>1</v>
      </c>
      <c r="K102" s="3">
        <v>6</v>
      </c>
      <c r="L102" s="3">
        <v>1</v>
      </c>
      <c r="M102" s="22" t="s">
        <v>25</v>
      </c>
      <c r="N102" s="22" t="s">
        <v>25</v>
      </c>
      <c r="O102" s="22" t="s">
        <v>25</v>
      </c>
      <c r="P102" s="22" t="s">
        <v>25</v>
      </c>
      <c r="Q102" s="22" t="s">
        <v>25</v>
      </c>
      <c r="R102" s="42" t="s">
        <v>25</v>
      </c>
      <c r="S102" s="21"/>
      <c r="T102" s="21"/>
      <c r="U102" s="53"/>
      <c r="V102" s="53"/>
      <c r="W102" s="54"/>
      <c r="X102" s="54"/>
      <c r="Y102" s="54"/>
      <c r="Z102" s="2"/>
      <c r="AA102" s="96"/>
      <c r="AB102" s="82"/>
      <c r="AC102" s="82"/>
      <c r="AD102" s="77"/>
      <c r="AE102" s="77"/>
      <c r="AF102" s="79"/>
      <c r="AG102" s="79"/>
      <c r="AH102" s="77"/>
      <c r="AI102" s="2"/>
      <c r="AK102" t="s">
        <v>594</v>
      </c>
      <c r="AL102" t="s">
        <v>594</v>
      </c>
      <c r="AM102" t="s">
        <v>594</v>
      </c>
      <c r="AO102" t="s">
        <v>594</v>
      </c>
      <c r="AP102" t="s">
        <v>594</v>
      </c>
      <c r="AQ102" t="s">
        <v>594</v>
      </c>
      <c r="AR102" t="s">
        <v>594</v>
      </c>
      <c r="AS102" t="s">
        <v>594</v>
      </c>
      <c r="AT102" t="s">
        <v>594</v>
      </c>
      <c r="AU102" t="s">
        <v>594</v>
      </c>
      <c r="AV102" t="s">
        <v>594</v>
      </c>
      <c r="AW102" s="126" t="str">
        <f t="shared" si="14"/>
        <v/>
      </c>
      <c r="AX102" s="127"/>
      <c r="AZ102" s="145"/>
      <c r="BD102" t="str">
        <f t="shared" si="16"/>
        <v/>
      </c>
      <c r="BF102" s="126" t="s">
        <v>594</v>
      </c>
      <c r="BG102" s="126" t="s">
        <v>594</v>
      </c>
      <c r="BH102" s="126" t="s">
        <v>594</v>
      </c>
      <c r="BI102" s="126" t="s">
        <v>594</v>
      </c>
      <c r="BJ102" s="126" t="s">
        <v>594</v>
      </c>
      <c r="BL102" s="2"/>
      <c r="BM102" s="21"/>
      <c r="BN102" s="6"/>
      <c r="BO102" s="6"/>
      <c r="BP102" s="6"/>
      <c r="BQ102" s="6"/>
      <c r="BR102" t="str">
        <f t="shared" si="17"/>
        <v/>
      </c>
      <c r="BS102" t="s">
        <v>594</v>
      </c>
      <c r="BT102" t="s">
        <v>594</v>
      </c>
      <c r="BU102" t="s">
        <v>594</v>
      </c>
      <c r="BV102" t="s">
        <v>594</v>
      </c>
      <c r="BW102" t="s">
        <v>594</v>
      </c>
    </row>
    <row r="103" spans="1:75" x14ac:dyDescent="0.2">
      <c r="A103" s="2" t="s">
        <v>135</v>
      </c>
      <c r="B103" s="2" t="str">
        <f t="shared" si="22"/>
        <v>.</v>
      </c>
      <c r="C103" s="3" t="s">
        <v>135</v>
      </c>
      <c r="D103" s="3">
        <v>102</v>
      </c>
      <c r="E103" s="2"/>
      <c r="F103" s="2"/>
      <c r="G103" s="3">
        <v>12</v>
      </c>
      <c r="H103" s="3">
        <v>5</v>
      </c>
      <c r="I103" s="3">
        <v>2</v>
      </c>
      <c r="J103" s="3">
        <v>1</v>
      </c>
      <c r="K103" s="3">
        <v>5</v>
      </c>
      <c r="L103" s="3">
        <v>2</v>
      </c>
      <c r="M103" s="33" t="s">
        <v>3</v>
      </c>
      <c r="N103" s="33" t="s">
        <v>23</v>
      </c>
      <c r="O103" s="33" t="s">
        <v>16</v>
      </c>
      <c r="P103" s="33" t="s">
        <v>17</v>
      </c>
      <c r="Q103" s="33" t="s">
        <v>17</v>
      </c>
      <c r="R103" s="34" t="s">
        <v>18</v>
      </c>
      <c r="S103" s="21"/>
      <c r="T103" s="21"/>
      <c r="U103" s="53"/>
      <c r="V103" s="53"/>
      <c r="W103" s="54"/>
      <c r="X103" s="54"/>
      <c r="Y103" s="54"/>
      <c r="Z103" s="116">
        <v>43448</v>
      </c>
      <c r="AA103" s="118"/>
      <c r="AB103" s="120"/>
      <c r="AC103" s="120"/>
      <c r="AD103" s="77"/>
      <c r="AE103" s="77"/>
      <c r="AF103" s="79"/>
      <c r="AG103" s="124"/>
      <c r="AH103" s="123"/>
      <c r="AI103" s="2"/>
      <c r="AK103">
        <v>0.124</v>
      </c>
      <c r="AL103">
        <v>0.23857142857142857</v>
      </c>
      <c r="AM103">
        <v>0.23285714285714285</v>
      </c>
      <c r="AN103">
        <v>0.36</v>
      </c>
      <c r="AO103">
        <v>0.88500000000000001</v>
      </c>
      <c r="AP103">
        <v>0.65</v>
      </c>
      <c r="AQ103">
        <v>1.64</v>
      </c>
      <c r="AR103">
        <v>1.75</v>
      </c>
      <c r="AS103">
        <v>2.1949999999999998</v>
      </c>
      <c r="AT103">
        <v>2.96</v>
      </c>
      <c r="AU103">
        <v>4.62</v>
      </c>
      <c r="AV103">
        <v>6.4249999999999998</v>
      </c>
      <c r="AW103" s="126">
        <f t="shared" si="14"/>
        <v>6.4249999999999998</v>
      </c>
      <c r="AX103" s="127">
        <f t="shared" ref="AX103:AX110" si="23">IF(AW103&gt;0,AW103*10/(BB103),"")</f>
        <v>2.0429252782193958</v>
      </c>
      <c r="AZ103" s="145">
        <v>2</v>
      </c>
      <c r="BA103" s="126">
        <v>62.9</v>
      </c>
      <c r="BB103" s="126">
        <f t="shared" ref="BB103:BB110" si="24">BA103/AZ103</f>
        <v>31.45</v>
      </c>
      <c r="BC103">
        <v>12.1</v>
      </c>
      <c r="BD103">
        <f t="shared" si="16"/>
        <v>6.05</v>
      </c>
      <c r="BE103" s="126">
        <v>0.19236883942766295</v>
      </c>
      <c r="BF103" s="126">
        <v>296.6617875</v>
      </c>
      <c r="BG103" s="126">
        <v>4.9182874999999999</v>
      </c>
      <c r="BH103" s="126">
        <v>15.451225000000001</v>
      </c>
      <c r="BI103" s="126">
        <v>8.2212499999999994E-2</v>
      </c>
      <c r="BJ103" s="126">
        <v>6.4250000000000002E-2</v>
      </c>
      <c r="BL103" s="2" t="s">
        <v>491</v>
      </c>
      <c r="BM103" s="21" t="s">
        <v>491</v>
      </c>
      <c r="BN103" s="6"/>
      <c r="BO103" s="6"/>
      <c r="BP103" s="6"/>
      <c r="BQ103" s="6"/>
      <c r="BR103" t="str">
        <f t="shared" si="17"/>
        <v/>
      </c>
      <c r="BS103" t="s">
        <v>594</v>
      </c>
      <c r="BT103" t="s">
        <v>594</v>
      </c>
      <c r="BU103" t="s">
        <v>594</v>
      </c>
      <c r="BV103" t="s">
        <v>594</v>
      </c>
      <c r="BW103" t="s">
        <v>594</v>
      </c>
    </row>
    <row r="104" spans="1:75" x14ac:dyDescent="0.2">
      <c r="A104" s="2" t="s">
        <v>136</v>
      </c>
      <c r="B104" s="2" t="str">
        <f t="shared" si="22"/>
        <v>.</v>
      </c>
      <c r="C104" s="3" t="s">
        <v>136</v>
      </c>
      <c r="D104" s="3">
        <v>103</v>
      </c>
      <c r="E104" s="2"/>
      <c r="F104" s="2"/>
      <c r="G104" s="3">
        <v>12</v>
      </c>
      <c r="H104" s="3">
        <v>7</v>
      </c>
      <c r="I104" s="3">
        <v>2</v>
      </c>
      <c r="J104" s="3">
        <v>1</v>
      </c>
      <c r="K104" s="3">
        <v>4</v>
      </c>
      <c r="L104" s="3">
        <v>3</v>
      </c>
      <c r="M104" s="33" t="s">
        <v>3</v>
      </c>
      <c r="N104" s="33" t="s">
        <v>23</v>
      </c>
      <c r="O104" s="33" t="s">
        <v>16</v>
      </c>
      <c r="P104" s="33" t="s">
        <v>17</v>
      </c>
      <c r="Q104" s="33" t="s">
        <v>17</v>
      </c>
      <c r="R104" s="34" t="s">
        <v>18</v>
      </c>
      <c r="S104" s="21"/>
      <c r="T104" s="21"/>
      <c r="U104" s="53"/>
      <c r="V104" s="53"/>
      <c r="W104" s="54"/>
      <c r="X104" s="54"/>
      <c r="Y104" s="54"/>
      <c r="Z104" s="48">
        <v>43448</v>
      </c>
      <c r="AA104" s="96"/>
      <c r="AB104" s="82"/>
      <c r="AC104" s="82"/>
      <c r="AD104" s="77"/>
      <c r="AE104" s="77"/>
      <c r="AF104" s="79"/>
      <c r="AG104" s="79"/>
      <c r="AH104" s="77"/>
      <c r="AI104" s="2"/>
      <c r="AK104">
        <v>8.5000000000000006E-2</v>
      </c>
      <c r="AL104">
        <v>0.21249999999999999</v>
      </c>
      <c r="AM104">
        <v>0.2</v>
      </c>
      <c r="AN104">
        <v>0.49666666700000001</v>
      </c>
      <c r="AO104">
        <v>0.73499999999999999</v>
      </c>
      <c r="AP104">
        <v>0.98</v>
      </c>
      <c r="AQ104">
        <v>1.0449999999999999</v>
      </c>
      <c r="AR104">
        <v>1.4</v>
      </c>
      <c r="AS104">
        <v>1.96</v>
      </c>
      <c r="AT104">
        <v>2.5099999999999998</v>
      </c>
      <c r="AU104">
        <v>3.7</v>
      </c>
      <c r="AV104">
        <v>4.33</v>
      </c>
      <c r="AW104" s="126">
        <f t="shared" si="14"/>
        <v>4.33</v>
      </c>
      <c r="AX104" s="127">
        <f t="shared" si="23"/>
        <v>1.3767885532591415</v>
      </c>
      <c r="AZ104" s="145">
        <v>2</v>
      </c>
      <c r="BA104" s="126">
        <v>62.9</v>
      </c>
      <c r="BB104" s="126">
        <f t="shared" si="24"/>
        <v>31.45</v>
      </c>
      <c r="BC104">
        <v>9.4</v>
      </c>
      <c r="BD104">
        <f t="shared" si="16"/>
        <v>4.7</v>
      </c>
      <c r="BE104" s="126">
        <v>0.1494435612082671</v>
      </c>
      <c r="BF104" s="126">
        <v>181.12972500000001</v>
      </c>
      <c r="BG104" s="126">
        <v>2.9291999999999998</v>
      </c>
      <c r="BH104" s="126">
        <v>9.2023875000000004</v>
      </c>
      <c r="BI104" s="126">
        <v>8.0375000000000002E-2</v>
      </c>
      <c r="BJ104" s="126">
        <v>3.7374999999999999E-2</v>
      </c>
      <c r="BL104" s="2" t="s">
        <v>491</v>
      </c>
      <c r="BM104" s="21" t="s">
        <v>491</v>
      </c>
      <c r="BN104" s="6"/>
      <c r="BO104" s="6"/>
      <c r="BP104" s="6"/>
      <c r="BQ104" s="6"/>
      <c r="BR104" t="str">
        <f t="shared" si="17"/>
        <v/>
      </c>
      <c r="BS104" t="s">
        <v>594</v>
      </c>
      <c r="BT104" t="s">
        <v>594</v>
      </c>
      <c r="BU104" t="s">
        <v>594</v>
      </c>
      <c r="BV104" t="s">
        <v>594</v>
      </c>
      <c r="BW104" t="s">
        <v>594</v>
      </c>
    </row>
    <row r="105" spans="1:75" x14ac:dyDescent="0.2">
      <c r="A105" s="2" t="s">
        <v>137</v>
      </c>
      <c r="B105" s="2" t="str">
        <f t="shared" si="22"/>
        <v>.</v>
      </c>
      <c r="C105" s="3" t="s">
        <v>137</v>
      </c>
      <c r="D105" s="3">
        <v>104</v>
      </c>
      <c r="E105" s="2"/>
      <c r="F105" s="2"/>
      <c r="G105" s="3">
        <v>12</v>
      </c>
      <c r="H105" s="3">
        <v>9</v>
      </c>
      <c r="I105" s="3">
        <v>2</v>
      </c>
      <c r="J105" s="3">
        <v>1</v>
      </c>
      <c r="K105" s="3">
        <v>4</v>
      </c>
      <c r="L105" s="3">
        <v>1</v>
      </c>
      <c r="M105" s="20" t="s">
        <v>3</v>
      </c>
      <c r="N105" s="20" t="s">
        <v>23</v>
      </c>
      <c r="O105" s="20" t="s">
        <v>20</v>
      </c>
      <c r="P105" s="20">
        <v>2</v>
      </c>
      <c r="Q105" s="20" t="s">
        <v>2</v>
      </c>
      <c r="R105" s="25" t="s">
        <v>581</v>
      </c>
      <c r="S105" s="21"/>
      <c r="T105" s="21"/>
      <c r="U105" s="53"/>
      <c r="V105" s="53"/>
      <c r="W105" s="54"/>
      <c r="X105" s="54"/>
      <c r="Y105" s="54"/>
      <c r="Z105" s="48">
        <v>43434</v>
      </c>
      <c r="AA105" s="96">
        <v>0.6</v>
      </c>
      <c r="AB105" s="82">
        <v>3</v>
      </c>
      <c r="AC105" s="82">
        <v>4</v>
      </c>
      <c r="AD105" s="77"/>
      <c r="AE105" s="77"/>
      <c r="AF105" s="79"/>
      <c r="AG105" s="79"/>
      <c r="AH105" s="77"/>
      <c r="AI105" s="50"/>
      <c r="AK105">
        <v>0.1357142857142857</v>
      </c>
      <c r="AW105" s="126">
        <f t="shared" si="14"/>
        <v>0.1357142857142857</v>
      </c>
      <c r="AX105" s="127">
        <f t="shared" si="23"/>
        <v>1.2837837837837835</v>
      </c>
      <c r="AZ105" s="145">
        <f>AB105+AC105</f>
        <v>7</v>
      </c>
      <c r="BA105" s="145">
        <v>7.4</v>
      </c>
      <c r="BB105" s="126">
        <f t="shared" si="24"/>
        <v>1.0571428571428572</v>
      </c>
      <c r="BD105" t="str">
        <f t="shared" si="16"/>
        <v/>
      </c>
      <c r="BF105" s="126" t="s">
        <v>594</v>
      </c>
      <c r="BG105" s="126" t="s">
        <v>594</v>
      </c>
      <c r="BH105" s="126" t="s">
        <v>594</v>
      </c>
      <c r="BI105" s="126" t="s">
        <v>594</v>
      </c>
      <c r="BJ105" s="126" t="s">
        <v>594</v>
      </c>
      <c r="BL105" s="2"/>
      <c r="BM105" s="21"/>
      <c r="BN105" s="6"/>
      <c r="BO105" s="6"/>
      <c r="BP105" s="6"/>
      <c r="BQ105" s="6"/>
      <c r="BR105" t="str">
        <f t="shared" si="17"/>
        <v/>
      </c>
      <c r="BS105" t="s">
        <v>594</v>
      </c>
      <c r="BT105" t="s">
        <v>594</v>
      </c>
      <c r="BU105" t="s">
        <v>594</v>
      </c>
      <c r="BV105" t="s">
        <v>594</v>
      </c>
      <c r="BW105" t="s">
        <v>594</v>
      </c>
    </row>
    <row r="106" spans="1:75" x14ac:dyDescent="0.2">
      <c r="A106" s="2" t="s">
        <v>138</v>
      </c>
      <c r="B106" s="2" t="str">
        <f t="shared" si="22"/>
        <v>.</v>
      </c>
      <c r="C106" s="3" t="s">
        <v>138</v>
      </c>
      <c r="D106" s="3">
        <v>105</v>
      </c>
      <c r="E106" s="2"/>
      <c r="F106" s="2"/>
      <c r="G106" s="3">
        <v>12</v>
      </c>
      <c r="H106" s="3">
        <v>11</v>
      </c>
      <c r="I106" s="3">
        <v>2</v>
      </c>
      <c r="J106" s="3">
        <v>1</v>
      </c>
      <c r="K106" s="3">
        <v>3</v>
      </c>
      <c r="L106" s="3">
        <v>2</v>
      </c>
      <c r="M106" s="40" t="s">
        <v>3</v>
      </c>
      <c r="N106" s="40" t="s">
        <v>4</v>
      </c>
      <c r="O106" s="40" t="s">
        <v>16</v>
      </c>
      <c r="P106" s="40">
        <v>14</v>
      </c>
      <c r="Q106" s="40" t="s">
        <v>516</v>
      </c>
      <c r="R106" s="41" t="s">
        <v>581</v>
      </c>
      <c r="S106" s="21"/>
      <c r="T106" s="21"/>
      <c r="U106" s="53"/>
      <c r="V106" s="53"/>
      <c r="W106" s="54"/>
      <c r="X106" s="54"/>
      <c r="Y106" s="54"/>
      <c r="Z106" s="48">
        <v>43446</v>
      </c>
      <c r="AA106" s="96">
        <v>9.0277777777777776E-2</v>
      </c>
      <c r="AB106" s="82"/>
      <c r="AC106" s="82"/>
      <c r="AD106" s="77"/>
      <c r="AE106" s="77"/>
      <c r="AF106" s="79">
        <v>33.9</v>
      </c>
      <c r="AG106" s="79">
        <v>11.4</v>
      </c>
      <c r="AH106" s="77" t="s">
        <v>552</v>
      </c>
      <c r="AI106" s="2"/>
      <c r="AK106">
        <v>0.17</v>
      </c>
      <c r="AL106">
        <v>0.23250000000000001</v>
      </c>
      <c r="AM106">
        <v>0.1825</v>
      </c>
      <c r="AN106">
        <v>0.42</v>
      </c>
      <c r="AO106">
        <v>1.06</v>
      </c>
      <c r="AP106">
        <v>1.3149999999999999</v>
      </c>
      <c r="AQ106">
        <v>1.8049999999999999</v>
      </c>
      <c r="AR106">
        <v>2.0049999999999999</v>
      </c>
      <c r="AS106">
        <v>2.82</v>
      </c>
      <c r="AT106">
        <v>3.0550000000000002</v>
      </c>
      <c r="AU106">
        <v>4.8600000000000003</v>
      </c>
      <c r="AW106" s="126">
        <f t="shared" si="14"/>
        <v>4.8600000000000003</v>
      </c>
      <c r="AX106" s="127">
        <f t="shared" si="23"/>
        <v>2.2293577981651378</v>
      </c>
      <c r="AZ106" s="145">
        <v>2</v>
      </c>
      <c r="BA106" s="145">
        <v>43.6</v>
      </c>
      <c r="BB106" s="126">
        <f t="shared" si="24"/>
        <v>21.8</v>
      </c>
      <c r="BD106" t="str">
        <f t="shared" si="16"/>
        <v/>
      </c>
      <c r="BF106" s="126" t="s">
        <v>594</v>
      </c>
      <c r="BG106" s="126" t="s">
        <v>594</v>
      </c>
      <c r="BH106" s="126" t="s">
        <v>594</v>
      </c>
      <c r="BI106" s="126" t="s">
        <v>594</v>
      </c>
      <c r="BJ106" s="126" t="s">
        <v>594</v>
      </c>
      <c r="BL106" s="2"/>
      <c r="BM106" s="21"/>
      <c r="BN106" s="6"/>
      <c r="BO106" s="6"/>
      <c r="BP106" s="6"/>
      <c r="BQ106" s="6"/>
      <c r="BR106" t="str">
        <f t="shared" si="17"/>
        <v/>
      </c>
      <c r="BS106" t="s">
        <v>594</v>
      </c>
      <c r="BT106" t="s">
        <v>594</v>
      </c>
      <c r="BU106" t="s">
        <v>594</v>
      </c>
      <c r="BV106" t="s">
        <v>594</v>
      </c>
      <c r="BW106" t="s">
        <v>594</v>
      </c>
    </row>
    <row r="107" spans="1:75" x14ac:dyDescent="0.2">
      <c r="A107" s="2" t="s">
        <v>139</v>
      </c>
      <c r="B107" s="2" t="str">
        <f t="shared" si="22"/>
        <v>.</v>
      </c>
      <c r="C107" s="3" t="s">
        <v>139</v>
      </c>
      <c r="D107" s="3">
        <v>106</v>
      </c>
      <c r="E107" s="2"/>
      <c r="F107" s="2"/>
      <c r="G107" s="3">
        <v>12</v>
      </c>
      <c r="H107" s="3">
        <v>13</v>
      </c>
      <c r="I107" s="3">
        <v>2</v>
      </c>
      <c r="J107" s="3">
        <v>1</v>
      </c>
      <c r="K107" s="3">
        <v>2</v>
      </c>
      <c r="L107" s="3">
        <v>3</v>
      </c>
      <c r="M107" s="26" t="s">
        <v>3</v>
      </c>
      <c r="N107" s="26" t="s">
        <v>4</v>
      </c>
      <c r="O107" s="26" t="s">
        <v>20</v>
      </c>
      <c r="P107" s="26">
        <v>3</v>
      </c>
      <c r="Q107" s="26" t="s">
        <v>7</v>
      </c>
      <c r="R107" s="38" t="s">
        <v>584</v>
      </c>
      <c r="S107" s="21"/>
      <c r="T107" s="21"/>
      <c r="U107" s="53"/>
      <c r="V107" s="53"/>
      <c r="W107" s="54"/>
      <c r="X107" s="54"/>
      <c r="Y107" s="54"/>
      <c r="Z107" s="66">
        <v>43435</v>
      </c>
      <c r="AA107" s="96">
        <v>0.16944444444444443</v>
      </c>
      <c r="AB107" s="82">
        <v>4</v>
      </c>
      <c r="AC107" s="82">
        <v>3.5</v>
      </c>
      <c r="AD107" s="77"/>
      <c r="AE107" s="77"/>
      <c r="AF107" s="79"/>
      <c r="AG107" s="79"/>
      <c r="AH107" s="77"/>
      <c r="AI107" s="2"/>
      <c r="AK107">
        <v>5.8333333333333327E-2</v>
      </c>
      <c r="AL107">
        <v>0.17545454545454545</v>
      </c>
      <c r="AW107" s="126">
        <f t="shared" si="14"/>
        <v>0.17545454545454545</v>
      </c>
      <c r="AX107" s="127">
        <f t="shared" si="23"/>
        <v>1.2072560467055879</v>
      </c>
      <c r="AZ107" s="145">
        <f>AB107+AC107</f>
        <v>7.5</v>
      </c>
      <c r="BA107" s="126">
        <v>10.9</v>
      </c>
      <c r="BB107" s="126">
        <f t="shared" si="24"/>
        <v>1.4533333333333334</v>
      </c>
      <c r="BD107" t="str">
        <f t="shared" si="16"/>
        <v/>
      </c>
      <c r="BF107" s="126" t="s">
        <v>594</v>
      </c>
      <c r="BG107" s="126" t="s">
        <v>594</v>
      </c>
      <c r="BH107" s="126" t="s">
        <v>594</v>
      </c>
      <c r="BI107" s="126" t="s">
        <v>594</v>
      </c>
      <c r="BJ107" s="126" t="s">
        <v>594</v>
      </c>
      <c r="BL107" s="2"/>
      <c r="BM107" s="21"/>
      <c r="BN107" s="6"/>
      <c r="BO107" s="6"/>
      <c r="BP107" s="6"/>
      <c r="BQ107" s="6"/>
      <c r="BR107" t="str">
        <f t="shared" si="17"/>
        <v/>
      </c>
      <c r="BS107" t="s">
        <v>594</v>
      </c>
      <c r="BT107" t="s">
        <v>594</v>
      </c>
      <c r="BU107" t="s">
        <v>594</v>
      </c>
      <c r="BV107" t="s">
        <v>594</v>
      </c>
      <c r="BW107" t="s">
        <v>594</v>
      </c>
    </row>
    <row r="108" spans="1:75" x14ac:dyDescent="0.2">
      <c r="A108" s="2" t="s">
        <v>140</v>
      </c>
      <c r="B108" s="2" t="str">
        <f t="shared" si="22"/>
        <v>.</v>
      </c>
      <c r="C108" s="3" t="s">
        <v>140</v>
      </c>
      <c r="D108" s="3">
        <v>107</v>
      </c>
      <c r="E108" s="2"/>
      <c r="F108" s="2"/>
      <c r="G108" s="3">
        <v>12</v>
      </c>
      <c r="H108" s="3">
        <v>15</v>
      </c>
      <c r="I108" s="3">
        <v>2</v>
      </c>
      <c r="J108" s="3">
        <v>1</v>
      </c>
      <c r="K108" s="3">
        <v>2</v>
      </c>
      <c r="L108" s="3">
        <v>1</v>
      </c>
      <c r="M108" s="40" t="s">
        <v>3</v>
      </c>
      <c r="N108" s="40" t="s">
        <v>4</v>
      </c>
      <c r="O108" s="40" t="s">
        <v>16</v>
      </c>
      <c r="P108" s="40">
        <v>14</v>
      </c>
      <c r="Q108" s="40" t="s">
        <v>516</v>
      </c>
      <c r="R108" s="41" t="s">
        <v>582</v>
      </c>
      <c r="S108" s="21"/>
      <c r="T108" s="21"/>
      <c r="U108" s="53"/>
      <c r="V108" s="53"/>
      <c r="W108" s="54"/>
      <c r="X108" s="54"/>
      <c r="Y108" s="54"/>
      <c r="Z108" s="48">
        <v>43446</v>
      </c>
      <c r="AA108" s="96">
        <v>0.75694444444444453</v>
      </c>
      <c r="AB108" s="82">
        <v>1</v>
      </c>
      <c r="AC108" s="82">
        <v>1</v>
      </c>
      <c r="AD108" s="77"/>
      <c r="AE108" s="77"/>
      <c r="AF108" s="79">
        <v>30.3</v>
      </c>
      <c r="AG108" s="79">
        <v>3.87</v>
      </c>
      <c r="AH108" s="77" t="s">
        <v>552</v>
      </c>
      <c r="AI108" s="2"/>
      <c r="AK108">
        <v>0.17666666666666667</v>
      </c>
      <c r="AL108">
        <v>0.23599999999999999</v>
      </c>
      <c r="AM108">
        <v>0.26</v>
      </c>
      <c r="AN108">
        <v>0.62571428600000001</v>
      </c>
      <c r="AO108">
        <v>1.1950000000000001</v>
      </c>
      <c r="AP108">
        <v>1.2949999999999999</v>
      </c>
      <c r="AQ108">
        <v>1.73</v>
      </c>
      <c r="AR108">
        <v>1.73</v>
      </c>
      <c r="AS108">
        <v>1.9450000000000001</v>
      </c>
      <c r="AT108">
        <v>3.19</v>
      </c>
      <c r="AU108">
        <v>4.2850000000000001</v>
      </c>
      <c r="AW108" s="126">
        <f t="shared" si="14"/>
        <v>4.2850000000000001</v>
      </c>
      <c r="AX108" s="127">
        <f t="shared" si="23"/>
        <v>1.6512524084778422</v>
      </c>
      <c r="AZ108" s="145">
        <v>2</v>
      </c>
      <c r="BA108" s="126">
        <v>51.9</v>
      </c>
      <c r="BB108" s="126">
        <f t="shared" si="24"/>
        <v>25.95</v>
      </c>
      <c r="BD108" t="str">
        <f t="shared" si="16"/>
        <v/>
      </c>
      <c r="BF108" s="126" t="s">
        <v>594</v>
      </c>
      <c r="BG108" s="126" t="s">
        <v>594</v>
      </c>
      <c r="BH108" s="126" t="s">
        <v>594</v>
      </c>
      <c r="BI108" s="126" t="s">
        <v>594</v>
      </c>
      <c r="BJ108" s="126" t="s">
        <v>594</v>
      </c>
      <c r="BL108" s="2"/>
      <c r="BM108" s="21"/>
      <c r="BN108" s="6"/>
      <c r="BO108" s="6"/>
      <c r="BP108" s="6"/>
      <c r="BQ108" s="6"/>
      <c r="BR108" t="str">
        <f t="shared" si="17"/>
        <v/>
      </c>
      <c r="BS108" t="s">
        <v>594</v>
      </c>
      <c r="BT108" t="s">
        <v>594</v>
      </c>
      <c r="BU108" t="s">
        <v>594</v>
      </c>
      <c r="BV108" t="s">
        <v>594</v>
      </c>
      <c r="BW108" t="s">
        <v>594</v>
      </c>
    </row>
    <row r="109" spans="1:75" x14ac:dyDescent="0.2">
      <c r="A109" s="2" t="s">
        <v>141</v>
      </c>
      <c r="B109" s="2" t="str">
        <f t="shared" si="22"/>
        <v>.</v>
      </c>
      <c r="C109" s="3" t="s">
        <v>141</v>
      </c>
      <c r="D109" s="3">
        <v>108</v>
      </c>
      <c r="E109" s="2"/>
      <c r="F109" s="2"/>
      <c r="G109" s="3">
        <v>12</v>
      </c>
      <c r="H109" s="3">
        <v>17</v>
      </c>
      <c r="I109" s="3">
        <v>2</v>
      </c>
      <c r="J109" s="3">
        <v>1</v>
      </c>
      <c r="K109" s="3">
        <v>1</v>
      </c>
      <c r="L109" s="3">
        <v>2</v>
      </c>
      <c r="M109" s="27" t="s">
        <v>3</v>
      </c>
      <c r="N109" s="27" t="s">
        <v>23</v>
      </c>
      <c r="O109" s="27" t="s">
        <v>20</v>
      </c>
      <c r="P109" s="27">
        <v>4</v>
      </c>
      <c r="Q109" s="27" t="s">
        <v>21</v>
      </c>
      <c r="R109" s="35" t="s">
        <v>583</v>
      </c>
      <c r="S109" s="21"/>
      <c r="T109" s="21"/>
      <c r="U109" s="53"/>
      <c r="V109" s="53"/>
      <c r="W109" s="54"/>
      <c r="X109" s="54"/>
      <c r="Y109" s="54"/>
      <c r="Z109" s="66">
        <v>43436</v>
      </c>
      <c r="AA109" s="96">
        <v>0.91666666666666663</v>
      </c>
      <c r="AB109" s="82">
        <v>5</v>
      </c>
      <c r="AC109" s="82">
        <v>3</v>
      </c>
      <c r="AD109" s="77"/>
      <c r="AE109" s="77"/>
      <c r="AF109" s="79"/>
      <c r="AG109" s="79"/>
      <c r="AH109" s="77"/>
      <c r="AI109" s="2"/>
      <c r="AK109">
        <v>0.14857142857142858</v>
      </c>
      <c r="AL109">
        <v>0.20461538461538462</v>
      </c>
      <c r="AM109">
        <v>0.15000000000000002</v>
      </c>
      <c r="AW109" s="126">
        <f t="shared" si="14"/>
        <v>0.15000000000000002</v>
      </c>
      <c r="AX109" s="127">
        <f t="shared" si="23"/>
        <v>0.71856287425149712</v>
      </c>
      <c r="AZ109" s="145">
        <f>AB109+AC109</f>
        <v>8</v>
      </c>
      <c r="BA109" s="145">
        <v>16.7</v>
      </c>
      <c r="BB109" s="126">
        <f t="shared" si="24"/>
        <v>2.0874999999999999</v>
      </c>
      <c r="BD109" t="str">
        <f t="shared" si="16"/>
        <v/>
      </c>
      <c r="BF109" s="126" t="s">
        <v>594</v>
      </c>
      <c r="BG109" s="126" t="s">
        <v>594</v>
      </c>
      <c r="BH109" s="126" t="s">
        <v>594</v>
      </c>
      <c r="BI109" s="126" t="s">
        <v>594</v>
      </c>
      <c r="BJ109" s="126" t="s">
        <v>594</v>
      </c>
      <c r="BL109" s="2"/>
      <c r="BM109" s="21"/>
      <c r="BN109" s="6"/>
      <c r="BO109" s="6"/>
      <c r="BP109" s="6"/>
      <c r="BQ109" s="6"/>
      <c r="BR109" t="str">
        <f t="shared" si="17"/>
        <v/>
      </c>
      <c r="BS109" t="s">
        <v>594</v>
      </c>
      <c r="BT109" t="s">
        <v>594</v>
      </c>
      <c r="BU109" t="s">
        <v>594</v>
      </c>
      <c r="BV109" t="s">
        <v>594</v>
      </c>
      <c r="BW109" t="s">
        <v>594</v>
      </c>
    </row>
    <row r="110" spans="1:75" x14ac:dyDescent="0.2">
      <c r="A110" s="29" t="s">
        <v>143</v>
      </c>
      <c r="B110" s="2" t="str">
        <f t="shared" si="22"/>
        <v>.</v>
      </c>
      <c r="C110" s="84" t="s">
        <v>142</v>
      </c>
      <c r="D110" s="84">
        <v>109</v>
      </c>
      <c r="E110" s="29" t="s">
        <v>491</v>
      </c>
      <c r="F110" s="29" t="s">
        <v>588</v>
      </c>
      <c r="G110" s="3">
        <v>13</v>
      </c>
      <c r="H110" s="3">
        <v>1</v>
      </c>
      <c r="I110" s="3">
        <v>2</v>
      </c>
      <c r="J110" s="3">
        <v>1</v>
      </c>
      <c r="K110" s="3">
        <v>8</v>
      </c>
      <c r="L110" s="3">
        <v>1</v>
      </c>
      <c r="M110" s="91" t="s">
        <v>3</v>
      </c>
      <c r="N110" s="91" t="s">
        <v>23</v>
      </c>
      <c r="O110" s="91" t="s">
        <v>16</v>
      </c>
      <c r="P110" s="91">
        <v>14</v>
      </c>
      <c r="Q110" s="91" t="s">
        <v>516</v>
      </c>
      <c r="R110" s="90" t="s">
        <v>581</v>
      </c>
      <c r="S110" s="21"/>
      <c r="T110" s="21">
        <v>1</v>
      </c>
      <c r="U110" s="69" t="s">
        <v>512</v>
      </c>
      <c r="V110" s="68"/>
      <c r="W110" s="68"/>
      <c r="X110" s="68"/>
      <c r="Y110" s="68"/>
      <c r="Z110" s="94">
        <v>43446</v>
      </c>
      <c r="AA110" s="97">
        <v>9.3055555555555558E-2</v>
      </c>
      <c r="AB110" s="82"/>
      <c r="AC110" s="82"/>
      <c r="AD110" s="77"/>
      <c r="AE110" s="77"/>
      <c r="AF110" s="92">
        <v>37.799999999999997</v>
      </c>
      <c r="AG110" s="92">
        <v>8.57</v>
      </c>
      <c r="AH110" s="93" t="s">
        <v>552</v>
      </c>
      <c r="AI110" s="2"/>
      <c r="AK110" t="s">
        <v>594</v>
      </c>
      <c r="AL110">
        <v>0.13333333333333333</v>
      </c>
      <c r="AM110">
        <v>0.185</v>
      </c>
      <c r="AN110">
        <v>0.63333333300000005</v>
      </c>
      <c r="AO110">
        <v>0.65</v>
      </c>
      <c r="AP110">
        <v>0.83499999999999996</v>
      </c>
      <c r="AQ110">
        <v>1.2150000000000001</v>
      </c>
      <c r="AR110">
        <v>1.42</v>
      </c>
      <c r="AS110">
        <v>1.615</v>
      </c>
      <c r="AT110">
        <v>1.96</v>
      </c>
      <c r="AU110">
        <v>2.68</v>
      </c>
      <c r="AW110" s="126">
        <f t="shared" si="14"/>
        <v>2.68</v>
      </c>
      <c r="AX110" s="127">
        <f t="shared" si="23"/>
        <v>2.161290322580645</v>
      </c>
      <c r="AZ110" s="145">
        <v>2</v>
      </c>
      <c r="BA110" s="147">
        <v>24.8</v>
      </c>
      <c r="BB110" s="126">
        <f t="shared" si="24"/>
        <v>12.4</v>
      </c>
      <c r="BD110" t="str">
        <f t="shared" si="16"/>
        <v/>
      </c>
      <c r="BF110" s="126" t="s">
        <v>594</v>
      </c>
      <c r="BG110" s="126" t="s">
        <v>594</v>
      </c>
      <c r="BH110" s="126" t="s">
        <v>594</v>
      </c>
      <c r="BI110" s="126" t="s">
        <v>594</v>
      </c>
      <c r="BJ110" s="126" t="s">
        <v>594</v>
      </c>
      <c r="BL110" s="2"/>
      <c r="BM110" s="21"/>
      <c r="BN110" s="6"/>
      <c r="BO110" s="6"/>
      <c r="BP110" s="6"/>
      <c r="BQ110" s="6"/>
      <c r="BR110" t="str">
        <f t="shared" si="17"/>
        <v/>
      </c>
      <c r="BS110" t="s">
        <v>594</v>
      </c>
      <c r="BT110" t="s">
        <v>594</v>
      </c>
      <c r="BU110" t="s">
        <v>594</v>
      </c>
      <c r="BV110" t="s">
        <v>594</v>
      </c>
      <c r="BW110" t="s">
        <v>594</v>
      </c>
    </row>
    <row r="111" spans="1:75" x14ac:dyDescent="0.2">
      <c r="A111" s="87"/>
      <c r="B111" s="87" t="str">
        <f t="shared" si="22"/>
        <v>.</v>
      </c>
      <c r="C111" s="89" t="s">
        <v>143</v>
      </c>
      <c r="D111" s="88">
        <v>110</v>
      </c>
      <c r="E111" s="2" t="s">
        <v>587</v>
      </c>
      <c r="F111" s="29" t="s">
        <v>588</v>
      </c>
      <c r="G111" s="3">
        <v>13</v>
      </c>
      <c r="H111" s="3">
        <v>3</v>
      </c>
      <c r="I111" s="3">
        <v>2</v>
      </c>
      <c r="J111" s="3">
        <v>1</v>
      </c>
      <c r="K111" s="3">
        <v>8</v>
      </c>
      <c r="L111" s="3">
        <v>3</v>
      </c>
      <c r="M111" s="28" t="s">
        <v>3</v>
      </c>
      <c r="N111" s="28" t="s">
        <v>23</v>
      </c>
      <c r="O111" s="28" t="s">
        <v>16</v>
      </c>
      <c r="P111" s="28" t="s">
        <v>19</v>
      </c>
      <c r="Q111" s="28" t="s">
        <v>19</v>
      </c>
      <c r="R111" s="36" t="s">
        <v>18</v>
      </c>
      <c r="S111" s="21"/>
      <c r="T111" s="21">
        <v>1</v>
      </c>
      <c r="U111" s="70" t="s">
        <v>494</v>
      </c>
      <c r="V111" s="68" t="s">
        <v>496</v>
      </c>
      <c r="W111" s="68" t="s">
        <v>142</v>
      </c>
      <c r="X111" s="68"/>
      <c r="Y111" s="68"/>
      <c r="Z111" s="2"/>
      <c r="AA111" s="96"/>
      <c r="AB111" s="82"/>
      <c r="AC111" s="82"/>
      <c r="AD111" s="77"/>
      <c r="AE111" s="77"/>
      <c r="AF111" s="79"/>
      <c r="AG111" s="79"/>
      <c r="AH111" s="2"/>
      <c r="AI111" s="2"/>
      <c r="AK111">
        <v>0.12</v>
      </c>
      <c r="AL111">
        <v>0.16999999999999998</v>
      </c>
      <c r="AM111">
        <v>0.15</v>
      </c>
      <c r="AN111">
        <v>0.34444444400000002</v>
      </c>
      <c r="AO111">
        <v>0.56000000000000005</v>
      </c>
      <c r="AP111">
        <v>0.66</v>
      </c>
      <c r="AQ111">
        <v>0.9</v>
      </c>
      <c r="AR111">
        <v>0.91</v>
      </c>
      <c r="AS111">
        <v>1.1399999999999999</v>
      </c>
      <c r="AT111">
        <v>1.23</v>
      </c>
      <c r="AU111">
        <v>1.54</v>
      </c>
      <c r="AW111" s="126">
        <f t="shared" si="14"/>
        <v>1.54</v>
      </c>
      <c r="AX111" s="127"/>
      <c r="AZ111" s="145"/>
      <c r="BA111" s="145"/>
      <c r="BD111" t="str">
        <f t="shared" si="16"/>
        <v/>
      </c>
      <c r="BF111" s="126" t="s">
        <v>594</v>
      </c>
      <c r="BG111" s="126" t="s">
        <v>594</v>
      </c>
      <c r="BH111" s="126" t="s">
        <v>594</v>
      </c>
      <c r="BI111" s="126" t="s">
        <v>594</v>
      </c>
      <c r="BJ111" s="126" t="s">
        <v>594</v>
      </c>
      <c r="BL111" s="2"/>
      <c r="BM111" s="136"/>
      <c r="BN111" s="137"/>
      <c r="BO111" s="137"/>
      <c r="BP111" s="137"/>
      <c r="BQ111" s="137"/>
      <c r="BR111" t="str">
        <f t="shared" si="17"/>
        <v/>
      </c>
      <c r="BS111" t="s">
        <v>594</v>
      </c>
      <c r="BT111" t="s">
        <v>594</v>
      </c>
      <c r="BU111" t="s">
        <v>594</v>
      </c>
      <c r="BV111" t="s">
        <v>594</v>
      </c>
      <c r="BW111" t="s">
        <v>594</v>
      </c>
    </row>
    <row r="112" spans="1:75" x14ac:dyDescent="0.2">
      <c r="A112" s="2" t="s">
        <v>144</v>
      </c>
      <c r="B112" s="2" t="str">
        <f t="shared" si="22"/>
        <v>.</v>
      </c>
      <c r="C112" s="3" t="s">
        <v>144</v>
      </c>
      <c r="D112" s="3">
        <v>111</v>
      </c>
      <c r="E112" s="2"/>
      <c r="F112" s="2"/>
      <c r="G112" s="3">
        <v>13</v>
      </c>
      <c r="H112" s="3">
        <v>5</v>
      </c>
      <c r="I112" s="3">
        <v>2</v>
      </c>
      <c r="J112" s="3">
        <v>1</v>
      </c>
      <c r="K112" s="3">
        <v>9</v>
      </c>
      <c r="L112" s="3">
        <v>2</v>
      </c>
      <c r="M112" s="27" t="s">
        <v>3</v>
      </c>
      <c r="N112" s="27" t="s">
        <v>23</v>
      </c>
      <c r="O112" s="27" t="s">
        <v>20</v>
      </c>
      <c r="P112" s="27">
        <v>4</v>
      </c>
      <c r="Q112" s="27" t="s">
        <v>21</v>
      </c>
      <c r="R112" s="35" t="s">
        <v>580</v>
      </c>
      <c r="S112" s="21"/>
      <c r="T112" s="21"/>
      <c r="U112" s="53"/>
      <c r="V112" s="53"/>
      <c r="W112" s="54"/>
      <c r="X112" s="54"/>
      <c r="Y112" s="54"/>
      <c r="Z112" s="66">
        <v>43436</v>
      </c>
      <c r="AA112" s="96">
        <v>0.38611111111111113</v>
      </c>
      <c r="AB112" s="82">
        <v>5</v>
      </c>
      <c r="AC112" s="82">
        <v>5</v>
      </c>
      <c r="AD112" s="77"/>
      <c r="AE112" s="77"/>
      <c r="AF112" s="79"/>
      <c r="AG112" s="79"/>
      <c r="AH112" s="77"/>
      <c r="AI112" s="2"/>
      <c r="AK112">
        <v>0.12333333333333334</v>
      </c>
      <c r="AL112">
        <v>0.17833333333333334</v>
      </c>
      <c r="AW112" s="126">
        <f t="shared" si="14"/>
        <v>0.17833333333333334</v>
      </c>
      <c r="AX112" s="127">
        <f t="shared" ref="AX112:AX118" si="25">IF(AW112&gt;0,AW112*10/(BB112),"")</f>
        <v>1.1968680089485459</v>
      </c>
      <c r="AZ112" s="145">
        <f>AB112+AC112</f>
        <v>10</v>
      </c>
      <c r="BA112" s="126">
        <v>14.9</v>
      </c>
      <c r="BB112" s="126">
        <f t="shared" ref="BB112:BB118" si="26">BA112/AZ112</f>
        <v>1.49</v>
      </c>
      <c r="BD112" t="str">
        <f t="shared" si="16"/>
        <v/>
      </c>
      <c r="BF112" s="126" t="s">
        <v>594</v>
      </c>
      <c r="BG112" s="126" t="s">
        <v>594</v>
      </c>
      <c r="BH112" s="126" t="s">
        <v>594</v>
      </c>
      <c r="BI112" s="126" t="s">
        <v>594</v>
      </c>
      <c r="BJ112" s="126" t="s">
        <v>594</v>
      </c>
      <c r="BL112" s="2"/>
      <c r="BM112" s="21"/>
      <c r="BN112" s="6"/>
      <c r="BO112" s="6"/>
      <c r="BP112" s="6"/>
      <c r="BQ112" s="6"/>
      <c r="BR112" t="str">
        <f t="shared" si="17"/>
        <v/>
      </c>
      <c r="BS112" t="s">
        <v>594</v>
      </c>
      <c r="BT112" t="s">
        <v>594</v>
      </c>
      <c r="BU112" t="s">
        <v>594</v>
      </c>
      <c r="BV112" t="s">
        <v>594</v>
      </c>
      <c r="BW112" t="s">
        <v>594</v>
      </c>
    </row>
    <row r="113" spans="1:76" x14ac:dyDescent="0.2">
      <c r="A113" s="2" t="s">
        <v>145</v>
      </c>
      <c r="B113" s="2" t="str">
        <f t="shared" si="22"/>
        <v>.</v>
      </c>
      <c r="C113" s="3" t="s">
        <v>145</v>
      </c>
      <c r="D113" s="3">
        <v>112</v>
      </c>
      <c r="E113" s="2"/>
      <c r="F113" s="2"/>
      <c r="G113" s="3">
        <v>13</v>
      </c>
      <c r="H113" s="3">
        <v>7</v>
      </c>
      <c r="I113" s="3">
        <v>2</v>
      </c>
      <c r="J113" s="3">
        <v>1</v>
      </c>
      <c r="K113" s="3">
        <v>10</v>
      </c>
      <c r="L113" s="3">
        <v>1</v>
      </c>
      <c r="M113" s="26" t="s">
        <v>3</v>
      </c>
      <c r="N113" s="26" t="s">
        <v>4</v>
      </c>
      <c r="O113" s="26" t="s">
        <v>20</v>
      </c>
      <c r="P113" s="26">
        <v>3</v>
      </c>
      <c r="Q113" s="26" t="s">
        <v>7</v>
      </c>
      <c r="R113" s="38" t="s">
        <v>582</v>
      </c>
      <c r="S113" s="21"/>
      <c r="T113" s="21"/>
      <c r="U113" s="53"/>
      <c r="V113" s="53"/>
      <c r="W113" s="54"/>
      <c r="X113" s="54"/>
      <c r="Y113" s="54"/>
      <c r="Z113" s="66">
        <v>43435</v>
      </c>
      <c r="AA113" s="96">
        <v>0.73888888888888893</v>
      </c>
      <c r="AB113" s="82">
        <v>4</v>
      </c>
      <c r="AC113" s="82">
        <v>5</v>
      </c>
      <c r="AD113" s="77"/>
      <c r="AE113" s="77"/>
      <c r="AF113" s="79"/>
      <c r="AG113" s="79"/>
      <c r="AH113" s="77"/>
      <c r="AI113" s="2"/>
      <c r="AK113">
        <v>8.3333333333333329E-2</v>
      </c>
      <c r="AL113">
        <v>0.184</v>
      </c>
      <c r="AW113" s="126">
        <f t="shared" si="14"/>
        <v>0.184</v>
      </c>
      <c r="AX113" s="127">
        <f t="shared" si="25"/>
        <v>1.368595041322314</v>
      </c>
      <c r="AZ113" s="145">
        <f>AB113+AC113</f>
        <v>9</v>
      </c>
      <c r="BA113" s="145">
        <v>12.1</v>
      </c>
      <c r="BB113" s="126">
        <f t="shared" si="26"/>
        <v>1.3444444444444443</v>
      </c>
      <c r="BD113" t="str">
        <f t="shared" si="16"/>
        <v/>
      </c>
      <c r="BF113" s="126" t="s">
        <v>594</v>
      </c>
      <c r="BG113" s="126" t="s">
        <v>594</v>
      </c>
      <c r="BH113" s="126" t="s">
        <v>594</v>
      </c>
      <c r="BI113" s="126" t="s">
        <v>594</v>
      </c>
      <c r="BJ113" s="126" t="s">
        <v>594</v>
      </c>
      <c r="BL113" s="2"/>
      <c r="BM113" s="21"/>
      <c r="BN113" s="6"/>
      <c r="BO113" s="6"/>
      <c r="BP113" s="6"/>
      <c r="BQ113" s="6"/>
      <c r="BR113" t="str">
        <f t="shared" si="17"/>
        <v/>
      </c>
      <c r="BS113" t="s">
        <v>594</v>
      </c>
      <c r="BT113" t="s">
        <v>594</v>
      </c>
      <c r="BU113" t="s">
        <v>594</v>
      </c>
      <c r="BV113" t="s">
        <v>594</v>
      </c>
      <c r="BW113" t="s">
        <v>594</v>
      </c>
    </row>
    <row r="114" spans="1:76" x14ac:dyDescent="0.2">
      <c r="A114" s="2" t="s">
        <v>146</v>
      </c>
      <c r="B114" s="2" t="str">
        <f t="shared" si="22"/>
        <v>.</v>
      </c>
      <c r="C114" s="3" t="s">
        <v>146</v>
      </c>
      <c r="D114" s="3">
        <v>113</v>
      </c>
      <c r="E114" s="2"/>
      <c r="F114" s="2"/>
      <c r="G114" s="3">
        <v>13</v>
      </c>
      <c r="H114" s="3">
        <v>9</v>
      </c>
      <c r="I114" s="3">
        <v>2</v>
      </c>
      <c r="J114" s="3">
        <v>1</v>
      </c>
      <c r="K114" s="3">
        <v>10</v>
      </c>
      <c r="L114" s="3">
        <v>3</v>
      </c>
      <c r="M114" s="27" t="s">
        <v>3</v>
      </c>
      <c r="N114" s="27" t="s">
        <v>23</v>
      </c>
      <c r="O114" s="27" t="s">
        <v>20</v>
      </c>
      <c r="P114" s="27">
        <v>4</v>
      </c>
      <c r="Q114" s="27" t="s">
        <v>21</v>
      </c>
      <c r="R114" s="35" t="s">
        <v>584</v>
      </c>
      <c r="S114" s="21"/>
      <c r="T114" s="21"/>
      <c r="U114" s="53"/>
      <c r="V114" s="53"/>
      <c r="W114" s="54"/>
      <c r="X114" s="54"/>
      <c r="Y114" s="54"/>
      <c r="Z114" s="66">
        <v>43436</v>
      </c>
      <c r="AA114" s="96">
        <v>0.16180555555555556</v>
      </c>
      <c r="AB114" s="82">
        <v>5</v>
      </c>
      <c r="AC114" s="82">
        <v>2.5</v>
      </c>
      <c r="AD114" s="77"/>
      <c r="AE114" s="77"/>
      <c r="AF114" s="79"/>
      <c r="AG114" s="79"/>
      <c r="AH114" s="77"/>
      <c r="AI114" s="2"/>
      <c r="AK114">
        <v>0.11333333333333334</v>
      </c>
      <c r="AL114">
        <v>0.23727272727272727</v>
      </c>
      <c r="AM114">
        <v>0.21083333333333332</v>
      </c>
      <c r="AW114" s="126">
        <f t="shared" si="14"/>
        <v>0.21083333333333332</v>
      </c>
      <c r="AX114" s="127">
        <f t="shared" si="25"/>
        <v>0.86881868131868134</v>
      </c>
      <c r="AZ114" s="145">
        <f>AB114+AC114</f>
        <v>7.5</v>
      </c>
      <c r="BA114" s="126">
        <v>18.2</v>
      </c>
      <c r="BB114" s="126">
        <f t="shared" si="26"/>
        <v>2.4266666666666667</v>
      </c>
      <c r="BD114" t="str">
        <f t="shared" si="16"/>
        <v/>
      </c>
      <c r="BF114" s="126" t="s">
        <v>594</v>
      </c>
      <c r="BG114" s="126" t="s">
        <v>594</v>
      </c>
      <c r="BH114" s="126" t="s">
        <v>594</v>
      </c>
      <c r="BI114" s="126" t="s">
        <v>594</v>
      </c>
      <c r="BJ114" s="126" t="s">
        <v>594</v>
      </c>
      <c r="BL114" s="2"/>
      <c r="BM114" s="21"/>
      <c r="BN114" s="6"/>
      <c r="BO114" s="6"/>
      <c r="BP114" s="6"/>
      <c r="BQ114" s="6"/>
      <c r="BR114" t="str">
        <f t="shared" si="17"/>
        <v/>
      </c>
      <c r="BS114" t="s">
        <v>594</v>
      </c>
      <c r="BT114" t="s">
        <v>594</v>
      </c>
      <c r="BU114" t="s">
        <v>594</v>
      </c>
      <c r="BV114" t="s">
        <v>594</v>
      </c>
      <c r="BW114" t="s">
        <v>594</v>
      </c>
    </row>
    <row r="115" spans="1:76" x14ac:dyDescent="0.2">
      <c r="A115" s="2" t="s">
        <v>147</v>
      </c>
      <c r="B115" s="2" t="str">
        <f t="shared" si="22"/>
        <v>.</v>
      </c>
      <c r="C115" s="3" t="s">
        <v>147</v>
      </c>
      <c r="D115" s="3">
        <v>114</v>
      </c>
      <c r="E115" s="2"/>
      <c r="F115" s="2"/>
      <c r="G115" s="3">
        <v>13</v>
      </c>
      <c r="H115" s="3">
        <v>11</v>
      </c>
      <c r="I115" s="3">
        <v>2</v>
      </c>
      <c r="J115" s="3">
        <v>1</v>
      </c>
      <c r="K115" s="3">
        <v>11</v>
      </c>
      <c r="L115" s="3">
        <v>2</v>
      </c>
      <c r="M115" s="31" t="s">
        <v>3</v>
      </c>
      <c r="N115" s="31" t="s">
        <v>23</v>
      </c>
      <c r="O115" s="31" t="s">
        <v>16</v>
      </c>
      <c r="P115" s="31">
        <v>13</v>
      </c>
      <c r="Q115" s="31" t="s">
        <v>515</v>
      </c>
      <c r="R115" s="39" t="s">
        <v>581</v>
      </c>
      <c r="S115" s="21"/>
      <c r="T115" s="21"/>
      <c r="U115" s="53"/>
      <c r="V115" s="53"/>
      <c r="W115" s="54"/>
      <c r="X115" s="54"/>
      <c r="Y115" s="54"/>
      <c r="Z115" s="48">
        <v>43445</v>
      </c>
      <c r="AA115" s="96">
        <v>0.58819444444444446</v>
      </c>
      <c r="AB115" s="82">
        <v>1</v>
      </c>
      <c r="AC115" s="82">
        <v>1</v>
      </c>
      <c r="AD115" s="77"/>
      <c r="AE115" s="77"/>
      <c r="AF115" s="79">
        <v>31.2</v>
      </c>
      <c r="AG115" s="79"/>
      <c r="AH115" s="77" t="s">
        <v>554</v>
      </c>
      <c r="AI115" s="2"/>
      <c r="AK115">
        <v>0.125</v>
      </c>
      <c r="AL115">
        <v>0.23199999999999998</v>
      </c>
      <c r="AM115">
        <v>0.27750000000000002</v>
      </c>
      <c r="AN115">
        <v>0.35399999999999998</v>
      </c>
      <c r="AO115">
        <v>0.78500000000000003</v>
      </c>
      <c r="AP115">
        <v>1.0449999999999999</v>
      </c>
      <c r="AQ115">
        <v>1.28</v>
      </c>
      <c r="AR115">
        <v>1.54</v>
      </c>
      <c r="AS115">
        <v>1.71</v>
      </c>
      <c r="AT115">
        <v>2.54</v>
      </c>
      <c r="AW115" s="126">
        <f t="shared" si="14"/>
        <v>2.54</v>
      </c>
      <c r="AX115" s="127">
        <f t="shared" si="25"/>
        <v>1.8339350180505414</v>
      </c>
      <c r="AZ115" s="145">
        <v>2</v>
      </c>
      <c r="BA115" s="126">
        <v>27.7</v>
      </c>
      <c r="BB115" s="126">
        <f t="shared" si="26"/>
        <v>13.85</v>
      </c>
      <c r="BD115" t="str">
        <f t="shared" si="16"/>
        <v/>
      </c>
      <c r="BF115" s="126" t="s">
        <v>594</v>
      </c>
      <c r="BG115" s="126" t="s">
        <v>594</v>
      </c>
      <c r="BH115" s="126" t="s">
        <v>594</v>
      </c>
      <c r="BI115" s="126" t="s">
        <v>594</v>
      </c>
      <c r="BJ115" s="126" t="s">
        <v>594</v>
      </c>
      <c r="BL115" s="2"/>
      <c r="BM115" s="21"/>
      <c r="BN115" s="6"/>
      <c r="BO115" s="6"/>
      <c r="BP115" s="6"/>
      <c r="BQ115" s="6"/>
      <c r="BR115" t="str">
        <f t="shared" si="17"/>
        <v/>
      </c>
      <c r="BS115" t="s">
        <v>594</v>
      </c>
      <c r="BT115" t="s">
        <v>594</v>
      </c>
      <c r="BU115" t="s">
        <v>594</v>
      </c>
      <c r="BV115" t="s">
        <v>594</v>
      </c>
      <c r="BW115" t="s">
        <v>594</v>
      </c>
      <c r="BX115" s="1" t="s">
        <v>624</v>
      </c>
    </row>
    <row r="116" spans="1:76" x14ac:dyDescent="0.2">
      <c r="A116" s="2" t="s">
        <v>148</v>
      </c>
      <c r="B116" s="2" t="str">
        <f t="shared" si="22"/>
        <v>.</v>
      </c>
      <c r="C116" s="3" t="s">
        <v>148</v>
      </c>
      <c r="D116" s="3">
        <v>115</v>
      </c>
      <c r="E116" s="2"/>
      <c r="F116" s="2"/>
      <c r="G116" s="3">
        <v>13</v>
      </c>
      <c r="H116" s="3">
        <v>13</v>
      </c>
      <c r="I116" s="3">
        <v>2</v>
      </c>
      <c r="J116" s="3">
        <v>1</v>
      </c>
      <c r="K116" s="3">
        <v>12</v>
      </c>
      <c r="L116" s="3">
        <v>1</v>
      </c>
      <c r="M116" s="27" t="s">
        <v>3</v>
      </c>
      <c r="N116" s="27" t="s">
        <v>4</v>
      </c>
      <c r="O116" s="27" t="s">
        <v>20</v>
      </c>
      <c r="P116" s="27">
        <v>4</v>
      </c>
      <c r="Q116" s="27" t="s">
        <v>21</v>
      </c>
      <c r="R116" s="35" t="s">
        <v>581</v>
      </c>
      <c r="S116" s="21"/>
      <c r="T116" s="21"/>
      <c r="U116" s="53"/>
      <c r="V116" s="53"/>
      <c r="W116" s="54"/>
      <c r="X116" s="54"/>
      <c r="Y116" s="54"/>
      <c r="Z116" s="66">
        <v>43436</v>
      </c>
      <c r="AA116" s="96">
        <v>0.58750000000000002</v>
      </c>
      <c r="AB116" s="82">
        <v>5</v>
      </c>
      <c r="AC116" s="82">
        <v>3</v>
      </c>
      <c r="AD116" s="77"/>
      <c r="AE116" s="77"/>
      <c r="AF116" s="79"/>
      <c r="AG116" s="79"/>
      <c r="AH116" s="77"/>
      <c r="AI116" s="2"/>
      <c r="AK116">
        <v>7.7499999999999999E-2</v>
      </c>
      <c r="AL116">
        <v>0.29444444444444445</v>
      </c>
      <c r="AM116">
        <v>0.27444444444444449</v>
      </c>
      <c r="AW116" s="126">
        <f t="shared" si="14"/>
        <v>0.27444444444444449</v>
      </c>
      <c r="AX116" s="127">
        <f t="shared" si="25"/>
        <v>1.3552812071330593</v>
      </c>
      <c r="AZ116" s="145">
        <f>AB116+AC116</f>
        <v>8</v>
      </c>
      <c r="BA116" s="126">
        <v>16.2</v>
      </c>
      <c r="BB116" s="126">
        <f t="shared" si="26"/>
        <v>2.0249999999999999</v>
      </c>
      <c r="BD116" t="str">
        <f t="shared" si="16"/>
        <v/>
      </c>
      <c r="BF116" s="126" t="s">
        <v>594</v>
      </c>
      <c r="BG116" s="126" t="s">
        <v>594</v>
      </c>
      <c r="BH116" s="126" t="s">
        <v>594</v>
      </c>
      <c r="BI116" s="126" t="s">
        <v>594</v>
      </c>
      <c r="BJ116" s="126" t="s">
        <v>594</v>
      </c>
      <c r="BL116" s="2"/>
      <c r="BM116" s="21"/>
      <c r="BN116" s="6"/>
      <c r="BO116" s="6"/>
      <c r="BP116" s="6"/>
      <c r="BQ116" s="6"/>
      <c r="BR116" t="str">
        <f t="shared" si="17"/>
        <v/>
      </c>
      <c r="BS116" t="s">
        <v>594</v>
      </c>
      <c r="BT116" t="s">
        <v>594</v>
      </c>
      <c r="BU116" t="s">
        <v>594</v>
      </c>
      <c r="BV116" t="s">
        <v>594</v>
      </c>
      <c r="BW116" t="s">
        <v>594</v>
      </c>
    </row>
    <row r="117" spans="1:76" x14ac:dyDescent="0.2">
      <c r="A117" s="2" t="s">
        <v>149</v>
      </c>
      <c r="B117" s="2" t="str">
        <f t="shared" si="22"/>
        <v>.</v>
      </c>
      <c r="C117" s="3" t="s">
        <v>149</v>
      </c>
      <c r="D117" s="3">
        <v>116</v>
      </c>
      <c r="E117" s="2"/>
      <c r="F117" s="2"/>
      <c r="G117" s="3">
        <v>13</v>
      </c>
      <c r="H117" s="3">
        <v>15</v>
      </c>
      <c r="I117" s="3">
        <v>2</v>
      </c>
      <c r="J117" s="3">
        <v>1</v>
      </c>
      <c r="K117" s="3">
        <v>12</v>
      </c>
      <c r="L117" s="3">
        <v>3</v>
      </c>
      <c r="M117" s="26" t="s">
        <v>3</v>
      </c>
      <c r="N117" s="26" t="s">
        <v>4</v>
      </c>
      <c r="O117" s="26" t="s">
        <v>20</v>
      </c>
      <c r="P117" s="26">
        <v>3</v>
      </c>
      <c r="Q117" s="26" t="s">
        <v>7</v>
      </c>
      <c r="R117" s="38" t="s">
        <v>580</v>
      </c>
      <c r="S117" s="21"/>
      <c r="T117" s="21"/>
      <c r="U117" s="53"/>
      <c r="V117" s="53"/>
      <c r="W117" s="54"/>
      <c r="X117" s="54"/>
      <c r="Y117" s="54"/>
      <c r="Z117" s="115">
        <v>43435</v>
      </c>
      <c r="AA117" s="118">
        <v>0.39374999999999999</v>
      </c>
      <c r="AB117" s="120">
        <v>5</v>
      </c>
      <c r="AC117" s="120">
        <v>5</v>
      </c>
      <c r="AD117" s="123"/>
      <c r="AE117" s="123"/>
      <c r="AF117" s="124"/>
      <c r="AG117" s="124"/>
      <c r="AH117" s="123"/>
      <c r="AI117" s="5"/>
      <c r="AK117">
        <v>0.1</v>
      </c>
      <c r="AW117" s="126">
        <f t="shared" si="14"/>
        <v>0.1</v>
      </c>
      <c r="AX117" s="127">
        <f t="shared" si="25"/>
        <v>0.93457943925233655</v>
      </c>
      <c r="AZ117" s="145">
        <f>AB117+AC117</f>
        <v>10</v>
      </c>
      <c r="BA117" s="126">
        <v>10.7</v>
      </c>
      <c r="BB117" s="126">
        <f t="shared" si="26"/>
        <v>1.0699999999999998</v>
      </c>
      <c r="BD117" t="str">
        <f t="shared" si="16"/>
        <v/>
      </c>
      <c r="BF117" s="126" t="s">
        <v>594</v>
      </c>
      <c r="BG117" s="126" t="s">
        <v>594</v>
      </c>
      <c r="BH117" s="126" t="s">
        <v>594</v>
      </c>
      <c r="BI117" s="126" t="s">
        <v>594</v>
      </c>
      <c r="BJ117" s="126" t="s">
        <v>594</v>
      </c>
      <c r="BL117" s="2"/>
      <c r="BM117" s="21"/>
      <c r="BN117" s="6"/>
      <c r="BO117" s="6"/>
      <c r="BP117" s="6"/>
      <c r="BQ117" s="6"/>
      <c r="BR117" t="str">
        <f t="shared" si="17"/>
        <v/>
      </c>
      <c r="BS117" t="s">
        <v>594</v>
      </c>
      <c r="BT117" t="s">
        <v>594</v>
      </c>
      <c r="BU117" t="s">
        <v>594</v>
      </c>
      <c r="BV117" t="s">
        <v>594</v>
      </c>
      <c r="BW117" t="s">
        <v>594</v>
      </c>
    </row>
    <row r="118" spans="1:76" x14ac:dyDescent="0.2">
      <c r="A118" s="2" t="s">
        <v>150</v>
      </c>
      <c r="B118" s="2" t="str">
        <f t="shared" si="22"/>
        <v>.</v>
      </c>
      <c r="C118" s="3" t="s">
        <v>150</v>
      </c>
      <c r="D118" s="3">
        <v>117</v>
      </c>
      <c r="E118" s="2"/>
      <c r="F118" s="2"/>
      <c r="G118" s="3">
        <v>13</v>
      </c>
      <c r="H118" s="3">
        <v>17</v>
      </c>
      <c r="I118" s="3">
        <v>2</v>
      </c>
      <c r="J118" s="3">
        <v>1</v>
      </c>
      <c r="K118" s="3">
        <v>13</v>
      </c>
      <c r="L118" s="3">
        <v>2</v>
      </c>
      <c r="M118" s="26" t="s">
        <v>3</v>
      </c>
      <c r="N118" s="26" t="s">
        <v>4</v>
      </c>
      <c r="O118" s="26" t="s">
        <v>20</v>
      </c>
      <c r="P118" s="26">
        <v>3</v>
      </c>
      <c r="Q118" s="26" t="s">
        <v>7</v>
      </c>
      <c r="R118" s="38" t="s">
        <v>581</v>
      </c>
      <c r="S118" s="21"/>
      <c r="T118" s="21"/>
      <c r="U118" s="53"/>
      <c r="V118" s="53"/>
      <c r="W118" s="54"/>
      <c r="X118" s="54"/>
      <c r="Y118" s="54"/>
      <c r="Z118" s="66">
        <v>43435</v>
      </c>
      <c r="AA118" s="96">
        <v>0.59722222222222221</v>
      </c>
      <c r="AB118" s="82">
        <v>5</v>
      </c>
      <c r="AC118" s="82">
        <v>3</v>
      </c>
      <c r="AD118" s="77"/>
      <c r="AE118" s="77"/>
      <c r="AF118" s="79"/>
      <c r="AG118" s="79"/>
      <c r="AH118" s="77"/>
      <c r="AI118" s="2"/>
      <c r="AK118">
        <v>0.105</v>
      </c>
      <c r="AL118">
        <v>0.18666666666666665</v>
      </c>
      <c r="AW118" s="126">
        <f t="shared" si="14"/>
        <v>0.18666666666666665</v>
      </c>
      <c r="AX118" s="127">
        <f t="shared" si="25"/>
        <v>1.5719298245614033</v>
      </c>
      <c r="AZ118" s="145">
        <f>AB118+AC118</f>
        <v>8</v>
      </c>
      <c r="BA118" s="126">
        <v>9.5</v>
      </c>
      <c r="BB118" s="126">
        <f t="shared" si="26"/>
        <v>1.1875</v>
      </c>
      <c r="BD118" t="str">
        <f t="shared" si="16"/>
        <v/>
      </c>
      <c r="BF118" s="126" t="s">
        <v>594</v>
      </c>
      <c r="BG118" s="126" t="s">
        <v>594</v>
      </c>
      <c r="BH118" s="126" t="s">
        <v>594</v>
      </c>
      <c r="BI118" s="126" t="s">
        <v>594</v>
      </c>
      <c r="BJ118" s="126" t="s">
        <v>594</v>
      </c>
      <c r="BL118" s="2"/>
      <c r="BM118" s="21"/>
      <c r="BN118" s="6"/>
      <c r="BO118" s="6"/>
      <c r="BP118" s="6"/>
      <c r="BQ118" s="6"/>
      <c r="BR118" t="str">
        <f t="shared" si="17"/>
        <v/>
      </c>
      <c r="BS118" t="s">
        <v>594</v>
      </c>
      <c r="BT118" t="s">
        <v>594</v>
      </c>
      <c r="BU118" t="s">
        <v>594</v>
      </c>
      <c r="BV118" t="s">
        <v>594</v>
      </c>
      <c r="BW118" t="s">
        <v>594</v>
      </c>
    </row>
    <row r="119" spans="1:76" x14ac:dyDescent="0.2">
      <c r="A119" s="87"/>
      <c r="B119" s="87" t="str">
        <f t="shared" si="22"/>
        <v>same</v>
      </c>
      <c r="C119" s="88" t="s">
        <v>151</v>
      </c>
      <c r="D119" s="88">
        <v>118</v>
      </c>
      <c r="E119" s="2" t="s">
        <v>587</v>
      </c>
      <c r="F119" s="29" t="s">
        <v>588</v>
      </c>
      <c r="G119" s="3">
        <v>14</v>
      </c>
      <c r="H119" s="3">
        <v>1</v>
      </c>
      <c r="I119" s="3">
        <v>2</v>
      </c>
      <c r="J119" s="3">
        <v>1</v>
      </c>
      <c r="K119" s="3">
        <v>8</v>
      </c>
      <c r="L119" s="3">
        <v>5</v>
      </c>
      <c r="M119" s="20" t="s">
        <v>3</v>
      </c>
      <c r="N119" s="20" t="s">
        <v>23</v>
      </c>
      <c r="O119" s="20" t="s">
        <v>20</v>
      </c>
      <c r="P119" s="20">
        <v>6</v>
      </c>
      <c r="Q119" s="20" t="s">
        <v>10</v>
      </c>
      <c r="R119" s="25" t="s">
        <v>581</v>
      </c>
      <c r="S119" s="21"/>
      <c r="T119" s="21">
        <v>1</v>
      </c>
      <c r="U119" s="73" t="s">
        <v>589</v>
      </c>
      <c r="V119" s="68" t="s">
        <v>496</v>
      </c>
      <c r="W119" s="68" t="s">
        <v>112</v>
      </c>
      <c r="X119" s="68"/>
      <c r="Y119" s="68"/>
      <c r="Z119" s="48"/>
      <c r="AA119" s="96"/>
      <c r="AB119" s="82"/>
      <c r="AC119" s="82"/>
      <c r="AD119" s="77"/>
      <c r="AE119" s="77"/>
      <c r="AF119" s="79"/>
      <c r="AG119" s="79"/>
      <c r="AH119" s="77"/>
      <c r="AI119" s="2"/>
      <c r="AK119" t="s">
        <v>594</v>
      </c>
      <c r="AM119" t="s">
        <v>594</v>
      </c>
      <c r="AO119" t="s">
        <v>594</v>
      </c>
      <c r="AP119" t="s">
        <v>594</v>
      </c>
      <c r="AQ119" t="s">
        <v>594</v>
      </c>
      <c r="AR119" t="s">
        <v>594</v>
      </c>
      <c r="AS119" t="s">
        <v>594</v>
      </c>
      <c r="AT119" t="s">
        <v>594</v>
      </c>
      <c r="AU119" t="s">
        <v>594</v>
      </c>
      <c r="AV119" t="s">
        <v>594</v>
      </c>
      <c r="AW119" s="126" t="str">
        <f t="shared" si="14"/>
        <v/>
      </c>
      <c r="AX119" s="127"/>
      <c r="AZ119" s="145"/>
      <c r="BA119" s="145"/>
      <c r="BD119" t="str">
        <f t="shared" si="16"/>
        <v/>
      </c>
      <c r="BF119" s="126" t="s">
        <v>594</v>
      </c>
      <c r="BG119" s="126" t="s">
        <v>594</v>
      </c>
      <c r="BH119" s="126" t="s">
        <v>594</v>
      </c>
      <c r="BI119" s="126" t="s">
        <v>594</v>
      </c>
      <c r="BJ119" s="126" t="s">
        <v>594</v>
      </c>
      <c r="BL119" s="2"/>
      <c r="BM119" s="21"/>
      <c r="BN119" s="6"/>
      <c r="BO119" s="6"/>
      <c r="BP119" s="6"/>
      <c r="BQ119" s="6"/>
      <c r="BR119" t="str">
        <f t="shared" si="17"/>
        <v/>
      </c>
      <c r="BS119" t="s">
        <v>594</v>
      </c>
      <c r="BT119" t="s">
        <v>594</v>
      </c>
      <c r="BU119" t="s">
        <v>594</v>
      </c>
      <c r="BV119" t="s">
        <v>594</v>
      </c>
      <c r="BW119" t="s">
        <v>594</v>
      </c>
    </row>
    <row r="120" spans="1:76" x14ac:dyDescent="0.2">
      <c r="A120" s="87"/>
      <c r="B120" s="87" t="str">
        <f t="shared" si="22"/>
        <v>same</v>
      </c>
      <c r="C120" s="88" t="s">
        <v>152</v>
      </c>
      <c r="D120" s="88">
        <v>119</v>
      </c>
      <c r="E120" s="2" t="s">
        <v>587</v>
      </c>
      <c r="F120" s="29" t="s">
        <v>588</v>
      </c>
      <c r="G120" s="3">
        <v>14</v>
      </c>
      <c r="H120" s="3">
        <v>3</v>
      </c>
      <c r="I120" s="3">
        <v>2</v>
      </c>
      <c r="J120" s="3">
        <v>1</v>
      </c>
      <c r="K120" s="3">
        <v>8</v>
      </c>
      <c r="L120" s="3">
        <v>7</v>
      </c>
      <c r="M120" s="28" t="s">
        <v>3</v>
      </c>
      <c r="N120" s="28" t="s">
        <v>23</v>
      </c>
      <c r="O120" s="28" t="s">
        <v>20</v>
      </c>
      <c r="P120" s="30" t="s">
        <v>466</v>
      </c>
      <c r="Q120" s="30" t="s">
        <v>466</v>
      </c>
      <c r="R120" s="36" t="s">
        <v>18</v>
      </c>
      <c r="S120" s="21"/>
      <c r="T120" s="21">
        <v>1</v>
      </c>
      <c r="U120" s="73" t="s">
        <v>589</v>
      </c>
      <c r="V120" s="68" t="s">
        <v>496</v>
      </c>
      <c r="W120" s="68" t="s">
        <v>121</v>
      </c>
      <c r="X120" s="68"/>
      <c r="Y120" s="68"/>
      <c r="Z120" s="2"/>
      <c r="AA120" s="96"/>
      <c r="AB120" s="82"/>
      <c r="AC120" s="82"/>
      <c r="AD120" s="2"/>
      <c r="AE120" s="2"/>
      <c r="AF120" s="79"/>
      <c r="AG120" s="79"/>
      <c r="AH120" s="2"/>
      <c r="AI120" s="2"/>
      <c r="AK120" t="s">
        <v>594</v>
      </c>
      <c r="AL120" t="s">
        <v>594</v>
      </c>
      <c r="AM120" t="s">
        <v>594</v>
      </c>
      <c r="AO120" t="s">
        <v>594</v>
      </c>
      <c r="AP120" t="s">
        <v>594</v>
      </c>
      <c r="AQ120" t="s">
        <v>594</v>
      </c>
      <c r="AR120" t="s">
        <v>594</v>
      </c>
      <c r="AS120" t="s">
        <v>594</v>
      </c>
      <c r="AT120" t="s">
        <v>594</v>
      </c>
      <c r="AU120" t="s">
        <v>594</v>
      </c>
      <c r="AV120" t="s">
        <v>594</v>
      </c>
      <c r="AW120" s="126" t="str">
        <f t="shared" si="14"/>
        <v/>
      </c>
      <c r="AX120" s="127"/>
      <c r="AZ120" s="145"/>
      <c r="BD120" t="str">
        <f t="shared" si="16"/>
        <v/>
      </c>
      <c r="BF120" s="126" t="s">
        <v>594</v>
      </c>
      <c r="BG120" s="126" t="s">
        <v>594</v>
      </c>
      <c r="BH120" s="126" t="s">
        <v>594</v>
      </c>
      <c r="BI120" s="126" t="s">
        <v>594</v>
      </c>
      <c r="BJ120" s="126" t="s">
        <v>594</v>
      </c>
      <c r="BL120" s="2"/>
      <c r="BM120" s="21"/>
      <c r="BN120" s="6"/>
      <c r="BO120" s="6"/>
      <c r="BP120" s="6"/>
      <c r="BQ120" s="6"/>
      <c r="BR120" t="str">
        <f t="shared" si="17"/>
        <v/>
      </c>
      <c r="BS120" t="s">
        <v>594</v>
      </c>
      <c r="BT120" t="s">
        <v>594</v>
      </c>
      <c r="BU120" t="s">
        <v>594</v>
      </c>
      <c r="BV120" t="s">
        <v>594</v>
      </c>
      <c r="BW120" t="s">
        <v>594</v>
      </c>
    </row>
    <row r="121" spans="1:76" x14ac:dyDescent="0.2">
      <c r="A121" s="2" t="s">
        <v>153</v>
      </c>
      <c r="B121" s="2" t="str">
        <f t="shared" si="22"/>
        <v>.</v>
      </c>
      <c r="C121" s="3" t="s">
        <v>153</v>
      </c>
      <c r="D121" s="3">
        <v>120</v>
      </c>
      <c r="E121" s="2"/>
      <c r="F121" s="2"/>
      <c r="G121" s="3">
        <v>14</v>
      </c>
      <c r="H121" s="3">
        <v>5</v>
      </c>
      <c r="I121" s="3">
        <v>2</v>
      </c>
      <c r="J121" s="3">
        <v>1</v>
      </c>
      <c r="K121" s="3">
        <v>9</v>
      </c>
      <c r="L121" s="3">
        <v>6</v>
      </c>
      <c r="M121" s="31" t="s">
        <v>3</v>
      </c>
      <c r="N121" s="31" t="s">
        <v>23</v>
      </c>
      <c r="O121" s="31" t="s">
        <v>16</v>
      </c>
      <c r="P121" s="31">
        <v>13</v>
      </c>
      <c r="Q121" s="31" t="s">
        <v>515</v>
      </c>
      <c r="R121" s="39" t="s">
        <v>582</v>
      </c>
      <c r="S121" s="21"/>
      <c r="T121" s="21"/>
      <c r="U121" s="53"/>
      <c r="V121" s="53"/>
      <c r="W121" s="54"/>
      <c r="X121" s="54"/>
      <c r="Y121" s="54"/>
      <c r="Z121" s="48">
        <v>43445</v>
      </c>
      <c r="AA121" s="96">
        <v>0.7631944444444444</v>
      </c>
      <c r="AB121" s="82">
        <v>1</v>
      </c>
      <c r="AC121" s="82">
        <v>1</v>
      </c>
      <c r="AD121" s="77"/>
      <c r="AE121" s="77"/>
      <c r="AF121" s="79">
        <v>39.799999999999997</v>
      </c>
      <c r="AG121" s="79"/>
      <c r="AH121" s="77" t="s">
        <v>554</v>
      </c>
      <c r="AI121" s="2"/>
      <c r="AK121">
        <v>0.13500000000000001</v>
      </c>
      <c r="AL121">
        <v>0.25571428571428573</v>
      </c>
      <c r="AM121">
        <v>0.25714285714285717</v>
      </c>
      <c r="AN121">
        <v>0.50307692299999995</v>
      </c>
      <c r="AO121">
        <v>0.89</v>
      </c>
      <c r="AP121">
        <v>1.1850000000000001</v>
      </c>
      <c r="AQ121">
        <v>1.57</v>
      </c>
      <c r="AR121">
        <v>1.905</v>
      </c>
      <c r="AS121">
        <v>2.2999999999999998</v>
      </c>
      <c r="AT121">
        <v>3.1</v>
      </c>
      <c r="AW121" s="126">
        <f t="shared" si="14"/>
        <v>3.1</v>
      </c>
      <c r="AX121" s="127">
        <f>IF(AW121&gt;0,AW121*10/(BB121),"")</f>
        <v>1.6103896103896105</v>
      </c>
      <c r="AZ121" s="145">
        <v>2</v>
      </c>
      <c r="BA121" s="126">
        <v>38.5</v>
      </c>
      <c r="BB121" s="126">
        <f>BA121/AZ121</f>
        <v>19.25</v>
      </c>
      <c r="BD121" t="str">
        <f t="shared" si="16"/>
        <v/>
      </c>
      <c r="BF121" s="126" t="s">
        <v>594</v>
      </c>
      <c r="BG121" s="126" t="s">
        <v>594</v>
      </c>
      <c r="BH121" s="126" t="s">
        <v>594</v>
      </c>
      <c r="BI121" s="126" t="s">
        <v>594</v>
      </c>
      <c r="BJ121" s="126" t="s">
        <v>594</v>
      </c>
      <c r="BL121" s="2"/>
      <c r="BM121" s="21"/>
      <c r="BN121" s="6"/>
      <c r="BO121" s="6"/>
      <c r="BP121" s="6"/>
      <c r="BQ121" s="6"/>
      <c r="BR121" t="str">
        <f t="shared" si="17"/>
        <v/>
      </c>
      <c r="BS121" t="s">
        <v>594</v>
      </c>
      <c r="BT121" t="s">
        <v>594</v>
      </c>
      <c r="BU121" t="s">
        <v>594</v>
      </c>
      <c r="BV121" t="s">
        <v>594</v>
      </c>
      <c r="BW121" t="s">
        <v>594</v>
      </c>
    </row>
    <row r="122" spans="1:76" x14ac:dyDescent="0.2">
      <c r="A122" s="2" t="s">
        <v>154</v>
      </c>
      <c r="B122" s="2" t="str">
        <f t="shared" si="22"/>
        <v>.</v>
      </c>
      <c r="C122" s="3" t="s">
        <v>154</v>
      </c>
      <c r="D122" s="3">
        <v>121</v>
      </c>
      <c r="E122" s="2"/>
      <c r="F122" s="2"/>
      <c r="G122" s="3">
        <v>14</v>
      </c>
      <c r="H122" s="3">
        <v>7</v>
      </c>
      <c r="I122" s="3">
        <v>2</v>
      </c>
      <c r="J122" s="3">
        <v>1</v>
      </c>
      <c r="K122" s="3">
        <v>10</v>
      </c>
      <c r="L122" s="3">
        <v>5</v>
      </c>
      <c r="M122" s="20" t="s">
        <v>3</v>
      </c>
      <c r="N122" s="20" t="s">
        <v>23</v>
      </c>
      <c r="O122" s="20" t="s">
        <v>16</v>
      </c>
      <c r="P122" s="20">
        <v>10</v>
      </c>
      <c r="Q122" s="20" t="s">
        <v>22</v>
      </c>
      <c r="R122" s="25" t="s">
        <v>581</v>
      </c>
      <c r="S122" s="21"/>
      <c r="T122" s="21"/>
      <c r="U122" s="53"/>
      <c r="V122" s="53"/>
      <c r="W122" s="54"/>
      <c r="X122" s="54"/>
      <c r="Y122" s="54"/>
      <c r="Z122" s="48">
        <v>43442</v>
      </c>
      <c r="AA122" s="96">
        <v>0.59305555555555556</v>
      </c>
      <c r="AB122" s="82">
        <v>1</v>
      </c>
      <c r="AC122" s="82">
        <v>1</v>
      </c>
      <c r="AD122" s="77"/>
      <c r="AE122" s="77"/>
      <c r="AF122" s="79"/>
      <c r="AG122" s="81">
        <v>5.21</v>
      </c>
      <c r="AH122" s="77" t="s">
        <v>561</v>
      </c>
      <c r="AI122" s="2"/>
      <c r="AK122">
        <v>9.9999999999999992E-2</v>
      </c>
      <c r="AL122">
        <v>0.245</v>
      </c>
      <c r="AM122">
        <v>0.25166666666666665</v>
      </c>
      <c r="AN122">
        <v>0.43090909100000002</v>
      </c>
      <c r="AO122">
        <v>0.93</v>
      </c>
      <c r="AP122">
        <v>1.1950000000000001</v>
      </c>
      <c r="AW122" s="126">
        <f t="shared" si="14"/>
        <v>1.1950000000000001</v>
      </c>
      <c r="AX122" s="127">
        <f>IF(AW122&gt;0,AW122*10/(BB122),"")</f>
        <v>1.1064814814814814</v>
      </c>
      <c r="AZ122" s="145">
        <f>AB122+AC122</f>
        <v>2</v>
      </c>
      <c r="BA122" s="126">
        <v>21.6</v>
      </c>
      <c r="BB122" s="126">
        <f>BA122/AZ122</f>
        <v>10.8</v>
      </c>
      <c r="BD122" t="str">
        <f t="shared" si="16"/>
        <v/>
      </c>
      <c r="BF122" s="126" t="s">
        <v>594</v>
      </c>
      <c r="BG122" s="126" t="s">
        <v>594</v>
      </c>
      <c r="BH122" s="126" t="s">
        <v>594</v>
      </c>
      <c r="BI122" s="126" t="s">
        <v>594</v>
      </c>
      <c r="BJ122" s="126" t="s">
        <v>594</v>
      </c>
      <c r="BL122" s="2"/>
      <c r="BM122" s="21"/>
      <c r="BN122" s="6"/>
      <c r="BO122" s="6"/>
      <c r="BP122" s="6"/>
      <c r="BQ122" s="6"/>
      <c r="BR122" t="str">
        <f t="shared" si="17"/>
        <v/>
      </c>
      <c r="BS122" t="s">
        <v>594</v>
      </c>
      <c r="BT122" t="s">
        <v>594</v>
      </c>
      <c r="BU122" t="s">
        <v>594</v>
      </c>
      <c r="BV122" t="s">
        <v>594</v>
      </c>
      <c r="BW122" t="s">
        <v>594</v>
      </c>
    </row>
    <row r="123" spans="1:76" x14ac:dyDescent="0.2">
      <c r="A123" s="2" t="s">
        <v>155</v>
      </c>
      <c r="B123" s="2" t="str">
        <f t="shared" si="22"/>
        <v>.</v>
      </c>
      <c r="C123" s="3" t="s">
        <v>155</v>
      </c>
      <c r="D123" s="3">
        <v>122</v>
      </c>
      <c r="E123" s="2"/>
      <c r="F123" s="2"/>
      <c r="G123" s="3">
        <v>14</v>
      </c>
      <c r="H123" s="3">
        <v>9</v>
      </c>
      <c r="I123" s="3">
        <v>2</v>
      </c>
      <c r="J123" s="3">
        <v>1</v>
      </c>
      <c r="K123" s="3">
        <v>10</v>
      </c>
      <c r="L123" s="3">
        <v>7</v>
      </c>
      <c r="M123" s="20" t="s">
        <v>3</v>
      </c>
      <c r="N123" s="20" t="s">
        <v>4</v>
      </c>
      <c r="O123" s="20" t="s">
        <v>16</v>
      </c>
      <c r="P123" s="20"/>
      <c r="Q123" s="20"/>
      <c r="R123" s="20"/>
      <c r="S123" s="21"/>
      <c r="T123" s="21"/>
      <c r="U123" s="53"/>
      <c r="V123" s="53"/>
      <c r="W123" s="54"/>
      <c r="X123" s="54"/>
      <c r="Y123" s="54"/>
      <c r="Z123" s="48">
        <v>43475</v>
      </c>
      <c r="AA123" s="96"/>
      <c r="AB123" s="82"/>
      <c r="AC123" s="82"/>
      <c r="AD123" s="77"/>
      <c r="AE123" s="77"/>
      <c r="AF123" s="79"/>
      <c r="AG123" s="79"/>
      <c r="AH123" s="77"/>
      <c r="AI123" s="2"/>
      <c r="AK123">
        <v>0.12666666666666668</v>
      </c>
      <c r="AL123">
        <v>0.30285714285714288</v>
      </c>
      <c r="AM123">
        <v>0.32428571428571429</v>
      </c>
      <c r="AN123">
        <v>0.562857143</v>
      </c>
      <c r="AO123">
        <v>1.135</v>
      </c>
      <c r="AP123">
        <v>1.635</v>
      </c>
      <c r="AQ123">
        <v>2.4249999999999998</v>
      </c>
      <c r="AR123">
        <v>2.88</v>
      </c>
      <c r="AS123">
        <v>3.145</v>
      </c>
      <c r="AT123">
        <v>4.24</v>
      </c>
      <c r="AU123">
        <v>6.125</v>
      </c>
      <c r="AV123">
        <v>7.8849999999999998</v>
      </c>
      <c r="AW123" s="126">
        <f t="shared" si="14"/>
        <v>7.8849999999999998</v>
      </c>
      <c r="AX123" s="127"/>
      <c r="BD123" t="str">
        <f t="shared" si="16"/>
        <v/>
      </c>
      <c r="BF123" s="126" t="s">
        <v>594</v>
      </c>
      <c r="BG123" s="126" t="s">
        <v>594</v>
      </c>
      <c r="BH123" s="126" t="s">
        <v>594</v>
      </c>
      <c r="BI123" s="126" t="s">
        <v>594</v>
      </c>
      <c r="BJ123" s="126" t="s">
        <v>594</v>
      </c>
      <c r="BL123" s="2" t="s">
        <v>491</v>
      </c>
      <c r="BM123" s="135" t="s">
        <v>493</v>
      </c>
      <c r="BN123" s="128">
        <v>2</v>
      </c>
      <c r="BO123" s="4">
        <v>610.4</v>
      </c>
      <c r="BP123" s="4">
        <f>BO123/BN123</f>
        <v>305.2</v>
      </c>
      <c r="BQ123" s="4">
        <v>85.8</v>
      </c>
      <c r="BR123">
        <f t="shared" si="17"/>
        <v>42.9</v>
      </c>
      <c r="BS123" s="126">
        <v>1093.1926625000001</v>
      </c>
      <c r="BT123" s="126">
        <v>26.691475000000001</v>
      </c>
      <c r="BU123" s="126">
        <v>83.853724999999997</v>
      </c>
      <c r="BV123" s="126">
        <v>0.1226</v>
      </c>
      <c r="BW123" s="126">
        <v>0.52575000000000005</v>
      </c>
    </row>
    <row r="124" spans="1:76" x14ac:dyDescent="0.2">
      <c r="A124" s="2" t="s">
        <v>156</v>
      </c>
      <c r="B124" s="2" t="str">
        <f t="shared" si="22"/>
        <v>.</v>
      </c>
      <c r="C124" s="3" t="s">
        <v>156</v>
      </c>
      <c r="D124" s="3">
        <v>123</v>
      </c>
      <c r="E124" s="2"/>
      <c r="F124" s="2"/>
      <c r="G124" s="3">
        <v>14</v>
      </c>
      <c r="H124" s="3">
        <v>11</v>
      </c>
      <c r="I124" s="3">
        <v>2</v>
      </c>
      <c r="J124" s="3">
        <v>1</v>
      </c>
      <c r="K124" s="3">
        <v>11</v>
      </c>
      <c r="L124" s="3">
        <v>6</v>
      </c>
      <c r="M124" s="31" t="s">
        <v>3</v>
      </c>
      <c r="N124" s="31" t="s">
        <v>23</v>
      </c>
      <c r="O124" s="31" t="s">
        <v>16</v>
      </c>
      <c r="P124" s="31">
        <v>13</v>
      </c>
      <c r="Q124" s="31" t="s">
        <v>515</v>
      </c>
      <c r="R124" s="39" t="s">
        <v>580</v>
      </c>
      <c r="S124" s="21"/>
      <c r="T124" s="21"/>
      <c r="U124" s="53"/>
      <c r="V124" s="53"/>
      <c r="W124" s="54"/>
      <c r="X124" s="54"/>
      <c r="Y124" s="54"/>
      <c r="Z124" s="48">
        <v>43445</v>
      </c>
      <c r="AA124" s="96">
        <v>0.3888888888888889</v>
      </c>
      <c r="AB124" s="82">
        <v>1</v>
      </c>
      <c r="AC124" s="82">
        <v>1</v>
      </c>
      <c r="AD124" s="77"/>
      <c r="AE124" s="77"/>
      <c r="AF124" s="79">
        <v>29.2</v>
      </c>
      <c r="AG124" s="79"/>
      <c r="AH124" s="77" t="s">
        <v>551</v>
      </c>
      <c r="AI124" s="2"/>
      <c r="AK124">
        <v>0.15</v>
      </c>
      <c r="AL124">
        <v>0.19750000000000001</v>
      </c>
      <c r="AM124">
        <v>0.1925</v>
      </c>
      <c r="AN124">
        <v>0.43</v>
      </c>
      <c r="AO124">
        <v>0.85</v>
      </c>
      <c r="AP124">
        <v>1.105</v>
      </c>
      <c r="AQ124">
        <v>1.58</v>
      </c>
      <c r="AR124">
        <v>2.0649999999999999</v>
      </c>
      <c r="AS124">
        <v>2.5499999999999998</v>
      </c>
      <c r="AW124" s="126">
        <f t="shared" si="14"/>
        <v>2.5499999999999998</v>
      </c>
      <c r="AX124" s="127">
        <f>IF(AW124&gt;0,AW124*10/(BB124),"")</f>
        <v>1.4010989010989012</v>
      </c>
      <c r="AZ124" s="145">
        <v>2</v>
      </c>
      <c r="BA124" s="126">
        <v>36.4</v>
      </c>
      <c r="BB124" s="126">
        <f>BA124/AZ124</f>
        <v>18.2</v>
      </c>
      <c r="BD124" t="str">
        <f t="shared" si="16"/>
        <v/>
      </c>
      <c r="BF124" s="126" t="s">
        <v>594</v>
      </c>
      <c r="BG124" s="126" t="s">
        <v>594</v>
      </c>
      <c r="BH124" s="126" t="s">
        <v>594</v>
      </c>
      <c r="BI124" s="126" t="s">
        <v>594</v>
      </c>
      <c r="BJ124" s="126" t="s">
        <v>594</v>
      </c>
      <c r="BL124" s="2"/>
      <c r="BM124" s="21"/>
      <c r="BN124" s="6"/>
      <c r="BO124" s="6"/>
      <c r="BP124" s="6"/>
      <c r="BQ124" s="6"/>
      <c r="BR124" t="str">
        <f t="shared" si="17"/>
        <v/>
      </c>
      <c r="BS124" t="s">
        <v>594</v>
      </c>
      <c r="BT124" t="s">
        <v>594</v>
      </c>
      <c r="BU124" t="s">
        <v>594</v>
      </c>
      <c r="BV124" t="s">
        <v>594</v>
      </c>
      <c r="BW124" t="s">
        <v>594</v>
      </c>
      <c r="BX124" s="1" t="s">
        <v>624</v>
      </c>
    </row>
    <row r="125" spans="1:76" x14ac:dyDescent="0.2">
      <c r="A125" s="2" t="s">
        <v>157</v>
      </c>
      <c r="B125" s="2" t="str">
        <f t="shared" si="22"/>
        <v>.</v>
      </c>
      <c r="C125" s="3" t="s">
        <v>157</v>
      </c>
      <c r="D125" s="3">
        <v>124</v>
      </c>
      <c r="E125" s="2"/>
      <c r="F125" s="2"/>
      <c r="G125" s="3">
        <v>14</v>
      </c>
      <c r="H125" s="3">
        <v>13</v>
      </c>
      <c r="I125" s="3">
        <v>2</v>
      </c>
      <c r="J125" s="3">
        <v>1</v>
      </c>
      <c r="K125" s="3">
        <v>12</v>
      </c>
      <c r="L125" s="3">
        <v>5</v>
      </c>
      <c r="M125" s="33" t="s">
        <v>3</v>
      </c>
      <c r="N125" s="33" t="s">
        <v>23</v>
      </c>
      <c r="O125" s="33" t="s">
        <v>16</v>
      </c>
      <c r="P125" s="33" t="s">
        <v>24</v>
      </c>
      <c r="Q125" s="33" t="s">
        <v>24</v>
      </c>
      <c r="R125" s="34" t="s">
        <v>18</v>
      </c>
      <c r="S125" s="33" t="s">
        <v>26</v>
      </c>
      <c r="T125" s="32"/>
      <c r="U125" s="63"/>
      <c r="V125" s="63"/>
      <c r="W125" s="54"/>
      <c r="X125" s="54"/>
      <c r="Y125" s="54"/>
      <c r="Z125" s="48">
        <v>43448</v>
      </c>
      <c r="AA125" s="96"/>
      <c r="AB125" s="82"/>
      <c r="AC125" s="82"/>
      <c r="AD125" s="77"/>
      <c r="AE125" s="77"/>
      <c r="AF125" s="79"/>
      <c r="AG125" s="79"/>
      <c r="AH125" s="77"/>
      <c r="AI125" s="2"/>
      <c r="AK125" t="s">
        <v>594</v>
      </c>
      <c r="AL125" t="s">
        <v>594</v>
      </c>
      <c r="AM125" t="s">
        <v>594</v>
      </c>
      <c r="AO125" t="s">
        <v>594</v>
      </c>
      <c r="AP125" t="s">
        <v>594</v>
      </c>
      <c r="AQ125" t="s">
        <v>594</v>
      </c>
      <c r="AR125" t="s">
        <v>594</v>
      </c>
      <c r="AS125" t="s">
        <v>594</v>
      </c>
      <c r="AT125" t="s">
        <v>594</v>
      </c>
      <c r="AU125" t="s">
        <v>594</v>
      </c>
      <c r="AV125" t="s">
        <v>594</v>
      </c>
      <c r="AW125" s="126" t="str">
        <f t="shared" si="14"/>
        <v/>
      </c>
      <c r="AX125" s="127"/>
      <c r="AZ125" s="145">
        <v>2</v>
      </c>
      <c r="BA125" s="126">
        <v>73.3</v>
      </c>
      <c r="BB125" s="126">
        <f>BA125/AZ125</f>
        <v>36.65</v>
      </c>
      <c r="BC125">
        <v>7.6</v>
      </c>
      <c r="BD125">
        <f t="shared" si="16"/>
        <v>3.8</v>
      </c>
      <c r="BE125" s="126">
        <v>0.10368349249658936</v>
      </c>
      <c r="BF125" s="126">
        <v>108.789225</v>
      </c>
      <c r="BG125" s="126">
        <v>1.6327</v>
      </c>
      <c r="BH125" s="126">
        <v>5.1292749999999998</v>
      </c>
      <c r="BI125" s="126">
        <v>7.5725000000000001E-2</v>
      </c>
      <c r="BJ125" s="126">
        <v>1.925E-2</v>
      </c>
      <c r="BL125" s="2" t="s">
        <v>491</v>
      </c>
      <c r="BM125" s="21" t="s">
        <v>491</v>
      </c>
      <c r="BN125" s="6"/>
      <c r="BO125" s="6"/>
      <c r="BP125" s="6"/>
      <c r="BQ125" s="6"/>
      <c r="BR125" t="str">
        <f t="shared" si="17"/>
        <v/>
      </c>
      <c r="BS125" t="s">
        <v>594</v>
      </c>
      <c r="BT125" t="s">
        <v>594</v>
      </c>
      <c r="BU125" t="s">
        <v>594</v>
      </c>
      <c r="BV125" t="s">
        <v>594</v>
      </c>
      <c r="BW125" t="s">
        <v>594</v>
      </c>
    </row>
    <row r="126" spans="1:76" x14ac:dyDescent="0.2">
      <c r="A126" s="2" t="s">
        <v>158</v>
      </c>
      <c r="B126" s="2" t="str">
        <f t="shared" si="22"/>
        <v>.</v>
      </c>
      <c r="C126" s="3" t="s">
        <v>158</v>
      </c>
      <c r="D126" s="3">
        <v>125</v>
      </c>
      <c r="E126" s="2"/>
      <c r="F126" s="2"/>
      <c r="G126" s="3">
        <v>14</v>
      </c>
      <c r="H126" s="3">
        <v>15</v>
      </c>
      <c r="I126" s="3">
        <v>2</v>
      </c>
      <c r="J126" s="3">
        <v>1</v>
      </c>
      <c r="K126" s="3">
        <v>12</v>
      </c>
      <c r="L126" s="3">
        <v>7</v>
      </c>
      <c r="M126" s="22" t="s">
        <v>25</v>
      </c>
      <c r="N126" s="22" t="s">
        <v>25</v>
      </c>
      <c r="O126" s="22" t="s">
        <v>25</v>
      </c>
      <c r="P126" s="22" t="s">
        <v>25</v>
      </c>
      <c r="Q126" s="22" t="s">
        <v>25</v>
      </c>
      <c r="R126" s="42" t="s">
        <v>25</v>
      </c>
      <c r="S126" s="21"/>
      <c r="T126" s="21"/>
      <c r="U126" s="53"/>
      <c r="V126" s="53"/>
      <c r="W126" s="54"/>
      <c r="X126" s="54"/>
      <c r="Y126" s="54"/>
      <c r="Z126" s="2"/>
      <c r="AA126" s="96"/>
      <c r="AB126" s="82"/>
      <c r="AC126" s="82"/>
      <c r="AD126" s="77"/>
      <c r="AE126" s="77"/>
      <c r="AF126" s="79"/>
      <c r="AG126" s="79"/>
      <c r="AH126" s="77"/>
      <c r="AI126" s="2"/>
      <c r="AK126" t="s">
        <v>594</v>
      </c>
      <c r="AL126" t="s">
        <v>594</v>
      </c>
      <c r="AM126" t="s">
        <v>594</v>
      </c>
      <c r="AW126" s="126" t="str">
        <f t="shared" si="14"/>
        <v/>
      </c>
      <c r="AX126" s="127"/>
      <c r="AZ126" s="145"/>
      <c r="BD126" t="str">
        <f t="shared" si="16"/>
        <v/>
      </c>
      <c r="BF126" s="126" t="s">
        <v>594</v>
      </c>
      <c r="BG126" s="126" t="s">
        <v>594</v>
      </c>
      <c r="BH126" s="126" t="s">
        <v>594</v>
      </c>
      <c r="BI126" s="126" t="s">
        <v>594</v>
      </c>
      <c r="BJ126" s="126" t="s">
        <v>594</v>
      </c>
      <c r="BL126" s="2"/>
      <c r="BM126" s="21"/>
      <c r="BN126" s="6"/>
      <c r="BO126" s="6"/>
      <c r="BP126" s="6"/>
      <c r="BQ126" s="6"/>
      <c r="BR126" t="str">
        <f t="shared" si="17"/>
        <v/>
      </c>
      <c r="BS126" t="s">
        <v>594</v>
      </c>
      <c r="BT126" t="s">
        <v>594</v>
      </c>
      <c r="BU126" t="s">
        <v>594</v>
      </c>
      <c r="BV126" t="s">
        <v>594</v>
      </c>
      <c r="BW126" t="s">
        <v>594</v>
      </c>
    </row>
    <row r="127" spans="1:76" x14ac:dyDescent="0.2">
      <c r="A127" s="2" t="s">
        <v>159</v>
      </c>
      <c r="B127" s="2" t="str">
        <f t="shared" si="22"/>
        <v>.</v>
      </c>
      <c r="C127" s="3" t="s">
        <v>159</v>
      </c>
      <c r="D127" s="3">
        <v>126</v>
      </c>
      <c r="E127" s="2"/>
      <c r="F127" s="2"/>
      <c r="G127" s="3">
        <v>14</v>
      </c>
      <c r="H127" s="3">
        <v>17</v>
      </c>
      <c r="I127" s="3">
        <v>2</v>
      </c>
      <c r="J127" s="3">
        <v>1</v>
      </c>
      <c r="K127" s="3">
        <v>13</v>
      </c>
      <c r="L127" s="3">
        <v>6</v>
      </c>
      <c r="M127" s="20" t="s">
        <v>3</v>
      </c>
      <c r="N127" s="20" t="s">
        <v>23</v>
      </c>
      <c r="O127" s="20" t="s">
        <v>16</v>
      </c>
      <c r="P127" s="20"/>
      <c r="Q127" s="20"/>
      <c r="R127" s="20"/>
      <c r="S127" s="21"/>
      <c r="T127" s="21"/>
      <c r="U127" s="53"/>
      <c r="V127" s="53"/>
      <c r="W127" s="54"/>
      <c r="X127" s="54"/>
      <c r="Y127" s="54"/>
      <c r="Z127" s="48">
        <v>43475</v>
      </c>
      <c r="AA127" s="96"/>
      <c r="AB127" s="82"/>
      <c r="AC127" s="82"/>
      <c r="AD127" s="77"/>
      <c r="AE127" s="77"/>
      <c r="AF127" s="79"/>
      <c r="AG127" s="79"/>
      <c r="AH127" s="77"/>
      <c r="AI127" s="2"/>
      <c r="AK127">
        <v>0.12666666666666668</v>
      </c>
      <c r="AL127">
        <v>0.25666666666666665</v>
      </c>
      <c r="AM127">
        <v>0.23833333333333331</v>
      </c>
      <c r="AN127">
        <v>0.378181818</v>
      </c>
      <c r="AO127">
        <v>1.23</v>
      </c>
      <c r="AP127">
        <v>1.655</v>
      </c>
      <c r="AQ127">
        <v>2.3199999999999998</v>
      </c>
      <c r="AR127">
        <v>2.4249999999999998</v>
      </c>
      <c r="AS127">
        <v>2.97</v>
      </c>
      <c r="AT127">
        <v>3.7450000000000001</v>
      </c>
      <c r="AU127">
        <v>5.28</v>
      </c>
      <c r="AV127">
        <v>6.87</v>
      </c>
      <c r="AW127" s="126">
        <f t="shared" si="14"/>
        <v>6.87</v>
      </c>
      <c r="AX127" s="127"/>
      <c r="BD127" t="str">
        <f t="shared" si="16"/>
        <v/>
      </c>
      <c r="BF127" s="126" t="s">
        <v>594</v>
      </c>
      <c r="BG127" s="126" t="s">
        <v>594</v>
      </c>
      <c r="BH127" s="126" t="s">
        <v>594</v>
      </c>
      <c r="BI127" s="126" t="s">
        <v>594</v>
      </c>
      <c r="BJ127" s="126" t="s">
        <v>594</v>
      </c>
      <c r="BL127" s="2" t="s">
        <v>491</v>
      </c>
      <c r="BM127" s="135" t="s">
        <v>493</v>
      </c>
      <c r="BN127" s="128">
        <v>2</v>
      </c>
      <c r="BO127" s="4">
        <v>809.7</v>
      </c>
      <c r="BP127" s="4">
        <f>BO127/BN127</f>
        <v>404.85</v>
      </c>
      <c r="BQ127" s="4">
        <v>110.3</v>
      </c>
      <c r="BR127">
        <f t="shared" si="17"/>
        <v>55.15</v>
      </c>
      <c r="BS127" s="126">
        <v>1346.091375</v>
      </c>
      <c r="BT127" s="126">
        <v>28.920224999999999</v>
      </c>
      <c r="BU127" s="126">
        <v>90.855575000000002</v>
      </c>
      <c r="BV127" s="126">
        <v>0.10931250000000001</v>
      </c>
      <c r="BW127" s="126">
        <v>0.50787499999999997</v>
      </c>
    </row>
    <row r="128" spans="1:76" x14ac:dyDescent="0.2">
      <c r="A128" s="2" t="s">
        <v>160</v>
      </c>
      <c r="B128" s="2" t="str">
        <f t="shared" si="22"/>
        <v>.</v>
      </c>
      <c r="C128" s="3" t="s">
        <v>160</v>
      </c>
      <c r="D128" s="3">
        <v>127</v>
      </c>
      <c r="E128" s="2"/>
      <c r="F128" s="2"/>
      <c r="G128" s="3">
        <v>15</v>
      </c>
      <c r="H128" s="3">
        <v>1</v>
      </c>
      <c r="I128" s="3">
        <v>2</v>
      </c>
      <c r="J128" s="3">
        <v>1</v>
      </c>
      <c r="K128" s="3">
        <v>8</v>
      </c>
      <c r="L128" s="3">
        <v>9</v>
      </c>
      <c r="M128" s="27" t="s">
        <v>3</v>
      </c>
      <c r="N128" s="27" t="s">
        <v>23</v>
      </c>
      <c r="O128" s="27" t="s">
        <v>20</v>
      </c>
      <c r="P128" s="27">
        <v>4</v>
      </c>
      <c r="Q128" s="27" t="s">
        <v>21</v>
      </c>
      <c r="R128" s="35" t="s">
        <v>581</v>
      </c>
      <c r="S128" s="21"/>
      <c r="T128" s="21"/>
      <c r="U128" s="53"/>
      <c r="V128" s="53"/>
      <c r="W128" s="54"/>
      <c r="X128" s="54"/>
      <c r="Y128" s="54"/>
      <c r="Z128" s="66">
        <v>43436</v>
      </c>
      <c r="AA128" s="96">
        <v>0.59097222222222223</v>
      </c>
      <c r="AB128" s="82">
        <v>6</v>
      </c>
      <c r="AC128" s="82">
        <v>4</v>
      </c>
      <c r="AD128" s="77"/>
      <c r="AE128" s="77"/>
      <c r="AF128" s="79"/>
      <c r="AG128" s="79"/>
      <c r="AH128" s="77"/>
      <c r="AI128" s="2"/>
      <c r="AK128">
        <v>0.15875</v>
      </c>
      <c r="AL128">
        <v>0.32636363636363636</v>
      </c>
      <c r="AM128">
        <v>0.33454545454545453</v>
      </c>
      <c r="AW128" s="126">
        <f t="shared" si="14"/>
        <v>0.33454545454545453</v>
      </c>
      <c r="AX128" s="127">
        <f>IF(AW128&gt;0,AW128*10/(BB128),"")</f>
        <v>1.3275613275613274</v>
      </c>
      <c r="AZ128" s="145">
        <f>AB128+AC128</f>
        <v>10</v>
      </c>
      <c r="BA128" s="145">
        <v>25.2</v>
      </c>
      <c r="BB128" s="126">
        <f t="shared" ref="BB128:BB159" si="27">BA128/AZ128</f>
        <v>2.52</v>
      </c>
      <c r="BD128" t="str">
        <f t="shared" si="16"/>
        <v/>
      </c>
      <c r="BF128" s="126" t="s">
        <v>594</v>
      </c>
      <c r="BG128" s="126" t="s">
        <v>594</v>
      </c>
      <c r="BH128" s="126" t="s">
        <v>594</v>
      </c>
      <c r="BI128" s="126" t="s">
        <v>594</v>
      </c>
      <c r="BJ128" s="126" t="s">
        <v>594</v>
      </c>
      <c r="BL128" s="2"/>
      <c r="BM128" s="21"/>
      <c r="BN128" s="6"/>
      <c r="BO128" s="6"/>
      <c r="BP128" s="6"/>
      <c r="BQ128" s="6"/>
      <c r="BR128" t="str">
        <f t="shared" si="17"/>
        <v/>
      </c>
      <c r="BS128" t="s">
        <v>594</v>
      </c>
      <c r="BT128" t="s">
        <v>594</v>
      </c>
      <c r="BU128" t="s">
        <v>594</v>
      </c>
      <c r="BV128" t="s">
        <v>594</v>
      </c>
      <c r="BW128" t="s">
        <v>594</v>
      </c>
    </row>
    <row r="129" spans="1:76" x14ac:dyDescent="0.2">
      <c r="A129" s="2" t="s">
        <v>161</v>
      </c>
      <c r="B129" s="2" t="str">
        <f t="shared" si="22"/>
        <v>.</v>
      </c>
      <c r="C129" s="3" t="s">
        <v>161</v>
      </c>
      <c r="D129" s="3">
        <v>128</v>
      </c>
      <c r="E129" s="2"/>
      <c r="F129" s="2"/>
      <c r="G129" s="3">
        <v>15</v>
      </c>
      <c r="H129" s="3">
        <v>3</v>
      </c>
      <c r="I129" s="3">
        <v>2</v>
      </c>
      <c r="J129" s="3">
        <v>1</v>
      </c>
      <c r="K129" s="3">
        <v>8</v>
      </c>
      <c r="L129" s="3">
        <v>11</v>
      </c>
      <c r="M129" s="31" t="s">
        <v>3</v>
      </c>
      <c r="N129" s="31" t="s">
        <v>4</v>
      </c>
      <c r="O129" s="31" t="s">
        <v>16</v>
      </c>
      <c r="P129" s="31">
        <v>13</v>
      </c>
      <c r="Q129" s="31" t="s">
        <v>515</v>
      </c>
      <c r="R129" s="39" t="s">
        <v>581</v>
      </c>
      <c r="S129" s="21"/>
      <c r="T129" s="21"/>
      <c r="U129" s="53"/>
      <c r="V129" s="53"/>
      <c r="W129" s="54"/>
      <c r="X129" s="54"/>
      <c r="Y129" s="54"/>
      <c r="Z129" s="48">
        <v>43445</v>
      </c>
      <c r="AA129" s="96">
        <v>0.59097222222222223</v>
      </c>
      <c r="AB129" s="82">
        <v>1</v>
      </c>
      <c r="AC129" s="82">
        <v>1</v>
      </c>
      <c r="AD129" s="77"/>
      <c r="AE129" s="77"/>
      <c r="AF129" s="79">
        <v>41.7</v>
      </c>
      <c r="AG129" s="79"/>
      <c r="AH129" s="77" t="s">
        <v>554</v>
      </c>
      <c r="AI129" s="2"/>
      <c r="AK129">
        <v>0.16666666666666666</v>
      </c>
      <c r="AL129">
        <v>0.25750000000000001</v>
      </c>
      <c r="AM129">
        <v>0.39666666666666667</v>
      </c>
      <c r="AN129">
        <v>0.65142857099999996</v>
      </c>
      <c r="AO129">
        <v>1.38</v>
      </c>
      <c r="AP129">
        <v>1.81</v>
      </c>
      <c r="AQ129">
        <v>2.36</v>
      </c>
      <c r="AR129">
        <v>3.0249999999999999</v>
      </c>
      <c r="AS129">
        <v>3.41</v>
      </c>
      <c r="AT129">
        <v>5.1449999999999996</v>
      </c>
      <c r="AW129" s="126">
        <f t="shared" si="14"/>
        <v>5.1449999999999996</v>
      </c>
      <c r="AX129" s="127">
        <f>IF(AW129&gt;0,AW129*10/(BB129),"")</f>
        <v>1.75</v>
      </c>
      <c r="AZ129" s="145">
        <v>2</v>
      </c>
      <c r="BA129" s="126">
        <v>58.8</v>
      </c>
      <c r="BB129" s="126">
        <f t="shared" si="27"/>
        <v>29.4</v>
      </c>
      <c r="BD129" t="str">
        <f t="shared" si="16"/>
        <v/>
      </c>
      <c r="BF129" s="126" t="s">
        <v>594</v>
      </c>
      <c r="BG129" s="126" t="s">
        <v>594</v>
      </c>
      <c r="BH129" s="126" t="s">
        <v>594</v>
      </c>
      <c r="BI129" s="126" t="s">
        <v>594</v>
      </c>
      <c r="BJ129" s="126" t="s">
        <v>594</v>
      </c>
      <c r="BL129" s="2"/>
      <c r="BM129" s="21"/>
      <c r="BN129" s="6"/>
      <c r="BO129" s="6"/>
      <c r="BP129" s="6"/>
      <c r="BQ129" s="6"/>
      <c r="BR129" t="str">
        <f t="shared" si="17"/>
        <v/>
      </c>
      <c r="BS129" t="s">
        <v>594</v>
      </c>
      <c r="BT129" t="s">
        <v>594</v>
      </c>
      <c r="BU129" t="s">
        <v>594</v>
      </c>
      <c r="BV129" t="s">
        <v>594</v>
      </c>
      <c r="BW129" t="s">
        <v>594</v>
      </c>
      <c r="BX129" s="1" t="s">
        <v>624</v>
      </c>
    </row>
    <row r="130" spans="1:76" x14ac:dyDescent="0.2">
      <c r="A130" s="2" t="s">
        <v>162</v>
      </c>
      <c r="B130" s="2" t="str">
        <f t="shared" si="22"/>
        <v>.</v>
      </c>
      <c r="C130" s="3" t="s">
        <v>162</v>
      </c>
      <c r="D130" s="3">
        <v>129</v>
      </c>
      <c r="E130" s="2"/>
      <c r="F130" s="2"/>
      <c r="G130" s="3">
        <v>15</v>
      </c>
      <c r="H130" s="3">
        <v>5</v>
      </c>
      <c r="I130" s="3">
        <v>2</v>
      </c>
      <c r="J130" s="3">
        <v>1</v>
      </c>
      <c r="K130" s="3">
        <v>9</v>
      </c>
      <c r="L130" s="3">
        <v>10</v>
      </c>
      <c r="M130" s="28" t="s">
        <v>3</v>
      </c>
      <c r="N130" s="28" t="s">
        <v>4</v>
      </c>
      <c r="O130" s="28" t="s">
        <v>16</v>
      </c>
      <c r="P130" s="28" t="s">
        <v>19</v>
      </c>
      <c r="Q130" s="28" t="s">
        <v>19</v>
      </c>
      <c r="R130" s="36" t="s">
        <v>18</v>
      </c>
      <c r="S130" s="21"/>
      <c r="T130" s="21"/>
      <c r="U130" s="53"/>
      <c r="V130" s="53"/>
      <c r="W130" s="54"/>
      <c r="X130" s="54"/>
      <c r="Y130" s="54"/>
      <c r="Z130" s="116">
        <v>43448</v>
      </c>
      <c r="AA130" s="118"/>
      <c r="AB130" s="120"/>
      <c r="AC130" s="120"/>
      <c r="AD130" s="77"/>
      <c r="AE130" s="77"/>
      <c r="AF130" s="79"/>
      <c r="AG130" s="79"/>
      <c r="AH130" s="77"/>
      <c r="AI130" s="2"/>
      <c r="AK130">
        <v>0.15333333333333335</v>
      </c>
      <c r="AL130">
        <v>0.26200000000000001</v>
      </c>
      <c r="AM130">
        <v>0.22500000000000001</v>
      </c>
      <c r="AN130">
        <v>0.69428571400000005</v>
      </c>
      <c r="AO130">
        <v>1.28</v>
      </c>
      <c r="AP130">
        <v>1.675</v>
      </c>
      <c r="AQ130">
        <v>2.4649999999999999</v>
      </c>
      <c r="AR130">
        <v>3.21</v>
      </c>
      <c r="AS130">
        <v>3.8250000000000002</v>
      </c>
      <c r="AT130">
        <v>5.165</v>
      </c>
      <c r="AU130">
        <v>7.2149999999999999</v>
      </c>
      <c r="AV130">
        <v>10.445</v>
      </c>
      <c r="AW130" s="126">
        <f t="shared" ref="AW130:AW193" si="28">IF(AV130&gt;0,AV130,IF(AU130&gt;0,AU130,IF(AT130&gt;0,AT130,IF(AS130&gt;0,AS130,IF(AR130&gt;0,AR130,IF(AQ130&gt;0,AQ130,IF(AP130&gt;0,AP130,IF(AO130&gt;0,AO130,IF(AN130&gt;0,AN130,IF(AM130&gt;0,AM130,IF(AL130&gt;0,AL130,IF(AK130&gt;0,AK130))))))))))))</f>
        <v>10.445</v>
      </c>
      <c r="AX130" s="127">
        <f>IF(AW130&gt;0,AW130*10/(BB130),"")</f>
        <v>1.8340649692712905</v>
      </c>
      <c r="AZ130" s="145">
        <v>2</v>
      </c>
      <c r="BA130" s="126">
        <v>113.9</v>
      </c>
      <c r="BB130" s="126">
        <f t="shared" si="27"/>
        <v>56.95</v>
      </c>
      <c r="BC130" s="4">
        <v>16</v>
      </c>
      <c r="BD130" s="4">
        <f t="shared" si="16"/>
        <v>8</v>
      </c>
      <c r="BE130" s="146">
        <v>0.14047410008779632</v>
      </c>
      <c r="BF130" s="126">
        <v>275.03149999999999</v>
      </c>
      <c r="BG130" s="126">
        <v>4.832325</v>
      </c>
      <c r="BH130" s="126">
        <v>15.181175</v>
      </c>
      <c r="BI130" s="126">
        <v>8.7112499999999995E-2</v>
      </c>
      <c r="BJ130" s="126">
        <v>6.7000000000000004E-2</v>
      </c>
      <c r="BK130" s="146"/>
      <c r="BL130" s="21" t="s">
        <v>491</v>
      </c>
      <c r="BM130" s="135" t="s">
        <v>491</v>
      </c>
      <c r="BN130" s="138"/>
      <c r="BO130" s="138"/>
      <c r="BP130" s="138"/>
      <c r="BQ130" s="138"/>
      <c r="BR130" s="4" t="str">
        <f t="shared" si="17"/>
        <v/>
      </c>
      <c r="BS130" t="s">
        <v>594</v>
      </c>
      <c r="BT130" t="s">
        <v>594</v>
      </c>
      <c r="BU130" t="s">
        <v>594</v>
      </c>
      <c r="BV130" t="s">
        <v>594</v>
      </c>
      <c r="BW130" t="s">
        <v>594</v>
      </c>
    </row>
    <row r="131" spans="1:76" x14ac:dyDescent="0.2">
      <c r="A131" s="2" t="s">
        <v>163</v>
      </c>
      <c r="B131" s="2" t="str">
        <f t="shared" si="22"/>
        <v>.</v>
      </c>
      <c r="C131" s="3" t="s">
        <v>163</v>
      </c>
      <c r="D131" s="3">
        <v>130</v>
      </c>
      <c r="E131" s="2"/>
      <c r="F131" s="2"/>
      <c r="G131" s="3">
        <v>15</v>
      </c>
      <c r="H131" s="3">
        <v>7</v>
      </c>
      <c r="I131" s="3">
        <v>2</v>
      </c>
      <c r="J131" s="3">
        <v>1</v>
      </c>
      <c r="K131" s="3">
        <v>10</v>
      </c>
      <c r="L131" s="3">
        <v>9</v>
      </c>
      <c r="M131" s="20" t="s">
        <v>3</v>
      </c>
      <c r="N131" s="20" t="s">
        <v>4</v>
      </c>
      <c r="O131" s="20" t="s">
        <v>20</v>
      </c>
      <c r="P131" s="20">
        <v>6</v>
      </c>
      <c r="Q131" s="20" t="s">
        <v>10</v>
      </c>
      <c r="R131" s="25" t="s">
        <v>581</v>
      </c>
      <c r="S131" s="21"/>
      <c r="T131" s="21"/>
      <c r="U131" s="53"/>
      <c r="V131" s="53"/>
      <c r="W131" s="54"/>
      <c r="X131" s="54"/>
      <c r="Y131" s="54"/>
      <c r="Z131" s="48">
        <v>43438</v>
      </c>
      <c r="AA131" s="96">
        <v>0.58819444444444446</v>
      </c>
      <c r="AB131" s="82">
        <v>4</v>
      </c>
      <c r="AC131" s="82">
        <v>3</v>
      </c>
      <c r="AD131" s="77"/>
      <c r="AE131" s="77"/>
      <c r="AF131" s="79"/>
      <c r="AG131" s="79"/>
      <c r="AH131" s="77"/>
      <c r="AI131" s="2"/>
      <c r="AK131">
        <v>8.2857142857142851E-2</v>
      </c>
      <c r="AL131">
        <v>0.18818181818181817</v>
      </c>
      <c r="AM131">
        <v>0.17363636363636362</v>
      </c>
      <c r="AW131" s="126">
        <f t="shared" si="28"/>
        <v>0.17363636363636362</v>
      </c>
      <c r="AX131" s="127">
        <f>IF(AW131&gt;0,AW131*10/(BB131),"")</f>
        <v>0.49010263929618758</v>
      </c>
      <c r="AZ131" s="145">
        <f>AB131+AC131</f>
        <v>7</v>
      </c>
      <c r="BA131" s="126">
        <v>24.8</v>
      </c>
      <c r="BB131" s="126">
        <f t="shared" si="27"/>
        <v>3.5428571428571431</v>
      </c>
      <c r="BD131" t="str">
        <f t="shared" ref="BD131:BD194" si="29">IF(BC131&gt;0,BC131/AZ131,"")</f>
        <v/>
      </c>
      <c r="BF131" s="126" t="s">
        <v>594</v>
      </c>
      <c r="BG131" s="126" t="s">
        <v>594</v>
      </c>
      <c r="BH131" s="126" t="s">
        <v>594</v>
      </c>
      <c r="BI131" s="126" t="s">
        <v>594</v>
      </c>
      <c r="BJ131" s="126" t="s">
        <v>594</v>
      </c>
      <c r="BL131" s="2"/>
      <c r="BM131" s="21"/>
      <c r="BN131" s="6"/>
      <c r="BO131" s="6"/>
      <c r="BP131" s="6"/>
      <c r="BQ131" s="6"/>
      <c r="BR131" t="str">
        <f t="shared" ref="BR131:BR194" si="30">IF(BQ131&gt;0,BQ131/BN131,"")</f>
        <v/>
      </c>
      <c r="BS131" t="s">
        <v>594</v>
      </c>
      <c r="BT131" t="s">
        <v>594</v>
      </c>
      <c r="BU131" t="s">
        <v>594</v>
      </c>
      <c r="BV131" t="s">
        <v>594</v>
      </c>
      <c r="BW131" t="s">
        <v>594</v>
      </c>
    </row>
    <row r="132" spans="1:76" x14ac:dyDescent="0.2">
      <c r="A132" s="2" t="s">
        <v>164</v>
      </c>
      <c r="B132" s="2" t="str">
        <f t="shared" si="22"/>
        <v>.</v>
      </c>
      <c r="C132" s="3" t="s">
        <v>164</v>
      </c>
      <c r="D132" s="3">
        <v>131</v>
      </c>
      <c r="E132" s="2"/>
      <c r="F132" s="2"/>
      <c r="G132" s="3">
        <v>15</v>
      </c>
      <c r="H132" s="3">
        <v>9</v>
      </c>
      <c r="I132" s="3">
        <v>2</v>
      </c>
      <c r="J132" s="3">
        <v>1</v>
      </c>
      <c r="K132" s="3">
        <v>10</v>
      </c>
      <c r="L132" s="3">
        <v>11</v>
      </c>
      <c r="M132" s="33" t="s">
        <v>3</v>
      </c>
      <c r="N132" s="33" t="s">
        <v>4</v>
      </c>
      <c r="O132" s="33" t="s">
        <v>16</v>
      </c>
      <c r="P132" s="33" t="s">
        <v>24</v>
      </c>
      <c r="Q132" s="33" t="s">
        <v>24</v>
      </c>
      <c r="R132" s="34" t="s">
        <v>18</v>
      </c>
      <c r="S132" s="33" t="s">
        <v>26</v>
      </c>
      <c r="T132" s="32"/>
      <c r="U132" s="63"/>
      <c r="V132" s="63"/>
      <c r="W132" s="54"/>
      <c r="X132" s="54"/>
      <c r="Y132" s="54"/>
      <c r="Z132" s="48">
        <v>43448</v>
      </c>
      <c r="AA132" s="96"/>
      <c r="AB132" s="82"/>
      <c r="AC132" s="82"/>
      <c r="AD132" s="77"/>
      <c r="AE132" s="77"/>
      <c r="AF132" s="79"/>
      <c r="AG132" s="79"/>
      <c r="AH132" s="77"/>
      <c r="AI132" s="2"/>
      <c r="AK132" t="s">
        <v>594</v>
      </c>
      <c r="AL132" t="s">
        <v>594</v>
      </c>
      <c r="AM132" t="s">
        <v>594</v>
      </c>
      <c r="AO132" t="s">
        <v>594</v>
      </c>
      <c r="AP132" t="s">
        <v>594</v>
      </c>
      <c r="AQ132" t="s">
        <v>594</v>
      </c>
      <c r="AR132" t="s">
        <v>594</v>
      </c>
      <c r="AS132" t="s">
        <v>594</v>
      </c>
      <c r="AT132" t="s">
        <v>594</v>
      </c>
      <c r="AU132" t="s">
        <v>594</v>
      </c>
      <c r="AV132" t="s">
        <v>594</v>
      </c>
      <c r="AW132" s="126" t="str">
        <f t="shared" si="28"/>
        <v/>
      </c>
      <c r="AX132" s="127"/>
      <c r="AZ132" s="145">
        <v>2</v>
      </c>
      <c r="BA132" s="126">
        <v>96.9</v>
      </c>
      <c r="BB132" s="126">
        <f t="shared" si="27"/>
        <v>48.45</v>
      </c>
      <c r="BC132">
        <v>11.6</v>
      </c>
      <c r="BD132">
        <f t="shared" si="29"/>
        <v>5.8</v>
      </c>
      <c r="BE132" s="126">
        <v>0.11971104231166149</v>
      </c>
      <c r="BF132" s="126">
        <v>261.40556249999997</v>
      </c>
      <c r="BG132" s="126">
        <v>4.1610500000000004</v>
      </c>
      <c r="BH132" s="126">
        <v>13.07235</v>
      </c>
      <c r="BI132" s="126">
        <v>7.9274999999999998E-2</v>
      </c>
      <c r="BJ132" s="126">
        <v>5.1999999999999998E-2</v>
      </c>
      <c r="BL132" s="2" t="s">
        <v>491</v>
      </c>
      <c r="BM132" s="21" t="s">
        <v>491</v>
      </c>
      <c r="BN132" s="6"/>
      <c r="BO132" s="6"/>
      <c r="BP132" s="6"/>
      <c r="BQ132" s="6"/>
      <c r="BR132" t="str">
        <f t="shared" si="30"/>
        <v/>
      </c>
      <c r="BS132" t="s">
        <v>594</v>
      </c>
      <c r="BT132" t="s">
        <v>594</v>
      </c>
      <c r="BU132" t="s">
        <v>594</v>
      </c>
      <c r="BV132" t="s">
        <v>594</v>
      </c>
      <c r="BW132" t="s">
        <v>594</v>
      </c>
    </row>
    <row r="133" spans="1:76" x14ac:dyDescent="0.2">
      <c r="A133" s="2" t="s">
        <v>165</v>
      </c>
      <c r="B133" s="2" t="str">
        <f t="shared" si="22"/>
        <v>.</v>
      </c>
      <c r="C133" s="3" t="s">
        <v>165</v>
      </c>
      <c r="D133" s="3">
        <v>132</v>
      </c>
      <c r="E133" s="2"/>
      <c r="F133" s="2"/>
      <c r="G133" s="3">
        <v>15</v>
      </c>
      <c r="H133" s="3">
        <v>11</v>
      </c>
      <c r="I133" s="3">
        <v>2</v>
      </c>
      <c r="J133" s="3">
        <v>1</v>
      </c>
      <c r="K133" s="3">
        <v>11</v>
      </c>
      <c r="L133" s="3">
        <v>10</v>
      </c>
      <c r="M133" s="33" t="s">
        <v>3</v>
      </c>
      <c r="N133" s="33" t="s">
        <v>4</v>
      </c>
      <c r="O133" s="33" t="s">
        <v>16</v>
      </c>
      <c r="P133" s="33" t="s">
        <v>17</v>
      </c>
      <c r="Q133" s="33" t="s">
        <v>17</v>
      </c>
      <c r="R133" s="34" t="s">
        <v>18</v>
      </c>
      <c r="S133" s="2"/>
      <c r="T133" s="21"/>
      <c r="U133" s="53"/>
      <c r="V133" s="53"/>
      <c r="W133" s="54"/>
      <c r="X133" s="54"/>
      <c r="Y133" s="54"/>
      <c r="Z133" s="48">
        <v>43448</v>
      </c>
      <c r="AA133" s="96"/>
      <c r="AB133" s="82"/>
      <c r="AC133" s="82"/>
      <c r="AD133" s="77"/>
      <c r="AE133" s="77"/>
      <c r="AF133" s="79"/>
      <c r="AG133" s="79"/>
      <c r="AH133" s="77"/>
      <c r="AI133" s="2"/>
      <c r="AK133">
        <v>0.05</v>
      </c>
      <c r="AL133">
        <v>0.17857142857142858</v>
      </c>
      <c r="AM133">
        <v>0.122</v>
      </c>
      <c r="AN133">
        <v>0.38545454499999998</v>
      </c>
      <c r="AO133">
        <v>0.66</v>
      </c>
      <c r="AP133">
        <v>0.86499999999999999</v>
      </c>
      <c r="AQ133">
        <v>1.22</v>
      </c>
      <c r="AR133">
        <v>1.71</v>
      </c>
      <c r="AS133">
        <v>1.9450000000000001</v>
      </c>
      <c r="AT133">
        <v>2.2250000000000001</v>
      </c>
      <c r="AU133">
        <v>3.52</v>
      </c>
      <c r="AV133">
        <v>6.15</v>
      </c>
      <c r="AW133" s="126">
        <f t="shared" si="28"/>
        <v>6.15</v>
      </c>
      <c r="AX133" s="127">
        <f t="shared" ref="AX133:AX140" si="31">IF(AW133&gt;0,AW133*10/(BB133),"")</f>
        <v>1.9431279620853081</v>
      </c>
      <c r="AZ133" s="145">
        <v>2</v>
      </c>
      <c r="BA133" s="126">
        <v>63.3</v>
      </c>
      <c r="BB133" s="126">
        <f t="shared" si="27"/>
        <v>31.65</v>
      </c>
      <c r="BC133">
        <v>5.7</v>
      </c>
      <c r="BD133">
        <f t="shared" si="29"/>
        <v>2.85</v>
      </c>
      <c r="BE133" s="126">
        <v>9.004739336492891E-2</v>
      </c>
      <c r="BF133" s="126">
        <v>148.13401250000001</v>
      </c>
      <c r="BG133" s="126">
        <v>2.0977625</v>
      </c>
      <c r="BH133" s="126">
        <v>6.5902874999999996</v>
      </c>
      <c r="BI133" s="126">
        <v>7.0449999999999999E-2</v>
      </c>
      <c r="BJ133" s="126">
        <v>2.3375E-2</v>
      </c>
      <c r="BL133" s="2" t="s">
        <v>491</v>
      </c>
      <c r="BM133" s="21" t="s">
        <v>491</v>
      </c>
      <c r="BN133" s="6"/>
      <c r="BO133" s="6"/>
      <c r="BP133" s="6"/>
      <c r="BQ133" s="6"/>
      <c r="BR133" t="str">
        <f t="shared" si="30"/>
        <v/>
      </c>
      <c r="BS133" t="s">
        <v>594</v>
      </c>
      <c r="BT133" t="s">
        <v>594</v>
      </c>
      <c r="BU133" t="s">
        <v>594</v>
      </c>
      <c r="BV133" t="s">
        <v>594</v>
      </c>
      <c r="BW133" t="s">
        <v>594</v>
      </c>
    </row>
    <row r="134" spans="1:76" x14ac:dyDescent="0.2">
      <c r="A134" s="2" t="s">
        <v>166</v>
      </c>
      <c r="B134" s="2" t="str">
        <f t="shared" si="22"/>
        <v>.</v>
      </c>
      <c r="C134" s="3" t="s">
        <v>166</v>
      </c>
      <c r="D134" s="3">
        <v>133</v>
      </c>
      <c r="E134" s="2"/>
      <c r="F134" s="2"/>
      <c r="G134" s="3">
        <v>15</v>
      </c>
      <c r="H134" s="3">
        <v>13</v>
      </c>
      <c r="I134" s="3">
        <v>2</v>
      </c>
      <c r="J134" s="3">
        <v>1</v>
      </c>
      <c r="K134" s="3">
        <v>12</v>
      </c>
      <c r="L134" s="3">
        <v>9</v>
      </c>
      <c r="M134" s="33" t="s">
        <v>3</v>
      </c>
      <c r="N134" s="33" t="s">
        <v>4</v>
      </c>
      <c r="O134" s="33" t="s">
        <v>16</v>
      </c>
      <c r="P134" s="33" t="s">
        <v>17</v>
      </c>
      <c r="Q134" s="33" t="s">
        <v>17</v>
      </c>
      <c r="R134" s="34" t="s">
        <v>18</v>
      </c>
      <c r="S134" s="2"/>
      <c r="T134" s="21"/>
      <c r="U134" s="54"/>
      <c r="V134" s="54"/>
      <c r="W134" s="54"/>
      <c r="X134" s="54"/>
      <c r="Y134" s="54"/>
      <c r="Z134" s="48">
        <v>43448</v>
      </c>
      <c r="AA134" s="96"/>
      <c r="AB134" s="82"/>
      <c r="AC134" s="82"/>
      <c r="AD134" s="77"/>
      <c r="AE134" s="77"/>
      <c r="AF134" s="79"/>
      <c r="AG134" s="79"/>
      <c r="AH134" s="77"/>
      <c r="AI134" s="2"/>
      <c r="AK134">
        <v>7.7499999999999999E-2</v>
      </c>
      <c r="AL134">
        <v>0.35666666666666669</v>
      </c>
      <c r="AM134">
        <v>0.30499999999999999</v>
      </c>
      <c r="AN134">
        <v>0.71499999999999997</v>
      </c>
      <c r="AO134">
        <v>1.54</v>
      </c>
      <c r="AP134">
        <v>2.02</v>
      </c>
      <c r="AQ134">
        <v>2.6949999999999998</v>
      </c>
      <c r="AR134">
        <v>3.1850000000000001</v>
      </c>
      <c r="AS134">
        <v>4.335</v>
      </c>
      <c r="AT134">
        <v>3.9649999999999999</v>
      </c>
      <c r="AU134">
        <v>5.9050000000000002</v>
      </c>
      <c r="AV134">
        <v>8.25</v>
      </c>
      <c r="AW134" s="126">
        <f t="shared" si="28"/>
        <v>8.25</v>
      </c>
      <c r="AX134" s="127">
        <f t="shared" si="31"/>
        <v>1.4891696750902528</v>
      </c>
      <c r="AZ134" s="145">
        <v>2</v>
      </c>
      <c r="BA134" s="126">
        <v>110.8</v>
      </c>
      <c r="BB134" s="126">
        <f t="shared" si="27"/>
        <v>55.4</v>
      </c>
      <c r="BC134">
        <v>9.5</v>
      </c>
      <c r="BD134">
        <f t="shared" si="29"/>
        <v>4.75</v>
      </c>
      <c r="BE134" s="126">
        <v>8.5740072202166062E-2</v>
      </c>
      <c r="BF134" s="126">
        <v>187.97287499999999</v>
      </c>
      <c r="BG134" s="126">
        <v>3.1339000000000001</v>
      </c>
      <c r="BH134" s="126">
        <v>9.8454125000000001</v>
      </c>
      <c r="BI134" s="126">
        <v>8.2650000000000001E-2</v>
      </c>
      <c r="BJ134" s="126">
        <v>4.1250000000000002E-2</v>
      </c>
      <c r="BL134" s="2" t="s">
        <v>491</v>
      </c>
      <c r="BM134" s="21" t="s">
        <v>491</v>
      </c>
      <c r="BN134" s="6"/>
      <c r="BO134" s="6"/>
      <c r="BP134" s="6"/>
      <c r="BQ134" s="6"/>
      <c r="BR134" t="str">
        <f t="shared" si="30"/>
        <v/>
      </c>
      <c r="BS134" t="s">
        <v>594</v>
      </c>
      <c r="BT134" t="s">
        <v>594</v>
      </c>
      <c r="BU134" t="s">
        <v>594</v>
      </c>
      <c r="BV134" t="s">
        <v>594</v>
      </c>
      <c r="BW134" t="s">
        <v>594</v>
      </c>
    </row>
    <row r="135" spans="1:76" x14ac:dyDescent="0.2">
      <c r="A135" s="2" t="s">
        <v>167</v>
      </c>
      <c r="B135" s="2" t="str">
        <f t="shared" si="22"/>
        <v>.</v>
      </c>
      <c r="C135" s="3" t="s">
        <v>167</v>
      </c>
      <c r="D135" s="3">
        <v>134</v>
      </c>
      <c r="E135" s="2"/>
      <c r="F135" s="2"/>
      <c r="G135" s="3">
        <v>15</v>
      </c>
      <c r="H135" s="3">
        <v>15</v>
      </c>
      <c r="I135" s="3">
        <v>2</v>
      </c>
      <c r="J135" s="3">
        <v>1</v>
      </c>
      <c r="K135" s="3">
        <v>12</v>
      </c>
      <c r="L135" s="3">
        <v>11</v>
      </c>
      <c r="M135" s="27" t="s">
        <v>3</v>
      </c>
      <c r="N135" s="27" t="s">
        <v>4</v>
      </c>
      <c r="O135" s="27" t="s">
        <v>20</v>
      </c>
      <c r="P135" s="27">
        <v>4</v>
      </c>
      <c r="Q135" s="27" t="s">
        <v>21</v>
      </c>
      <c r="R135" s="35" t="s">
        <v>582</v>
      </c>
      <c r="S135" s="21"/>
      <c r="T135" s="21"/>
      <c r="U135" s="53"/>
      <c r="V135" s="53"/>
      <c r="W135" s="54"/>
      <c r="X135" s="54"/>
      <c r="Y135" s="54"/>
      <c r="Z135" s="115">
        <v>43436</v>
      </c>
      <c r="AA135" s="118">
        <v>0.75</v>
      </c>
      <c r="AB135" s="120">
        <v>5</v>
      </c>
      <c r="AC135" s="120">
        <v>4.5</v>
      </c>
      <c r="AD135" s="77"/>
      <c r="AE135" s="77"/>
      <c r="AF135" s="79"/>
      <c r="AG135" s="79"/>
      <c r="AH135" s="77"/>
      <c r="AI135" s="2"/>
      <c r="AK135">
        <v>9.0000000000000011E-2</v>
      </c>
      <c r="AL135">
        <v>0.20600000000000002</v>
      </c>
      <c r="AM135">
        <v>0.16899999999999998</v>
      </c>
      <c r="AW135" s="126">
        <f t="shared" si="28"/>
        <v>0.16899999999999998</v>
      </c>
      <c r="AX135" s="127">
        <f t="shared" si="31"/>
        <v>0.83619791666666665</v>
      </c>
      <c r="AZ135" s="145">
        <f>AB135+AC135</f>
        <v>9.5</v>
      </c>
      <c r="BA135" s="126">
        <v>19.2</v>
      </c>
      <c r="BB135" s="126">
        <f t="shared" si="27"/>
        <v>2.0210526315789474</v>
      </c>
      <c r="BD135" t="str">
        <f t="shared" si="29"/>
        <v/>
      </c>
      <c r="BF135" s="126" t="s">
        <v>594</v>
      </c>
      <c r="BG135" s="126" t="s">
        <v>594</v>
      </c>
      <c r="BH135" s="126" t="s">
        <v>594</v>
      </c>
      <c r="BI135" s="126" t="s">
        <v>594</v>
      </c>
      <c r="BJ135" s="126" t="s">
        <v>594</v>
      </c>
      <c r="BL135" s="2"/>
      <c r="BM135" s="21"/>
      <c r="BN135" s="6"/>
      <c r="BO135" s="6"/>
      <c r="BP135" s="6"/>
      <c r="BQ135" s="6"/>
      <c r="BR135" t="str">
        <f t="shared" si="30"/>
        <v/>
      </c>
      <c r="BS135" t="s">
        <v>594</v>
      </c>
      <c r="BT135" t="s">
        <v>594</v>
      </c>
      <c r="BU135" t="s">
        <v>594</v>
      </c>
      <c r="BV135" t="s">
        <v>594</v>
      </c>
      <c r="BW135" t="s">
        <v>594</v>
      </c>
    </row>
    <row r="136" spans="1:76" x14ac:dyDescent="0.2">
      <c r="A136" s="2" t="s">
        <v>168</v>
      </c>
      <c r="B136" s="2" t="str">
        <f t="shared" si="22"/>
        <v>.</v>
      </c>
      <c r="C136" s="3" t="s">
        <v>168</v>
      </c>
      <c r="D136" s="3">
        <v>135</v>
      </c>
      <c r="E136" s="2"/>
      <c r="F136" s="2"/>
      <c r="G136" s="3">
        <v>15</v>
      </c>
      <c r="H136" s="3">
        <v>17</v>
      </c>
      <c r="I136" s="3">
        <v>2</v>
      </c>
      <c r="J136" s="3">
        <v>1</v>
      </c>
      <c r="K136" s="3">
        <v>13</v>
      </c>
      <c r="L136" s="3">
        <v>10</v>
      </c>
      <c r="M136" s="20" t="s">
        <v>3</v>
      </c>
      <c r="N136" s="20" t="s">
        <v>4</v>
      </c>
      <c r="O136" s="20" t="s">
        <v>20</v>
      </c>
      <c r="P136" s="20">
        <v>2</v>
      </c>
      <c r="Q136" s="20" t="s">
        <v>2</v>
      </c>
      <c r="R136" s="25" t="s">
        <v>581</v>
      </c>
      <c r="S136" s="21"/>
      <c r="T136" s="21"/>
      <c r="U136" s="53"/>
      <c r="V136" s="53"/>
      <c r="W136" s="54"/>
      <c r="X136" s="54"/>
      <c r="Y136" s="54"/>
      <c r="Z136" s="48">
        <v>43434</v>
      </c>
      <c r="AA136" s="96">
        <v>0.60347222222222219</v>
      </c>
      <c r="AB136" s="82">
        <v>4</v>
      </c>
      <c r="AC136" s="82">
        <v>5</v>
      </c>
      <c r="AD136" s="77"/>
      <c r="AE136" s="77"/>
      <c r="AF136" s="79"/>
      <c r="AG136" s="79"/>
      <c r="AH136" s="77"/>
      <c r="AI136" s="50"/>
      <c r="AK136">
        <v>0.10400000000000001</v>
      </c>
      <c r="AW136" s="126">
        <f t="shared" si="28"/>
        <v>0.10400000000000001</v>
      </c>
      <c r="AX136" s="127">
        <f t="shared" si="31"/>
        <v>0.80000000000000016</v>
      </c>
      <c r="AZ136" s="145">
        <f>AB136+AC136</f>
        <v>9</v>
      </c>
      <c r="BA136" s="126">
        <v>11.7</v>
      </c>
      <c r="BB136" s="126">
        <f t="shared" si="27"/>
        <v>1.2999999999999998</v>
      </c>
      <c r="BD136" t="str">
        <f t="shared" si="29"/>
        <v/>
      </c>
      <c r="BF136" s="126" t="s">
        <v>594</v>
      </c>
      <c r="BG136" s="126" t="s">
        <v>594</v>
      </c>
      <c r="BH136" s="126" t="s">
        <v>594</v>
      </c>
      <c r="BI136" s="126" t="s">
        <v>594</v>
      </c>
      <c r="BJ136" s="126" t="s">
        <v>594</v>
      </c>
      <c r="BL136" s="2"/>
      <c r="BM136" s="21"/>
      <c r="BN136" s="6"/>
      <c r="BO136" s="6"/>
      <c r="BP136" s="6"/>
      <c r="BQ136" s="6"/>
      <c r="BR136" t="str">
        <f t="shared" si="30"/>
        <v/>
      </c>
      <c r="BS136" t="s">
        <v>594</v>
      </c>
      <c r="BT136" t="s">
        <v>594</v>
      </c>
      <c r="BU136" t="s">
        <v>594</v>
      </c>
      <c r="BV136" t="s">
        <v>594</v>
      </c>
      <c r="BW136" t="s">
        <v>594</v>
      </c>
    </row>
    <row r="137" spans="1:76" x14ac:dyDescent="0.2">
      <c r="A137" s="2" t="s">
        <v>169</v>
      </c>
      <c r="B137" s="2" t="str">
        <f t="shared" si="22"/>
        <v>.</v>
      </c>
      <c r="C137" s="3" t="s">
        <v>169</v>
      </c>
      <c r="D137" s="3">
        <v>136</v>
      </c>
      <c r="E137" s="2"/>
      <c r="F137" s="2"/>
      <c r="G137" s="3">
        <v>16</v>
      </c>
      <c r="H137" s="3">
        <v>1</v>
      </c>
      <c r="I137" s="3">
        <v>2</v>
      </c>
      <c r="J137" s="3">
        <v>1</v>
      </c>
      <c r="K137" s="3">
        <v>8</v>
      </c>
      <c r="L137" s="3">
        <v>13</v>
      </c>
      <c r="M137" s="26" t="s">
        <v>3</v>
      </c>
      <c r="N137" s="26" t="s">
        <v>23</v>
      </c>
      <c r="O137" s="26" t="s">
        <v>20</v>
      </c>
      <c r="P137" s="26">
        <v>3</v>
      </c>
      <c r="Q137" s="26" t="s">
        <v>7</v>
      </c>
      <c r="R137" s="38" t="s">
        <v>582</v>
      </c>
      <c r="S137" s="37"/>
      <c r="T137" s="37"/>
      <c r="U137" s="55"/>
      <c r="V137" s="55"/>
      <c r="W137" s="54"/>
      <c r="X137" s="54"/>
      <c r="Y137" s="54"/>
      <c r="Z137" s="66">
        <v>43435</v>
      </c>
      <c r="AA137" s="96">
        <v>0.7416666666666667</v>
      </c>
      <c r="AB137" s="82">
        <v>5</v>
      </c>
      <c r="AC137" s="82">
        <v>5</v>
      </c>
      <c r="AD137" s="77"/>
      <c r="AE137" s="77"/>
      <c r="AF137" s="79"/>
      <c r="AG137" s="79"/>
      <c r="AH137" s="77"/>
      <c r="AI137" s="2"/>
      <c r="AK137">
        <v>0.16142857142857142</v>
      </c>
      <c r="AL137">
        <v>0.28909090909090912</v>
      </c>
      <c r="AW137" s="126">
        <f t="shared" si="28"/>
        <v>0.28909090909090912</v>
      </c>
      <c r="AX137" s="127">
        <f t="shared" si="31"/>
        <v>1.6614420062695927</v>
      </c>
      <c r="AZ137" s="145">
        <f>AB137+AC137</f>
        <v>10</v>
      </c>
      <c r="BA137" s="126">
        <v>17.399999999999999</v>
      </c>
      <c r="BB137" s="126">
        <f t="shared" si="27"/>
        <v>1.7399999999999998</v>
      </c>
      <c r="BD137" t="str">
        <f t="shared" si="29"/>
        <v/>
      </c>
      <c r="BF137" s="126" t="s">
        <v>594</v>
      </c>
      <c r="BG137" s="126" t="s">
        <v>594</v>
      </c>
      <c r="BH137" s="126" t="s">
        <v>594</v>
      </c>
      <c r="BI137" s="126" t="s">
        <v>594</v>
      </c>
      <c r="BJ137" s="126" t="s">
        <v>594</v>
      </c>
      <c r="BL137" s="2"/>
      <c r="BM137" s="21"/>
      <c r="BN137" s="6"/>
      <c r="BO137" s="6"/>
      <c r="BP137" s="6"/>
      <c r="BQ137" s="6"/>
      <c r="BR137" t="str">
        <f t="shared" si="30"/>
        <v/>
      </c>
      <c r="BS137" t="s">
        <v>594</v>
      </c>
      <c r="BT137" t="s">
        <v>594</v>
      </c>
      <c r="BU137" t="s">
        <v>594</v>
      </c>
      <c r="BV137" t="s">
        <v>594</v>
      </c>
      <c r="BW137" t="s">
        <v>594</v>
      </c>
    </row>
    <row r="138" spans="1:76" x14ac:dyDescent="0.2">
      <c r="A138" s="2" t="s">
        <v>170</v>
      </c>
      <c r="B138" s="2" t="str">
        <f t="shared" si="22"/>
        <v>.</v>
      </c>
      <c r="C138" s="3" t="s">
        <v>170</v>
      </c>
      <c r="D138" s="3">
        <v>137</v>
      </c>
      <c r="E138" s="2"/>
      <c r="F138" s="2"/>
      <c r="G138" s="3">
        <v>16</v>
      </c>
      <c r="H138" s="3">
        <v>3</v>
      </c>
      <c r="I138" s="3">
        <v>2</v>
      </c>
      <c r="J138" s="3">
        <v>1</v>
      </c>
      <c r="K138" s="3">
        <v>8</v>
      </c>
      <c r="L138" s="3">
        <v>15</v>
      </c>
      <c r="M138" s="31" t="s">
        <v>3</v>
      </c>
      <c r="N138" s="31" t="s">
        <v>4</v>
      </c>
      <c r="O138" s="31" t="s">
        <v>16</v>
      </c>
      <c r="P138" s="31">
        <v>13</v>
      </c>
      <c r="Q138" s="31" t="s">
        <v>515</v>
      </c>
      <c r="R138" s="39" t="s">
        <v>584</v>
      </c>
      <c r="S138" s="21"/>
      <c r="T138" s="21"/>
      <c r="U138" s="53"/>
      <c r="V138" s="53"/>
      <c r="W138" s="54"/>
      <c r="X138" s="54"/>
      <c r="Y138" s="54"/>
      <c r="Z138" s="116">
        <v>43445</v>
      </c>
      <c r="AA138" s="118">
        <v>0.17500000000000002</v>
      </c>
      <c r="AB138" s="120">
        <v>1</v>
      </c>
      <c r="AC138" s="120">
        <v>1</v>
      </c>
      <c r="AD138" s="96"/>
      <c r="AE138" s="77"/>
      <c r="AF138" s="124"/>
      <c r="AG138" s="124"/>
      <c r="AH138" s="123" t="s">
        <v>551</v>
      </c>
      <c r="AI138" s="5"/>
      <c r="AK138">
        <v>0.22200000000000003</v>
      </c>
      <c r="AL138">
        <v>0.40333333333333332</v>
      </c>
      <c r="AM138">
        <v>0.44333333333333336</v>
      </c>
      <c r="AN138">
        <v>0.96799999999999997</v>
      </c>
      <c r="AO138">
        <v>1.395</v>
      </c>
      <c r="AP138">
        <v>1.68</v>
      </c>
      <c r="AQ138">
        <v>3.0350000000000001</v>
      </c>
      <c r="AR138">
        <v>3.52</v>
      </c>
      <c r="AS138">
        <v>4.1849999999999996</v>
      </c>
      <c r="AT138">
        <v>4.0549999999999997</v>
      </c>
      <c r="AW138" s="126">
        <f t="shared" si="28"/>
        <v>4.0549999999999997</v>
      </c>
      <c r="AX138" s="127">
        <f t="shared" si="31"/>
        <v>1.1891495601173019</v>
      </c>
      <c r="AZ138" s="145">
        <v>2</v>
      </c>
      <c r="BA138" s="145">
        <v>68.2</v>
      </c>
      <c r="BB138" s="126">
        <f t="shared" si="27"/>
        <v>34.1</v>
      </c>
      <c r="BD138" t="str">
        <f t="shared" si="29"/>
        <v/>
      </c>
      <c r="BF138" s="126" t="s">
        <v>594</v>
      </c>
      <c r="BG138" s="126" t="s">
        <v>594</v>
      </c>
      <c r="BH138" s="126" t="s">
        <v>594</v>
      </c>
      <c r="BI138" s="126" t="s">
        <v>594</v>
      </c>
      <c r="BJ138" s="126" t="s">
        <v>594</v>
      </c>
      <c r="BL138" s="2"/>
      <c r="BM138" s="21"/>
      <c r="BN138" s="6"/>
      <c r="BO138" s="6"/>
      <c r="BP138" s="6"/>
      <c r="BQ138" s="6"/>
      <c r="BR138" t="str">
        <f t="shared" si="30"/>
        <v/>
      </c>
      <c r="BS138" t="s">
        <v>594</v>
      </c>
      <c r="BT138" t="s">
        <v>594</v>
      </c>
      <c r="BU138" t="s">
        <v>594</v>
      </c>
      <c r="BV138" t="s">
        <v>594</v>
      </c>
      <c r="BW138" t="s">
        <v>594</v>
      </c>
    </row>
    <row r="139" spans="1:76" x14ac:dyDescent="0.2">
      <c r="A139" s="2" t="s">
        <v>171</v>
      </c>
      <c r="B139" s="2" t="str">
        <f t="shared" si="22"/>
        <v>.</v>
      </c>
      <c r="C139" s="3" t="s">
        <v>171</v>
      </c>
      <c r="D139" s="3">
        <v>138</v>
      </c>
      <c r="E139" s="2"/>
      <c r="F139" s="2"/>
      <c r="G139" s="3">
        <v>16</v>
      </c>
      <c r="H139" s="3">
        <v>5</v>
      </c>
      <c r="I139" s="3">
        <v>2</v>
      </c>
      <c r="J139" s="3">
        <v>1</v>
      </c>
      <c r="K139" s="3">
        <v>9</v>
      </c>
      <c r="L139" s="3">
        <v>14</v>
      </c>
      <c r="M139" s="31" t="s">
        <v>3</v>
      </c>
      <c r="N139" s="31" t="s">
        <v>4</v>
      </c>
      <c r="O139" s="31" t="s">
        <v>16</v>
      </c>
      <c r="P139" s="31">
        <v>13</v>
      </c>
      <c r="Q139" s="31" t="s">
        <v>515</v>
      </c>
      <c r="R139" s="39" t="s">
        <v>583</v>
      </c>
      <c r="S139" s="21"/>
      <c r="T139" s="21"/>
      <c r="U139" s="53"/>
      <c r="V139" s="53"/>
      <c r="W139" s="54"/>
      <c r="X139" s="54"/>
      <c r="Y139" s="54"/>
      <c r="Z139" s="48">
        <v>43445</v>
      </c>
      <c r="AA139" s="96">
        <v>0.92638888888888893</v>
      </c>
      <c r="AB139" s="82">
        <v>1</v>
      </c>
      <c r="AC139" s="82">
        <v>1</v>
      </c>
      <c r="AD139" s="77"/>
      <c r="AE139" s="77"/>
      <c r="AF139" s="79">
        <v>37.1</v>
      </c>
      <c r="AG139" s="79">
        <v>-1.69</v>
      </c>
      <c r="AH139" s="77" t="s">
        <v>551</v>
      </c>
      <c r="AI139" s="2"/>
      <c r="AK139">
        <v>0.16500000000000001</v>
      </c>
      <c r="AL139">
        <v>0.28999999999999998</v>
      </c>
      <c r="AM139">
        <v>0.32166666666666666</v>
      </c>
      <c r="AN139">
        <v>0.64363636400000002</v>
      </c>
      <c r="AO139">
        <v>1.45</v>
      </c>
      <c r="AP139">
        <v>1.86</v>
      </c>
      <c r="AQ139">
        <v>2.7050000000000001</v>
      </c>
      <c r="AR139">
        <v>3.47</v>
      </c>
      <c r="AS139">
        <v>4.1449999999999996</v>
      </c>
      <c r="AT139">
        <v>5.0650000000000004</v>
      </c>
      <c r="AW139" s="126">
        <f t="shared" si="28"/>
        <v>5.0650000000000004</v>
      </c>
      <c r="AX139" s="127">
        <f t="shared" si="31"/>
        <v>1.6028481012658229</v>
      </c>
      <c r="AZ139" s="145">
        <v>2</v>
      </c>
      <c r="BA139" s="126">
        <v>63.2</v>
      </c>
      <c r="BB139" s="126">
        <f t="shared" si="27"/>
        <v>31.6</v>
      </c>
      <c r="BD139" t="str">
        <f t="shared" si="29"/>
        <v/>
      </c>
      <c r="BF139" s="126" t="s">
        <v>594</v>
      </c>
      <c r="BG139" s="126" t="s">
        <v>594</v>
      </c>
      <c r="BH139" s="126" t="s">
        <v>594</v>
      </c>
      <c r="BI139" s="126" t="s">
        <v>594</v>
      </c>
      <c r="BJ139" s="126" t="s">
        <v>594</v>
      </c>
      <c r="BL139" s="2"/>
      <c r="BM139" s="21"/>
      <c r="BN139" s="6"/>
      <c r="BO139" s="6"/>
      <c r="BP139" s="6"/>
      <c r="BQ139" s="6"/>
      <c r="BR139" t="str">
        <f t="shared" si="30"/>
        <v/>
      </c>
      <c r="BS139" t="s">
        <v>594</v>
      </c>
      <c r="BT139" t="s">
        <v>594</v>
      </c>
      <c r="BU139" t="s">
        <v>594</v>
      </c>
      <c r="BV139" t="s">
        <v>594</v>
      </c>
      <c r="BW139" t="s">
        <v>594</v>
      </c>
    </row>
    <row r="140" spans="1:76" x14ac:dyDescent="0.2">
      <c r="A140" s="2" t="s">
        <v>172</v>
      </c>
      <c r="B140" s="2" t="str">
        <f t="shared" si="22"/>
        <v>.</v>
      </c>
      <c r="C140" s="3" t="s">
        <v>172</v>
      </c>
      <c r="D140" s="3">
        <v>139</v>
      </c>
      <c r="E140" s="2"/>
      <c r="F140" s="2"/>
      <c r="G140" s="3">
        <v>16</v>
      </c>
      <c r="H140" s="3">
        <v>7</v>
      </c>
      <c r="I140" s="3">
        <v>2</v>
      </c>
      <c r="J140" s="3">
        <v>1</v>
      </c>
      <c r="K140" s="3">
        <v>10</v>
      </c>
      <c r="L140" s="3">
        <v>13</v>
      </c>
      <c r="M140" s="26" t="s">
        <v>3</v>
      </c>
      <c r="N140" s="26" t="s">
        <v>23</v>
      </c>
      <c r="O140" s="26" t="s">
        <v>20</v>
      </c>
      <c r="P140" s="26">
        <v>3</v>
      </c>
      <c r="Q140" s="26" t="s">
        <v>7</v>
      </c>
      <c r="R140" s="38" t="s">
        <v>580</v>
      </c>
      <c r="S140" s="21"/>
      <c r="T140" s="21"/>
      <c r="U140" s="53"/>
      <c r="V140" s="53"/>
      <c r="W140" s="54"/>
      <c r="X140" s="54"/>
      <c r="Y140" s="54"/>
      <c r="Z140" s="66">
        <v>43435</v>
      </c>
      <c r="AA140" s="96">
        <v>0.3979166666666667</v>
      </c>
      <c r="AB140" s="82">
        <v>4</v>
      </c>
      <c r="AC140" s="82">
        <v>4</v>
      </c>
      <c r="AD140" s="77"/>
      <c r="AE140" s="77"/>
      <c r="AF140" s="79"/>
      <c r="AG140" s="79"/>
      <c r="AH140" s="77"/>
      <c r="AI140" s="2"/>
      <c r="AK140">
        <v>0.152</v>
      </c>
      <c r="AW140" s="126">
        <f t="shared" si="28"/>
        <v>0.152</v>
      </c>
      <c r="AX140" s="127">
        <f t="shared" si="31"/>
        <v>1.1580952380952381</v>
      </c>
      <c r="AZ140" s="145">
        <f>AB140+AC140</f>
        <v>8</v>
      </c>
      <c r="BA140" s="126">
        <v>10.5</v>
      </c>
      <c r="BB140" s="126">
        <f t="shared" si="27"/>
        <v>1.3125</v>
      </c>
      <c r="BD140" t="str">
        <f t="shared" si="29"/>
        <v/>
      </c>
      <c r="BF140" s="126" t="s">
        <v>594</v>
      </c>
      <c r="BG140" s="126" t="s">
        <v>594</v>
      </c>
      <c r="BH140" s="126" t="s">
        <v>594</v>
      </c>
      <c r="BI140" s="126" t="s">
        <v>594</v>
      </c>
      <c r="BJ140" s="126" t="s">
        <v>594</v>
      </c>
      <c r="BL140" s="2"/>
      <c r="BM140" s="21"/>
      <c r="BN140" s="6"/>
      <c r="BO140" s="6"/>
      <c r="BP140" s="6"/>
      <c r="BQ140" s="6"/>
      <c r="BR140" t="str">
        <f t="shared" si="30"/>
        <v/>
      </c>
      <c r="BS140" t="s">
        <v>594</v>
      </c>
      <c r="BT140" t="s">
        <v>594</v>
      </c>
      <c r="BU140" t="s">
        <v>594</v>
      </c>
      <c r="BV140" t="s">
        <v>594</v>
      </c>
      <c r="BW140" t="s">
        <v>594</v>
      </c>
    </row>
    <row r="141" spans="1:76" x14ac:dyDescent="0.2">
      <c r="A141" s="2" t="s">
        <v>173</v>
      </c>
      <c r="B141" s="2" t="str">
        <f t="shared" si="22"/>
        <v>.</v>
      </c>
      <c r="C141" s="3" t="s">
        <v>173</v>
      </c>
      <c r="D141" s="3">
        <v>140</v>
      </c>
      <c r="E141" s="2"/>
      <c r="F141" s="2"/>
      <c r="G141" s="3">
        <v>16</v>
      </c>
      <c r="H141" s="3">
        <v>9</v>
      </c>
      <c r="I141" s="3">
        <v>2</v>
      </c>
      <c r="J141" s="3">
        <v>1</v>
      </c>
      <c r="K141" s="3">
        <v>10</v>
      </c>
      <c r="L141" s="3">
        <v>15</v>
      </c>
      <c r="M141" s="33" t="s">
        <v>3</v>
      </c>
      <c r="N141" s="33" t="s">
        <v>23</v>
      </c>
      <c r="O141" s="33" t="s">
        <v>16</v>
      </c>
      <c r="P141" s="33" t="s">
        <v>24</v>
      </c>
      <c r="Q141" s="33" t="s">
        <v>24</v>
      </c>
      <c r="R141" s="34" t="s">
        <v>18</v>
      </c>
      <c r="S141" s="33" t="s">
        <v>26</v>
      </c>
      <c r="T141" s="32"/>
      <c r="U141" s="63"/>
      <c r="V141" s="63"/>
      <c r="W141" s="54"/>
      <c r="X141" s="54"/>
      <c r="Y141" s="54"/>
      <c r="Z141" s="48">
        <v>43448</v>
      </c>
      <c r="AA141" s="96"/>
      <c r="AB141" s="82"/>
      <c r="AC141" s="82"/>
      <c r="AD141" s="77"/>
      <c r="AE141" s="77"/>
      <c r="AF141" s="79"/>
      <c r="AG141" s="79"/>
      <c r="AH141" s="77"/>
      <c r="AI141" s="2"/>
      <c r="AK141" t="s">
        <v>594</v>
      </c>
      <c r="AL141" t="s">
        <v>594</v>
      </c>
      <c r="AM141" t="s">
        <v>594</v>
      </c>
      <c r="AO141" t="s">
        <v>594</v>
      </c>
      <c r="AP141" t="s">
        <v>594</v>
      </c>
      <c r="AQ141" t="s">
        <v>594</v>
      </c>
      <c r="AR141" t="s">
        <v>594</v>
      </c>
      <c r="AS141" t="s">
        <v>594</v>
      </c>
      <c r="AT141" t="s">
        <v>594</v>
      </c>
      <c r="AU141" t="s">
        <v>594</v>
      </c>
      <c r="AV141" t="s">
        <v>594</v>
      </c>
      <c r="AW141" s="126" t="str">
        <f t="shared" si="28"/>
        <v/>
      </c>
      <c r="AX141" s="127"/>
      <c r="AZ141" s="145">
        <v>2</v>
      </c>
      <c r="BA141" s="126">
        <v>62.6</v>
      </c>
      <c r="BB141" s="126">
        <f t="shared" si="27"/>
        <v>31.3</v>
      </c>
      <c r="BC141">
        <v>10.1</v>
      </c>
      <c r="BD141">
        <f t="shared" si="29"/>
        <v>5.05</v>
      </c>
      <c r="BE141" s="126">
        <v>0.16134185303514376</v>
      </c>
      <c r="BF141" s="126">
        <v>236.85534999999999</v>
      </c>
      <c r="BG141" s="126">
        <v>3.9413749999999999</v>
      </c>
      <c r="BH141" s="126">
        <v>12.382199999999999</v>
      </c>
      <c r="BI141" s="126">
        <v>8.2512500000000003E-2</v>
      </c>
      <c r="BJ141" s="126">
        <v>5.1874999999999998E-2</v>
      </c>
      <c r="BL141" s="2" t="s">
        <v>491</v>
      </c>
      <c r="BM141" s="21" t="s">
        <v>491</v>
      </c>
      <c r="BN141" s="6"/>
      <c r="BO141" s="6"/>
      <c r="BP141" s="6"/>
      <c r="BQ141" s="6"/>
      <c r="BR141" t="str">
        <f t="shared" si="30"/>
        <v/>
      </c>
      <c r="BS141" t="s">
        <v>594</v>
      </c>
      <c r="BT141" t="s">
        <v>594</v>
      </c>
      <c r="BU141" t="s">
        <v>594</v>
      </c>
      <c r="BV141" t="s">
        <v>594</v>
      </c>
      <c r="BW141" t="s">
        <v>594</v>
      </c>
    </row>
    <row r="142" spans="1:76" x14ac:dyDescent="0.2">
      <c r="A142" s="2" t="s">
        <v>174</v>
      </c>
      <c r="B142" s="2" t="str">
        <f t="shared" si="22"/>
        <v>.</v>
      </c>
      <c r="C142" s="3" t="s">
        <v>174</v>
      </c>
      <c r="D142" s="3">
        <v>141</v>
      </c>
      <c r="E142" s="2"/>
      <c r="F142" s="2"/>
      <c r="G142" s="3">
        <v>16</v>
      </c>
      <c r="H142" s="3">
        <v>11</v>
      </c>
      <c r="I142" s="3">
        <v>2</v>
      </c>
      <c r="J142" s="3">
        <v>1</v>
      </c>
      <c r="K142" s="3">
        <v>11</v>
      </c>
      <c r="L142" s="3">
        <v>14</v>
      </c>
      <c r="M142" s="40" t="s">
        <v>3</v>
      </c>
      <c r="N142" s="40" t="s">
        <v>23</v>
      </c>
      <c r="O142" s="40" t="s">
        <v>16</v>
      </c>
      <c r="P142" s="40">
        <v>14</v>
      </c>
      <c r="Q142" s="40" t="s">
        <v>516</v>
      </c>
      <c r="R142" s="41" t="s">
        <v>582</v>
      </c>
      <c r="S142" s="21"/>
      <c r="T142" s="21"/>
      <c r="U142" s="53"/>
      <c r="V142" s="53"/>
      <c r="W142" s="54"/>
      <c r="X142" s="54"/>
      <c r="Y142" s="54"/>
      <c r="Z142" s="48">
        <v>43446</v>
      </c>
      <c r="AA142" s="96">
        <v>0.75902777777777775</v>
      </c>
      <c r="AB142" s="82">
        <v>1</v>
      </c>
      <c r="AC142" s="82">
        <v>1</v>
      </c>
      <c r="AD142" s="77"/>
      <c r="AE142" s="77"/>
      <c r="AF142" s="79">
        <v>38</v>
      </c>
      <c r="AG142" s="79">
        <v>4.2</v>
      </c>
      <c r="AH142" s="77" t="s">
        <v>552</v>
      </c>
      <c r="AI142" s="2"/>
      <c r="AK142">
        <v>0.12</v>
      </c>
      <c r="AL142">
        <v>0.19</v>
      </c>
      <c r="AM142">
        <v>0.18571428571428572</v>
      </c>
      <c r="AN142">
        <v>0.40500000000000003</v>
      </c>
      <c r="AO142">
        <v>0.875</v>
      </c>
      <c r="AP142">
        <v>1.04</v>
      </c>
      <c r="AQ142">
        <v>1.68</v>
      </c>
      <c r="AR142">
        <v>2.085</v>
      </c>
      <c r="AS142">
        <v>2.6</v>
      </c>
      <c r="AT142">
        <v>3.1749999999999998</v>
      </c>
      <c r="AU142">
        <v>4.1349999999999998</v>
      </c>
      <c r="AW142" s="126">
        <f t="shared" si="28"/>
        <v>4.1349999999999998</v>
      </c>
      <c r="AX142" s="127">
        <f t="shared" ref="AX142:AX149" si="32">IF(AW142&gt;0,AW142*10/(BB142),"")</f>
        <v>1.4483362521891416</v>
      </c>
      <c r="AZ142" s="145">
        <v>2</v>
      </c>
      <c r="BA142" s="126">
        <v>57.1</v>
      </c>
      <c r="BB142" s="126">
        <f t="shared" si="27"/>
        <v>28.55</v>
      </c>
      <c r="BD142" t="str">
        <f t="shared" si="29"/>
        <v/>
      </c>
      <c r="BF142" s="126" t="s">
        <v>594</v>
      </c>
      <c r="BG142" s="126" t="s">
        <v>594</v>
      </c>
      <c r="BH142" s="126" t="s">
        <v>594</v>
      </c>
      <c r="BI142" s="126" t="s">
        <v>594</v>
      </c>
      <c r="BJ142" s="126" t="s">
        <v>594</v>
      </c>
      <c r="BL142" s="2"/>
      <c r="BM142" s="21"/>
      <c r="BN142" s="6"/>
      <c r="BO142" s="6"/>
      <c r="BP142" s="6"/>
      <c r="BQ142" s="6"/>
      <c r="BR142" t="str">
        <f t="shared" si="30"/>
        <v/>
      </c>
      <c r="BS142" t="s">
        <v>594</v>
      </c>
      <c r="BT142" t="s">
        <v>594</v>
      </c>
      <c r="BU142" t="s">
        <v>594</v>
      </c>
      <c r="BV142" t="s">
        <v>594</v>
      </c>
      <c r="BW142" t="s">
        <v>594</v>
      </c>
    </row>
    <row r="143" spans="1:76" x14ac:dyDescent="0.2">
      <c r="A143" s="2" t="s">
        <v>175</v>
      </c>
      <c r="B143" s="2" t="str">
        <f t="shared" si="22"/>
        <v>.</v>
      </c>
      <c r="C143" s="3" t="s">
        <v>175</v>
      </c>
      <c r="D143" s="3">
        <v>142</v>
      </c>
      <c r="E143" s="2"/>
      <c r="F143" s="2"/>
      <c r="G143" s="3">
        <v>16</v>
      </c>
      <c r="H143" s="3">
        <v>13</v>
      </c>
      <c r="I143" s="3">
        <v>2</v>
      </c>
      <c r="J143" s="3">
        <v>1</v>
      </c>
      <c r="K143" s="3">
        <v>12</v>
      </c>
      <c r="L143" s="3">
        <v>13</v>
      </c>
      <c r="M143" s="40" t="s">
        <v>3</v>
      </c>
      <c r="N143" s="40" t="s">
        <v>4</v>
      </c>
      <c r="O143" s="40" t="s">
        <v>16</v>
      </c>
      <c r="P143" s="40">
        <v>14</v>
      </c>
      <c r="Q143" s="40" t="s">
        <v>516</v>
      </c>
      <c r="R143" s="41" t="s">
        <v>580</v>
      </c>
      <c r="S143" s="21"/>
      <c r="T143" s="21"/>
      <c r="U143" s="53"/>
      <c r="V143" s="53"/>
      <c r="W143" s="54"/>
      <c r="X143" s="54"/>
      <c r="Y143" s="54"/>
      <c r="Z143" s="48">
        <v>43446</v>
      </c>
      <c r="AA143" s="96">
        <v>0.39652777777777781</v>
      </c>
      <c r="AB143" s="82"/>
      <c r="AC143" s="82"/>
      <c r="AD143" s="77"/>
      <c r="AE143" s="77"/>
      <c r="AF143" s="79">
        <v>33.1</v>
      </c>
      <c r="AG143" s="79"/>
      <c r="AH143" s="77" t="s">
        <v>551</v>
      </c>
      <c r="AI143" s="2"/>
      <c r="AK143">
        <v>6.5000000000000002E-2</v>
      </c>
      <c r="AL143">
        <v>0.26500000000000001</v>
      </c>
      <c r="AM143">
        <v>0.19666666666666666</v>
      </c>
      <c r="AN143">
        <v>0.40749999999999997</v>
      </c>
      <c r="AO143">
        <v>0.91500000000000004</v>
      </c>
      <c r="AP143">
        <v>1.25</v>
      </c>
      <c r="AQ143">
        <v>1.6950000000000001</v>
      </c>
      <c r="AR143">
        <v>2.15</v>
      </c>
      <c r="AS143">
        <v>2.54</v>
      </c>
      <c r="AT143">
        <v>3.145</v>
      </c>
      <c r="AW143" s="126">
        <f t="shared" si="28"/>
        <v>3.145</v>
      </c>
      <c r="AX143" s="127">
        <f t="shared" si="32"/>
        <v>1.4560185185185184</v>
      </c>
      <c r="AZ143" s="145">
        <v>2</v>
      </c>
      <c r="BA143" s="126">
        <v>43.2</v>
      </c>
      <c r="BB143" s="126">
        <f t="shared" si="27"/>
        <v>21.6</v>
      </c>
      <c r="BD143" t="str">
        <f t="shared" si="29"/>
        <v/>
      </c>
      <c r="BF143" s="126" t="s">
        <v>594</v>
      </c>
      <c r="BG143" s="126" t="s">
        <v>594</v>
      </c>
      <c r="BH143" s="126" t="s">
        <v>594</v>
      </c>
      <c r="BI143" s="126" t="s">
        <v>594</v>
      </c>
      <c r="BJ143" s="126" t="s">
        <v>594</v>
      </c>
      <c r="BL143" s="2"/>
      <c r="BM143" s="21"/>
      <c r="BN143" s="6"/>
      <c r="BO143" s="6"/>
      <c r="BP143" s="6"/>
      <c r="BQ143" s="6"/>
      <c r="BR143" t="str">
        <f t="shared" si="30"/>
        <v/>
      </c>
      <c r="BS143" t="s">
        <v>594</v>
      </c>
      <c r="BT143" t="s">
        <v>594</v>
      </c>
      <c r="BU143" t="s">
        <v>594</v>
      </c>
      <c r="BV143" t="s">
        <v>594</v>
      </c>
      <c r="BW143" t="s">
        <v>594</v>
      </c>
    </row>
    <row r="144" spans="1:76" x14ac:dyDescent="0.2">
      <c r="A144" s="2" t="s">
        <v>176</v>
      </c>
      <c r="B144" s="2" t="str">
        <f t="shared" si="22"/>
        <v>.</v>
      </c>
      <c r="C144" s="3" t="s">
        <v>176</v>
      </c>
      <c r="D144" s="3">
        <v>143</v>
      </c>
      <c r="E144" s="2"/>
      <c r="F144" s="2"/>
      <c r="G144" s="3">
        <v>16</v>
      </c>
      <c r="H144" s="3">
        <v>15</v>
      </c>
      <c r="I144" s="3">
        <v>2</v>
      </c>
      <c r="J144" s="3">
        <v>1</v>
      </c>
      <c r="K144" s="3">
        <v>12</v>
      </c>
      <c r="L144" s="3">
        <v>15</v>
      </c>
      <c r="M144" s="26" t="s">
        <v>3</v>
      </c>
      <c r="N144" s="26" t="s">
        <v>23</v>
      </c>
      <c r="O144" s="26" t="s">
        <v>20</v>
      </c>
      <c r="P144" s="26">
        <v>3</v>
      </c>
      <c r="Q144" s="26" t="s">
        <v>7</v>
      </c>
      <c r="R144" s="38" t="s">
        <v>583</v>
      </c>
      <c r="S144" s="37"/>
      <c r="T144" s="37"/>
      <c r="U144" s="55"/>
      <c r="V144" s="55"/>
      <c r="W144" s="54"/>
      <c r="X144" s="54"/>
      <c r="Y144" s="54"/>
      <c r="Z144" s="66">
        <v>43435</v>
      </c>
      <c r="AA144" s="96">
        <v>0.91666666666666663</v>
      </c>
      <c r="AB144" s="82">
        <v>4</v>
      </c>
      <c r="AC144" s="82">
        <v>4</v>
      </c>
      <c r="AD144" s="77"/>
      <c r="AE144" s="77"/>
      <c r="AF144" s="79"/>
      <c r="AG144" s="79"/>
      <c r="AH144" s="77"/>
      <c r="AI144" s="2"/>
      <c r="AK144">
        <v>0.12</v>
      </c>
      <c r="AL144">
        <v>0.17374999999999999</v>
      </c>
      <c r="AW144" s="126">
        <f t="shared" si="28"/>
        <v>0.17374999999999999</v>
      </c>
      <c r="AX144" s="127">
        <f t="shared" si="32"/>
        <v>1.5977011494252873</v>
      </c>
      <c r="AZ144" s="145">
        <f>AB144+AC144</f>
        <v>8</v>
      </c>
      <c r="BA144" s="126">
        <v>8.6999999999999993</v>
      </c>
      <c r="BB144" s="126">
        <f t="shared" si="27"/>
        <v>1.0874999999999999</v>
      </c>
      <c r="BD144" t="str">
        <f t="shared" si="29"/>
        <v/>
      </c>
      <c r="BF144" s="126" t="s">
        <v>594</v>
      </c>
      <c r="BG144" s="126" t="s">
        <v>594</v>
      </c>
      <c r="BH144" s="126" t="s">
        <v>594</v>
      </c>
      <c r="BI144" s="126" t="s">
        <v>594</v>
      </c>
      <c r="BJ144" s="126" t="s">
        <v>594</v>
      </c>
      <c r="BL144" s="2"/>
      <c r="BM144" s="21"/>
      <c r="BN144" s="6"/>
      <c r="BO144" s="6"/>
      <c r="BP144" s="6"/>
      <c r="BQ144" s="6"/>
      <c r="BR144" t="str">
        <f t="shared" si="30"/>
        <v/>
      </c>
      <c r="BS144" t="s">
        <v>594</v>
      </c>
      <c r="BT144" t="s">
        <v>594</v>
      </c>
      <c r="BU144" t="s">
        <v>594</v>
      </c>
      <c r="BV144" t="s">
        <v>594</v>
      </c>
      <c r="BW144" t="s">
        <v>594</v>
      </c>
    </row>
    <row r="145" spans="1:76" x14ac:dyDescent="0.2">
      <c r="A145" s="2" t="s">
        <v>177</v>
      </c>
      <c r="B145" s="2" t="str">
        <f t="shared" si="22"/>
        <v>.</v>
      </c>
      <c r="C145" s="3" t="s">
        <v>177</v>
      </c>
      <c r="D145" s="3">
        <v>144</v>
      </c>
      <c r="E145" s="2"/>
      <c r="F145" s="2"/>
      <c r="G145" s="3">
        <v>16</v>
      </c>
      <c r="H145" s="3">
        <v>17</v>
      </c>
      <c r="I145" s="3">
        <v>2</v>
      </c>
      <c r="J145" s="3">
        <v>1</v>
      </c>
      <c r="K145" s="3">
        <v>13</v>
      </c>
      <c r="L145" s="3">
        <v>14</v>
      </c>
      <c r="M145" s="27" t="s">
        <v>3</v>
      </c>
      <c r="N145" s="27" t="s">
        <v>4</v>
      </c>
      <c r="O145" s="27" t="s">
        <v>20</v>
      </c>
      <c r="P145" s="27">
        <v>4</v>
      </c>
      <c r="Q145" s="27" t="s">
        <v>21</v>
      </c>
      <c r="R145" s="35" t="s">
        <v>584</v>
      </c>
      <c r="S145" s="21"/>
      <c r="T145" s="21"/>
      <c r="U145" s="53"/>
      <c r="V145" s="53"/>
      <c r="W145" s="54"/>
      <c r="X145" s="54"/>
      <c r="Y145" s="54"/>
      <c r="Z145" s="66">
        <v>43436</v>
      </c>
      <c r="AA145" s="96">
        <v>0.16527777777777777</v>
      </c>
      <c r="AB145" s="82">
        <v>4</v>
      </c>
      <c r="AC145" s="82">
        <v>3</v>
      </c>
      <c r="AD145" s="77"/>
      <c r="AE145" s="77"/>
      <c r="AF145" s="79"/>
      <c r="AG145" s="79"/>
      <c r="AH145" s="77"/>
      <c r="AI145" s="2"/>
      <c r="AK145">
        <v>9.6000000000000002E-2</v>
      </c>
      <c r="AL145">
        <v>0.21571428571428572</v>
      </c>
      <c r="AM145">
        <v>0.24</v>
      </c>
      <c r="AW145" s="126">
        <f t="shared" si="28"/>
        <v>0.24</v>
      </c>
      <c r="AX145" s="127">
        <f t="shared" si="32"/>
        <v>1.1586206896551723</v>
      </c>
      <c r="AZ145" s="145">
        <f>AB145+AC145</f>
        <v>7</v>
      </c>
      <c r="BA145" s="126">
        <v>14.5</v>
      </c>
      <c r="BB145" s="126">
        <f t="shared" si="27"/>
        <v>2.0714285714285716</v>
      </c>
      <c r="BD145" t="str">
        <f t="shared" si="29"/>
        <v/>
      </c>
      <c r="BF145" s="126" t="s">
        <v>594</v>
      </c>
      <c r="BG145" s="126" t="s">
        <v>594</v>
      </c>
      <c r="BH145" s="126" t="s">
        <v>594</v>
      </c>
      <c r="BI145" s="126" t="s">
        <v>594</v>
      </c>
      <c r="BJ145" s="126" t="s">
        <v>594</v>
      </c>
      <c r="BL145" s="2"/>
      <c r="BM145" s="21"/>
      <c r="BN145" s="6"/>
      <c r="BO145" s="6"/>
      <c r="BP145" s="6"/>
      <c r="BQ145" s="6"/>
      <c r="BR145" t="str">
        <f t="shared" si="30"/>
        <v/>
      </c>
      <c r="BS145" t="s">
        <v>594</v>
      </c>
      <c r="BT145" t="s">
        <v>594</v>
      </c>
      <c r="BU145" t="s">
        <v>594</v>
      </c>
      <c r="BV145" t="s">
        <v>594</v>
      </c>
      <c r="BW145" t="s">
        <v>594</v>
      </c>
    </row>
    <row r="146" spans="1:76" x14ac:dyDescent="0.2">
      <c r="A146" s="2" t="s">
        <v>178</v>
      </c>
      <c r="B146" s="2" t="str">
        <f t="shared" si="22"/>
        <v>.</v>
      </c>
      <c r="C146" s="3" t="s">
        <v>178</v>
      </c>
      <c r="D146" s="3">
        <v>145</v>
      </c>
      <c r="E146" s="2"/>
      <c r="F146" s="2"/>
      <c r="G146" s="3">
        <v>17</v>
      </c>
      <c r="H146" s="3">
        <v>1</v>
      </c>
      <c r="I146" s="3">
        <v>3</v>
      </c>
      <c r="J146" s="3">
        <v>2</v>
      </c>
      <c r="K146" s="3">
        <v>8</v>
      </c>
      <c r="L146" s="3">
        <v>1</v>
      </c>
      <c r="M146" s="33" t="s">
        <v>3</v>
      </c>
      <c r="N146" s="33" t="s">
        <v>4</v>
      </c>
      <c r="O146" s="33" t="s">
        <v>16</v>
      </c>
      <c r="P146" s="33" t="s">
        <v>17</v>
      </c>
      <c r="Q146" s="33" t="s">
        <v>17</v>
      </c>
      <c r="R146" s="34" t="s">
        <v>18</v>
      </c>
      <c r="S146" s="2"/>
      <c r="T146" s="21"/>
      <c r="U146" s="54"/>
      <c r="V146" s="54"/>
      <c r="W146" s="54"/>
      <c r="X146" s="54"/>
      <c r="Y146" s="54"/>
      <c r="Z146" s="48">
        <v>43448</v>
      </c>
      <c r="AA146" s="96"/>
      <c r="AB146" s="82"/>
      <c r="AC146" s="82"/>
      <c r="AD146" s="77"/>
      <c r="AE146" s="77"/>
      <c r="AF146" s="79"/>
      <c r="AG146" s="79"/>
      <c r="AH146" s="77"/>
      <c r="AI146" s="2"/>
      <c r="AK146">
        <v>0.14000000000000001</v>
      </c>
      <c r="AL146">
        <v>0.255</v>
      </c>
      <c r="AM146">
        <v>0.28000000000000003</v>
      </c>
      <c r="AN146">
        <v>0.6</v>
      </c>
      <c r="AO146">
        <v>1.01</v>
      </c>
      <c r="AP146">
        <v>1.17</v>
      </c>
      <c r="AQ146">
        <v>1.7450000000000001</v>
      </c>
      <c r="AR146">
        <v>2.0950000000000002</v>
      </c>
      <c r="AS146">
        <v>2.7050000000000001</v>
      </c>
      <c r="AT146">
        <v>2.9950000000000001</v>
      </c>
      <c r="AU146">
        <v>3.83</v>
      </c>
      <c r="AV146">
        <v>5.6849999999999996</v>
      </c>
      <c r="AW146" s="126">
        <f t="shared" si="28"/>
        <v>5.6849999999999996</v>
      </c>
      <c r="AX146" s="127">
        <f t="shared" si="32"/>
        <v>1.7438650306748464</v>
      </c>
      <c r="AZ146" s="145">
        <v>2</v>
      </c>
      <c r="BA146" s="126">
        <v>65.2</v>
      </c>
      <c r="BB146" s="126">
        <f t="shared" si="27"/>
        <v>32.6</v>
      </c>
      <c r="BC146">
        <v>9.8000000000000007</v>
      </c>
      <c r="BD146">
        <f t="shared" si="29"/>
        <v>4.9000000000000004</v>
      </c>
      <c r="BE146" s="126">
        <v>0.15030674846625766</v>
      </c>
      <c r="BF146" s="126">
        <v>240.43413749999999</v>
      </c>
      <c r="BG146" s="126">
        <v>3.5726624999999999</v>
      </c>
      <c r="BH146" s="126">
        <v>11.2238375</v>
      </c>
      <c r="BI146" s="126">
        <v>7.3649999999999993E-2</v>
      </c>
      <c r="BJ146" s="126">
        <v>4.2125000000000003E-2</v>
      </c>
      <c r="BL146" s="2" t="s">
        <v>491</v>
      </c>
      <c r="BM146" s="21" t="s">
        <v>491</v>
      </c>
      <c r="BN146" s="6"/>
      <c r="BO146" s="6"/>
      <c r="BP146" s="6"/>
      <c r="BQ146" s="6"/>
      <c r="BR146" t="str">
        <f t="shared" si="30"/>
        <v/>
      </c>
      <c r="BS146" t="s">
        <v>594</v>
      </c>
      <c r="BT146" t="s">
        <v>594</v>
      </c>
      <c r="BU146" t="s">
        <v>594</v>
      </c>
      <c r="BV146" t="s">
        <v>594</v>
      </c>
      <c r="BW146" t="s">
        <v>594</v>
      </c>
    </row>
    <row r="147" spans="1:76" x14ac:dyDescent="0.2">
      <c r="A147" s="2" t="s">
        <v>179</v>
      </c>
      <c r="B147" s="2" t="str">
        <f t="shared" si="22"/>
        <v>.</v>
      </c>
      <c r="C147" s="3" t="s">
        <v>179</v>
      </c>
      <c r="D147" s="3">
        <v>146</v>
      </c>
      <c r="E147" s="2"/>
      <c r="F147" s="2"/>
      <c r="G147" s="3">
        <v>17</v>
      </c>
      <c r="H147" s="3">
        <v>3</v>
      </c>
      <c r="I147" s="3">
        <v>3</v>
      </c>
      <c r="J147" s="3">
        <v>2</v>
      </c>
      <c r="K147" s="3">
        <v>8</v>
      </c>
      <c r="L147" s="3">
        <v>3</v>
      </c>
      <c r="M147" s="26" t="s">
        <v>3</v>
      </c>
      <c r="N147" s="26" t="s">
        <v>23</v>
      </c>
      <c r="O147" s="26" t="s">
        <v>20</v>
      </c>
      <c r="P147" s="26">
        <v>3</v>
      </c>
      <c r="Q147" s="26" t="s">
        <v>7</v>
      </c>
      <c r="R147" s="38" t="s">
        <v>581</v>
      </c>
      <c r="S147" s="21"/>
      <c r="T147" s="21"/>
      <c r="U147" s="53"/>
      <c r="V147" s="53"/>
      <c r="W147" s="54"/>
      <c r="X147" s="54"/>
      <c r="Y147" s="54"/>
      <c r="Z147" s="66">
        <v>43435</v>
      </c>
      <c r="AA147" s="96">
        <v>0.6020833333333333</v>
      </c>
      <c r="AB147" s="82">
        <v>4</v>
      </c>
      <c r="AC147" s="82">
        <v>4</v>
      </c>
      <c r="AD147" s="77"/>
      <c r="AE147" s="77"/>
      <c r="AF147" s="79"/>
      <c r="AG147" s="79"/>
      <c r="AH147" s="77"/>
      <c r="AI147" s="2"/>
      <c r="AK147">
        <v>0.105</v>
      </c>
      <c r="AL147">
        <v>0.189</v>
      </c>
      <c r="AW147" s="126">
        <f t="shared" si="28"/>
        <v>0.189</v>
      </c>
      <c r="AX147" s="127">
        <f t="shared" si="32"/>
        <v>1.6434782608695655</v>
      </c>
      <c r="AZ147" s="145">
        <f>AB147+AC147</f>
        <v>8</v>
      </c>
      <c r="BA147" s="126">
        <v>9.1999999999999993</v>
      </c>
      <c r="BB147" s="126">
        <f t="shared" si="27"/>
        <v>1.1499999999999999</v>
      </c>
      <c r="BD147" t="str">
        <f t="shared" si="29"/>
        <v/>
      </c>
      <c r="BF147" s="126" t="s">
        <v>594</v>
      </c>
      <c r="BG147" s="126" t="s">
        <v>594</v>
      </c>
      <c r="BH147" s="126" t="s">
        <v>594</v>
      </c>
      <c r="BI147" s="126" t="s">
        <v>594</v>
      </c>
      <c r="BJ147" s="126" t="s">
        <v>594</v>
      </c>
      <c r="BL147" s="2"/>
      <c r="BM147" s="21"/>
      <c r="BN147" s="6"/>
      <c r="BO147" s="6"/>
      <c r="BP147" s="6"/>
      <c r="BQ147" s="6"/>
      <c r="BR147" t="str">
        <f t="shared" si="30"/>
        <v/>
      </c>
      <c r="BS147" t="s">
        <v>594</v>
      </c>
      <c r="BT147" t="s">
        <v>594</v>
      </c>
      <c r="BU147" t="s">
        <v>594</v>
      </c>
      <c r="BV147" t="s">
        <v>594</v>
      </c>
      <c r="BW147" t="s">
        <v>594</v>
      </c>
    </row>
    <row r="148" spans="1:76" x14ac:dyDescent="0.2">
      <c r="A148" s="2" t="s">
        <v>180</v>
      </c>
      <c r="B148" s="2" t="str">
        <f t="shared" si="22"/>
        <v>.</v>
      </c>
      <c r="C148" s="3" t="s">
        <v>180</v>
      </c>
      <c r="D148" s="3">
        <v>147</v>
      </c>
      <c r="E148" s="2"/>
      <c r="F148" s="2"/>
      <c r="G148" s="3">
        <v>17</v>
      </c>
      <c r="H148" s="3">
        <v>5</v>
      </c>
      <c r="I148" s="3">
        <v>3</v>
      </c>
      <c r="J148" s="3">
        <v>2</v>
      </c>
      <c r="K148" s="3">
        <v>9</v>
      </c>
      <c r="L148" s="3">
        <v>2</v>
      </c>
      <c r="M148" s="33" t="s">
        <v>3</v>
      </c>
      <c r="N148" s="33" t="s">
        <v>23</v>
      </c>
      <c r="O148" s="31" t="s">
        <v>16</v>
      </c>
      <c r="P148" s="31">
        <v>13</v>
      </c>
      <c r="Q148" s="31" t="s">
        <v>515</v>
      </c>
      <c r="R148" s="39" t="s">
        <v>580</v>
      </c>
      <c r="S148" s="21"/>
      <c r="T148" s="21">
        <v>1</v>
      </c>
      <c r="U148" s="52" t="s">
        <v>526</v>
      </c>
      <c r="V148" s="53"/>
      <c r="W148" s="54"/>
      <c r="X148" s="54"/>
      <c r="Y148" s="54"/>
      <c r="Z148" s="48">
        <v>43445</v>
      </c>
      <c r="AA148" s="96">
        <v>0.39166666666666666</v>
      </c>
      <c r="AB148" s="82"/>
      <c r="AC148" s="82"/>
      <c r="AD148" s="77"/>
      <c r="AE148" s="77"/>
      <c r="AF148" s="79">
        <v>29.8</v>
      </c>
      <c r="AG148" s="79"/>
      <c r="AH148" s="77" t="s">
        <v>551</v>
      </c>
      <c r="AI148" s="2"/>
      <c r="AK148">
        <v>0.14000000000000001</v>
      </c>
      <c r="AL148">
        <v>0.185</v>
      </c>
      <c r="AM148">
        <v>0.19500000000000001</v>
      </c>
      <c r="AN148">
        <v>0.3</v>
      </c>
      <c r="AO148">
        <v>0.59</v>
      </c>
      <c r="AP148">
        <v>0.71499999999999997</v>
      </c>
      <c r="AQ148">
        <v>1.0049999999999999</v>
      </c>
      <c r="AR148">
        <v>1.2250000000000001</v>
      </c>
      <c r="AS148">
        <v>1.4</v>
      </c>
      <c r="AW148" s="126">
        <f t="shared" si="28"/>
        <v>1.4</v>
      </c>
      <c r="AX148" s="127">
        <f t="shared" si="32"/>
        <v>1.6470588235294117</v>
      </c>
      <c r="AZ148" s="145">
        <v>2</v>
      </c>
      <c r="BA148" s="126">
        <v>17</v>
      </c>
      <c r="BB148" s="126">
        <f t="shared" si="27"/>
        <v>8.5</v>
      </c>
      <c r="BD148" t="str">
        <f t="shared" si="29"/>
        <v/>
      </c>
      <c r="BF148" s="126" t="s">
        <v>594</v>
      </c>
      <c r="BG148" s="126" t="s">
        <v>594</v>
      </c>
      <c r="BH148" s="126" t="s">
        <v>594</v>
      </c>
      <c r="BI148" s="126" t="s">
        <v>594</v>
      </c>
      <c r="BJ148" s="126" t="s">
        <v>594</v>
      </c>
      <c r="BL148" s="2"/>
      <c r="BM148" s="21"/>
      <c r="BN148" s="6"/>
      <c r="BO148" s="6"/>
      <c r="BP148" s="6"/>
      <c r="BQ148" s="6"/>
      <c r="BR148" t="str">
        <f t="shared" si="30"/>
        <v/>
      </c>
      <c r="BS148" t="s">
        <v>594</v>
      </c>
      <c r="BT148" t="s">
        <v>594</v>
      </c>
      <c r="BU148" t="s">
        <v>594</v>
      </c>
      <c r="BV148" t="s">
        <v>594</v>
      </c>
      <c r="BW148" t="s">
        <v>594</v>
      </c>
      <c r="BX148" s="1" t="s">
        <v>624</v>
      </c>
    </row>
    <row r="149" spans="1:76" x14ac:dyDescent="0.2">
      <c r="A149" s="2" t="s">
        <v>181</v>
      </c>
      <c r="B149" s="2" t="str">
        <f t="shared" si="22"/>
        <v>.</v>
      </c>
      <c r="C149" s="3" t="s">
        <v>181</v>
      </c>
      <c r="D149" s="3">
        <v>148</v>
      </c>
      <c r="E149" s="2"/>
      <c r="F149" s="2"/>
      <c r="G149" s="3">
        <v>17</v>
      </c>
      <c r="H149" s="3">
        <v>7</v>
      </c>
      <c r="I149" s="3">
        <v>3</v>
      </c>
      <c r="J149" s="3">
        <v>2</v>
      </c>
      <c r="K149" s="3">
        <v>10</v>
      </c>
      <c r="L149" s="3">
        <v>1</v>
      </c>
      <c r="M149" s="31" t="s">
        <v>3</v>
      </c>
      <c r="N149" s="31" t="s">
        <v>4</v>
      </c>
      <c r="O149" s="31" t="s">
        <v>16</v>
      </c>
      <c r="P149" s="31">
        <v>13</v>
      </c>
      <c r="Q149" s="31" t="s">
        <v>515</v>
      </c>
      <c r="R149" s="39" t="s">
        <v>582</v>
      </c>
      <c r="S149" s="21"/>
      <c r="T149" s="21"/>
      <c r="U149" s="53"/>
      <c r="V149" s="53"/>
      <c r="W149" s="54"/>
      <c r="X149" s="54"/>
      <c r="Y149" s="54"/>
      <c r="Z149" s="48">
        <v>43445</v>
      </c>
      <c r="AA149" s="96">
        <v>0.76666666666666661</v>
      </c>
      <c r="AB149" s="82">
        <v>1</v>
      </c>
      <c r="AC149" s="82">
        <v>1</v>
      </c>
      <c r="AD149" s="77"/>
      <c r="AE149" s="77"/>
      <c r="AF149" s="79">
        <v>33.5</v>
      </c>
      <c r="AG149" s="79"/>
      <c r="AH149" s="77" t="s">
        <v>561</v>
      </c>
      <c r="AI149" s="2"/>
      <c r="AK149" t="s">
        <v>594</v>
      </c>
      <c r="AL149">
        <v>0.14000000000000001</v>
      </c>
      <c r="AM149">
        <v>0.17</v>
      </c>
      <c r="AN149">
        <v>0.255</v>
      </c>
      <c r="AO149">
        <v>0.57999999999999996</v>
      </c>
      <c r="AP149">
        <v>0.71</v>
      </c>
      <c r="AQ149">
        <v>0.98499999999999999</v>
      </c>
      <c r="AR149">
        <v>1.2050000000000001</v>
      </c>
      <c r="AS149">
        <v>1.49</v>
      </c>
      <c r="AT149">
        <v>1.8149999999999999</v>
      </c>
      <c r="AW149" s="126">
        <f t="shared" si="28"/>
        <v>1.8149999999999999</v>
      </c>
      <c r="AX149" s="127">
        <f t="shared" si="32"/>
        <v>1.5991189427312775</v>
      </c>
      <c r="AZ149" s="145">
        <v>2</v>
      </c>
      <c r="BA149" s="126">
        <v>22.7</v>
      </c>
      <c r="BB149" s="126">
        <f t="shared" si="27"/>
        <v>11.35</v>
      </c>
      <c r="BD149" t="str">
        <f t="shared" si="29"/>
        <v/>
      </c>
      <c r="BF149" s="126" t="s">
        <v>594</v>
      </c>
      <c r="BG149" s="126" t="s">
        <v>594</v>
      </c>
      <c r="BH149" s="126" t="s">
        <v>594</v>
      </c>
      <c r="BI149" s="126" t="s">
        <v>594</v>
      </c>
      <c r="BJ149" s="126" t="s">
        <v>594</v>
      </c>
      <c r="BL149" s="2"/>
      <c r="BM149" s="21"/>
      <c r="BN149" s="6"/>
      <c r="BO149" s="6"/>
      <c r="BP149" s="6"/>
      <c r="BQ149" s="6"/>
      <c r="BR149" t="str">
        <f t="shared" si="30"/>
        <v/>
      </c>
      <c r="BS149" t="s">
        <v>594</v>
      </c>
      <c r="BT149" t="s">
        <v>594</v>
      </c>
      <c r="BU149" t="s">
        <v>594</v>
      </c>
      <c r="BV149" t="s">
        <v>594</v>
      </c>
      <c r="BW149" t="s">
        <v>594</v>
      </c>
    </row>
    <row r="150" spans="1:76" x14ac:dyDescent="0.2">
      <c r="A150" s="2" t="s">
        <v>182</v>
      </c>
      <c r="B150" s="2" t="str">
        <f t="shared" si="22"/>
        <v>.</v>
      </c>
      <c r="C150" s="3" t="s">
        <v>182</v>
      </c>
      <c r="D150" s="3">
        <v>149</v>
      </c>
      <c r="E150" s="2"/>
      <c r="F150" s="2"/>
      <c r="G150" s="3">
        <v>17</v>
      </c>
      <c r="H150" s="3">
        <v>9</v>
      </c>
      <c r="I150" s="3">
        <v>3</v>
      </c>
      <c r="J150" s="3">
        <v>2</v>
      </c>
      <c r="K150" s="3">
        <v>10</v>
      </c>
      <c r="L150" s="3">
        <v>3</v>
      </c>
      <c r="M150" s="33" t="s">
        <v>3</v>
      </c>
      <c r="N150" s="33" t="s">
        <v>23</v>
      </c>
      <c r="O150" s="33" t="s">
        <v>16</v>
      </c>
      <c r="P150" s="33" t="s">
        <v>24</v>
      </c>
      <c r="Q150" s="33" t="s">
        <v>24</v>
      </c>
      <c r="R150" s="34" t="s">
        <v>18</v>
      </c>
      <c r="S150" s="33" t="s">
        <v>26</v>
      </c>
      <c r="T150" s="32"/>
      <c r="U150" s="63"/>
      <c r="V150" s="63"/>
      <c r="W150" s="54"/>
      <c r="X150" s="54"/>
      <c r="Y150" s="54"/>
      <c r="Z150" s="116">
        <v>43448</v>
      </c>
      <c r="AA150" s="118"/>
      <c r="AB150" s="120"/>
      <c r="AC150" s="120"/>
      <c r="AD150" s="123"/>
      <c r="AE150" s="123"/>
      <c r="AF150" s="124"/>
      <c r="AG150" s="124"/>
      <c r="AH150" s="123"/>
      <c r="AI150" s="5"/>
      <c r="AK150" t="s">
        <v>594</v>
      </c>
      <c r="AM150" t="s">
        <v>594</v>
      </c>
      <c r="AO150" t="s">
        <v>594</v>
      </c>
      <c r="AP150" t="s">
        <v>594</v>
      </c>
      <c r="AQ150" t="s">
        <v>594</v>
      </c>
      <c r="AR150" t="s">
        <v>594</v>
      </c>
      <c r="AS150" t="s">
        <v>594</v>
      </c>
      <c r="AT150" t="s">
        <v>594</v>
      </c>
      <c r="AU150" t="s">
        <v>594</v>
      </c>
      <c r="AV150" t="s">
        <v>594</v>
      </c>
      <c r="AW150" s="126" t="str">
        <f t="shared" si="28"/>
        <v/>
      </c>
      <c r="AX150" s="127"/>
      <c r="AZ150" s="145">
        <v>2</v>
      </c>
      <c r="BA150" s="126">
        <v>79.400000000000006</v>
      </c>
      <c r="BB150" s="126">
        <f t="shared" si="27"/>
        <v>39.700000000000003</v>
      </c>
      <c r="BC150">
        <v>11.9</v>
      </c>
      <c r="BD150">
        <f t="shared" si="29"/>
        <v>5.95</v>
      </c>
      <c r="BE150" s="126">
        <v>0.14987405541561713</v>
      </c>
      <c r="BF150" s="126">
        <v>263.74316249999998</v>
      </c>
      <c r="BG150" s="126">
        <v>4.0454625000000002</v>
      </c>
      <c r="BH150" s="126">
        <v>12.709225</v>
      </c>
      <c r="BI150" s="126">
        <v>7.5700000000000003E-2</v>
      </c>
      <c r="BJ150" s="126">
        <v>4.9375000000000002E-2</v>
      </c>
      <c r="BL150" s="2" t="s">
        <v>491</v>
      </c>
      <c r="BM150" s="21" t="s">
        <v>491</v>
      </c>
      <c r="BN150" s="6"/>
      <c r="BO150" s="6"/>
      <c r="BP150" s="6"/>
      <c r="BQ150" s="6"/>
      <c r="BR150" t="str">
        <f t="shared" si="30"/>
        <v/>
      </c>
      <c r="BS150" t="s">
        <v>594</v>
      </c>
      <c r="BT150" t="s">
        <v>594</v>
      </c>
      <c r="BU150" t="s">
        <v>594</v>
      </c>
      <c r="BV150" t="s">
        <v>594</v>
      </c>
      <c r="BW150" t="s">
        <v>594</v>
      </c>
    </row>
    <row r="151" spans="1:76" x14ac:dyDescent="0.2">
      <c r="A151" s="2" t="s">
        <v>183</v>
      </c>
      <c r="B151" s="2" t="str">
        <f t="shared" si="22"/>
        <v>.</v>
      </c>
      <c r="C151" s="3" t="s">
        <v>183</v>
      </c>
      <c r="D151" s="3">
        <v>150</v>
      </c>
      <c r="E151" s="2"/>
      <c r="F151" s="2"/>
      <c r="G151" s="3">
        <v>17</v>
      </c>
      <c r="H151" s="3">
        <v>11</v>
      </c>
      <c r="I151" s="3">
        <v>3</v>
      </c>
      <c r="J151" s="3">
        <v>2</v>
      </c>
      <c r="K151" s="3">
        <v>11</v>
      </c>
      <c r="L151" s="3">
        <v>2</v>
      </c>
      <c r="M151" s="27" t="s">
        <v>3</v>
      </c>
      <c r="N151" s="27" t="s">
        <v>4</v>
      </c>
      <c r="O151" s="27" t="s">
        <v>20</v>
      </c>
      <c r="P151" s="27">
        <v>4</v>
      </c>
      <c r="Q151" s="27" t="s">
        <v>21</v>
      </c>
      <c r="R151" s="35" t="s">
        <v>584</v>
      </c>
      <c r="S151" s="21"/>
      <c r="T151" s="21"/>
      <c r="U151" s="53"/>
      <c r="V151" s="53"/>
      <c r="W151" s="54"/>
      <c r="X151" s="54"/>
      <c r="Y151" s="54"/>
      <c r="Z151" s="66">
        <v>43436</v>
      </c>
      <c r="AA151" s="96">
        <v>0.16874999999999998</v>
      </c>
      <c r="AB151" s="82">
        <v>3</v>
      </c>
      <c r="AC151" s="82">
        <v>3</v>
      </c>
      <c r="AD151" s="77"/>
      <c r="AE151" s="77"/>
      <c r="AF151" s="79"/>
      <c r="AG151" s="79"/>
      <c r="AH151" s="77"/>
      <c r="AI151" s="2"/>
      <c r="AK151">
        <v>0.1</v>
      </c>
      <c r="AL151">
        <v>0.15285714285714286</v>
      </c>
      <c r="AM151">
        <v>0.16833333333333333</v>
      </c>
      <c r="AW151" s="126">
        <f t="shared" si="28"/>
        <v>0.16833333333333333</v>
      </c>
      <c r="AX151" s="127">
        <f>IF(AW151&gt;0,AW151*10/(BB151),"")</f>
        <v>1.1098901098901099</v>
      </c>
      <c r="AZ151" s="145">
        <f>AB151+AC151</f>
        <v>6</v>
      </c>
      <c r="BA151" s="145">
        <v>9.1</v>
      </c>
      <c r="BB151" s="126">
        <f t="shared" si="27"/>
        <v>1.5166666666666666</v>
      </c>
      <c r="BD151" t="str">
        <f t="shared" si="29"/>
        <v/>
      </c>
      <c r="BF151" s="126" t="s">
        <v>594</v>
      </c>
      <c r="BG151" s="126" t="s">
        <v>594</v>
      </c>
      <c r="BH151" s="126" t="s">
        <v>594</v>
      </c>
      <c r="BI151" s="126" t="s">
        <v>594</v>
      </c>
      <c r="BJ151" s="126" t="s">
        <v>594</v>
      </c>
      <c r="BL151" s="2"/>
      <c r="BM151" s="21"/>
      <c r="BN151" s="6"/>
      <c r="BO151" s="6"/>
      <c r="BP151" s="6"/>
      <c r="BQ151" s="6"/>
      <c r="BR151" t="str">
        <f t="shared" si="30"/>
        <v/>
      </c>
      <c r="BS151" t="s">
        <v>594</v>
      </c>
      <c r="BT151" t="s">
        <v>594</v>
      </c>
      <c r="BU151" t="s">
        <v>594</v>
      </c>
      <c r="BV151" t="s">
        <v>594</v>
      </c>
      <c r="BW151" t="s">
        <v>594</v>
      </c>
    </row>
    <row r="152" spans="1:76" x14ac:dyDescent="0.2">
      <c r="A152" s="2" t="s">
        <v>184</v>
      </c>
      <c r="B152" s="2" t="str">
        <f t="shared" si="22"/>
        <v>.</v>
      </c>
      <c r="C152" s="3" t="s">
        <v>184</v>
      </c>
      <c r="D152" s="3">
        <v>151</v>
      </c>
      <c r="E152" s="2"/>
      <c r="F152" s="2"/>
      <c r="G152" s="3">
        <v>17</v>
      </c>
      <c r="H152" s="3">
        <v>13</v>
      </c>
      <c r="I152" s="3">
        <v>3</v>
      </c>
      <c r="J152" s="3">
        <v>2</v>
      </c>
      <c r="K152" s="3">
        <v>12</v>
      </c>
      <c r="L152" s="3">
        <v>1</v>
      </c>
      <c r="M152" s="26" t="s">
        <v>3</v>
      </c>
      <c r="N152" s="26" t="s">
        <v>4</v>
      </c>
      <c r="O152" s="26" t="s">
        <v>20</v>
      </c>
      <c r="P152" s="26">
        <v>3</v>
      </c>
      <c r="Q152" s="26" t="s">
        <v>7</v>
      </c>
      <c r="R152" s="38" t="s">
        <v>580</v>
      </c>
      <c r="S152" s="37"/>
      <c r="T152" s="37"/>
      <c r="U152" s="55"/>
      <c r="V152" s="55"/>
      <c r="W152" s="54"/>
      <c r="X152" s="54"/>
      <c r="Y152" s="54"/>
      <c r="Z152" s="66">
        <v>43435</v>
      </c>
      <c r="AA152" s="96">
        <v>0.40208333333333335</v>
      </c>
      <c r="AB152" s="82">
        <v>4</v>
      </c>
      <c r="AC152" s="82">
        <v>4</v>
      </c>
      <c r="AD152" s="77"/>
      <c r="AE152" s="77"/>
      <c r="AF152" s="79"/>
      <c r="AG152" s="79"/>
      <c r="AH152" s="77"/>
      <c r="AI152" s="2"/>
      <c r="AK152">
        <v>0.06</v>
      </c>
      <c r="AW152" s="126">
        <f t="shared" si="28"/>
        <v>0.06</v>
      </c>
      <c r="AX152" s="127">
        <f>IF(AW152&gt;0,AW152*10/(BB152),"")</f>
        <v>0.58536585365853666</v>
      </c>
      <c r="AZ152" s="145">
        <f>AB152+AC152</f>
        <v>8</v>
      </c>
      <c r="BA152" s="126">
        <v>8.1999999999999993</v>
      </c>
      <c r="BB152" s="126">
        <f t="shared" si="27"/>
        <v>1.0249999999999999</v>
      </c>
      <c r="BD152" t="str">
        <f t="shared" si="29"/>
        <v/>
      </c>
      <c r="BF152" s="126" t="s">
        <v>594</v>
      </c>
      <c r="BG152" s="126" t="s">
        <v>594</v>
      </c>
      <c r="BH152" s="126" t="s">
        <v>594</v>
      </c>
      <c r="BI152" s="126" t="s">
        <v>594</v>
      </c>
      <c r="BJ152" s="126" t="s">
        <v>594</v>
      </c>
      <c r="BL152" s="2"/>
      <c r="BM152" s="21"/>
      <c r="BN152" s="6"/>
      <c r="BO152" s="6"/>
      <c r="BP152" s="6"/>
      <c r="BQ152" s="6"/>
      <c r="BR152" t="str">
        <f t="shared" si="30"/>
        <v/>
      </c>
      <c r="BS152" t="s">
        <v>594</v>
      </c>
      <c r="BT152" t="s">
        <v>594</v>
      </c>
      <c r="BU152" t="s">
        <v>594</v>
      </c>
      <c r="BV152" t="s">
        <v>594</v>
      </c>
      <c r="BW152" t="s">
        <v>594</v>
      </c>
    </row>
    <row r="153" spans="1:76" x14ac:dyDescent="0.2">
      <c r="A153" s="2" t="s">
        <v>185</v>
      </c>
      <c r="B153" s="2" t="str">
        <f t="shared" si="22"/>
        <v>.</v>
      </c>
      <c r="C153" s="32" t="s">
        <v>185</v>
      </c>
      <c r="D153" s="3">
        <v>152</v>
      </c>
      <c r="E153" s="2"/>
      <c r="F153" s="2"/>
      <c r="G153" s="3">
        <v>17</v>
      </c>
      <c r="H153" s="3">
        <v>15</v>
      </c>
      <c r="I153" s="3">
        <v>3</v>
      </c>
      <c r="J153" s="3">
        <v>2</v>
      </c>
      <c r="K153" s="3">
        <v>12</v>
      </c>
      <c r="L153" s="3">
        <v>3</v>
      </c>
      <c r="M153" s="27" t="s">
        <v>3</v>
      </c>
      <c r="N153" s="27" t="s">
        <v>23</v>
      </c>
      <c r="O153" s="27" t="s">
        <v>20</v>
      </c>
      <c r="P153" s="27">
        <v>4</v>
      </c>
      <c r="Q153" s="27" t="s">
        <v>21</v>
      </c>
      <c r="R153" s="35" t="s">
        <v>580</v>
      </c>
      <c r="S153" s="21"/>
      <c r="T153" s="21"/>
      <c r="U153" s="53"/>
      <c r="V153" s="53"/>
      <c r="W153" s="53"/>
      <c r="X153" s="53"/>
      <c r="Y153" s="53"/>
      <c r="Z153" s="115">
        <v>43436</v>
      </c>
      <c r="AA153" s="118">
        <v>0.39027777777777778</v>
      </c>
      <c r="AB153" s="120">
        <v>5</v>
      </c>
      <c r="AC153" s="120">
        <v>3.5</v>
      </c>
      <c r="AD153" s="123"/>
      <c r="AE153" s="123"/>
      <c r="AF153" s="124"/>
      <c r="AG153" s="124"/>
      <c r="AH153" s="123"/>
      <c r="AI153" s="6"/>
      <c r="AK153">
        <v>0.1275</v>
      </c>
      <c r="AL153">
        <v>0.17899999999999999</v>
      </c>
      <c r="AW153" s="126">
        <f t="shared" si="28"/>
        <v>0.17899999999999999</v>
      </c>
      <c r="AX153" s="127">
        <f>IF(AW153&gt;0,AW153*10/(BB153),"")</f>
        <v>1.2171999999999998</v>
      </c>
      <c r="AZ153" s="145">
        <f>AB153+AC153</f>
        <v>8.5</v>
      </c>
      <c r="BA153" s="126">
        <v>12.5</v>
      </c>
      <c r="BB153" s="126">
        <f t="shared" si="27"/>
        <v>1.4705882352941178</v>
      </c>
      <c r="BD153" t="str">
        <f t="shared" si="29"/>
        <v/>
      </c>
      <c r="BF153" s="126" t="s">
        <v>594</v>
      </c>
      <c r="BG153" s="126" t="s">
        <v>594</v>
      </c>
      <c r="BH153" s="126" t="s">
        <v>594</v>
      </c>
      <c r="BI153" s="126" t="s">
        <v>594</v>
      </c>
      <c r="BJ153" s="126" t="s">
        <v>594</v>
      </c>
      <c r="BL153" s="2"/>
      <c r="BM153" s="21"/>
      <c r="BN153" s="6"/>
      <c r="BO153" s="6"/>
      <c r="BP153" s="6"/>
      <c r="BQ153" s="6"/>
      <c r="BR153" t="str">
        <f t="shared" si="30"/>
        <v/>
      </c>
      <c r="BS153" t="s">
        <v>594</v>
      </c>
      <c r="BT153" t="s">
        <v>594</v>
      </c>
      <c r="BU153" t="s">
        <v>594</v>
      </c>
      <c r="BV153" t="s">
        <v>594</v>
      </c>
      <c r="BW153" t="s">
        <v>594</v>
      </c>
    </row>
    <row r="154" spans="1:76" x14ac:dyDescent="0.2">
      <c r="A154" s="87"/>
      <c r="B154" s="87" t="str">
        <f t="shared" si="22"/>
        <v>.</v>
      </c>
      <c r="C154" s="88" t="s">
        <v>186</v>
      </c>
      <c r="D154" s="88">
        <v>153</v>
      </c>
      <c r="E154" s="2" t="s">
        <v>587</v>
      </c>
      <c r="F154" s="29" t="s">
        <v>588</v>
      </c>
      <c r="G154" s="3">
        <v>17</v>
      </c>
      <c r="H154" s="3">
        <v>17</v>
      </c>
      <c r="I154" s="3">
        <v>3</v>
      </c>
      <c r="J154" s="3">
        <v>2</v>
      </c>
      <c r="K154" s="3">
        <v>13</v>
      </c>
      <c r="L154" s="3">
        <v>2</v>
      </c>
      <c r="M154" s="28" t="s">
        <v>3</v>
      </c>
      <c r="N154" s="28" t="s">
        <v>23</v>
      </c>
      <c r="O154" s="28" t="s">
        <v>16</v>
      </c>
      <c r="P154" s="28" t="s">
        <v>19</v>
      </c>
      <c r="Q154" s="28" t="s">
        <v>19</v>
      </c>
      <c r="R154" s="36" t="s">
        <v>18</v>
      </c>
      <c r="S154" s="21"/>
      <c r="T154" s="21">
        <v>1</v>
      </c>
      <c r="U154" s="59" t="s">
        <v>471</v>
      </c>
      <c r="V154" s="68" t="s">
        <v>496</v>
      </c>
      <c r="W154" s="68" t="s">
        <v>243</v>
      </c>
      <c r="X154" s="68"/>
      <c r="Y154" s="68"/>
      <c r="Z154" s="2"/>
      <c r="AA154" s="96"/>
      <c r="AB154" s="82"/>
      <c r="AC154" s="82"/>
      <c r="AD154" s="77"/>
      <c r="AE154" s="77"/>
      <c r="AF154" s="79"/>
      <c r="AG154" s="79"/>
      <c r="AH154" s="2"/>
      <c r="AI154" s="2"/>
      <c r="AK154" t="s">
        <v>594</v>
      </c>
      <c r="AL154">
        <v>0.11</v>
      </c>
      <c r="AM154">
        <v>0.12</v>
      </c>
      <c r="AN154">
        <v>0.34</v>
      </c>
      <c r="AO154">
        <v>0.47499999999999998</v>
      </c>
      <c r="AP154">
        <v>0.62</v>
      </c>
      <c r="AQ154">
        <v>0.72499999999999998</v>
      </c>
      <c r="AR154">
        <v>0.97499999999999998</v>
      </c>
      <c r="AS154">
        <v>0.97499999999999998</v>
      </c>
      <c r="AT154">
        <v>1.69</v>
      </c>
      <c r="AU154">
        <v>2</v>
      </c>
      <c r="AV154">
        <v>3.2250000000000001</v>
      </c>
      <c r="AW154" s="126">
        <f t="shared" si="28"/>
        <v>3.2250000000000001</v>
      </c>
      <c r="AX154" s="127">
        <f>IF(AW154&gt;0,AW154*10/(BB154),"")</f>
        <v>1.4726027397260275</v>
      </c>
      <c r="AZ154" s="145">
        <v>2</v>
      </c>
      <c r="BA154" s="146">
        <v>43.8</v>
      </c>
      <c r="BB154" s="126">
        <f t="shared" si="27"/>
        <v>21.9</v>
      </c>
      <c r="BC154">
        <v>7.7</v>
      </c>
      <c r="BD154">
        <f t="shared" si="29"/>
        <v>3.85</v>
      </c>
      <c r="BE154" s="126">
        <v>0.17579908675799089</v>
      </c>
      <c r="BF154" s="126">
        <v>167.71032500000001</v>
      </c>
      <c r="BG154" s="126">
        <v>2.5636125000000001</v>
      </c>
      <c r="BH154" s="126">
        <v>8.0538624999999993</v>
      </c>
      <c r="BI154" s="126">
        <v>7.5637499999999996E-2</v>
      </c>
      <c r="BJ154" s="126">
        <v>3.1125E-2</v>
      </c>
      <c r="BL154" s="2" t="s">
        <v>491</v>
      </c>
      <c r="BM154" s="21" t="s">
        <v>491</v>
      </c>
      <c r="BN154" s="6"/>
      <c r="BO154" s="6"/>
      <c r="BP154" s="6"/>
      <c r="BQ154" s="6"/>
      <c r="BR154" t="str">
        <f t="shared" si="30"/>
        <v/>
      </c>
      <c r="BS154" t="s">
        <v>594</v>
      </c>
      <c r="BT154" t="s">
        <v>594</v>
      </c>
      <c r="BU154" t="s">
        <v>594</v>
      </c>
      <c r="BV154" t="s">
        <v>594</v>
      </c>
      <c r="BW154" t="s">
        <v>594</v>
      </c>
    </row>
    <row r="155" spans="1:76" x14ac:dyDescent="0.2">
      <c r="A155" s="2" t="s">
        <v>187</v>
      </c>
      <c r="B155" s="2" t="str">
        <f t="shared" si="22"/>
        <v>.</v>
      </c>
      <c r="C155" s="3" t="s">
        <v>187</v>
      </c>
      <c r="D155" s="3">
        <v>154</v>
      </c>
      <c r="E155" s="2"/>
      <c r="F155" s="2"/>
      <c r="G155" s="3">
        <v>18</v>
      </c>
      <c r="H155" s="3">
        <v>1</v>
      </c>
      <c r="I155" s="3">
        <v>3</v>
      </c>
      <c r="J155" s="3">
        <v>2</v>
      </c>
      <c r="K155" s="3">
        <v>8</v>
      </c>
      <c r="L155" s="3">
        <v>5</v>
      </c>
      <c r="M155" s="31" t="s">
        <v>3</v>
      </c>
      <c r="N155" s="31" t="s">
        <v>4</v>
      </c>
      <c r="O155" s="31" t="s">
        <v>16</v>
      </c>
      <c r="P155" s="31">
        <v>13</v>
      </c>
      <c r="Q155" s="31" t="s">
        <v>515</v>
      </c>
      <c r="R155" s="39" t="s">
        <v>583</v>
      </c>
      <c r="S155" s="21"/>
      <c r="T155" s="21"/>
      <c r="U155" s="53"/>
      <c r="V155" s="53"/>
      <c r="W155" s="54"/>
      <c r="X155" s="54"/>
      <c r="Y155" s="54"/>
      <c r="Z155" s="48">
        <v>43445</v>
      </c>
      <c r="AA155" s="96">
        <v>0.92847222222222225</v>
      </c>
      <c r="AB155" s="82">
        <v>1</v>
      </c>
      <c r="AC155" s="82">
        <v>1</v>
      </c>
      <c r="AD155" s="77"/>
      <c r="AE155" s="77"/>
      <c r="AF155" s="79">
        <v>38.4</v>
      </c>
      <c r="AG155" s="79">
        <v>-1.61</v>
      </c>
      <c r="AH155" s="77" t="s">
        <v>551</v>
      </c>
      <c r="AI155" s="2"/>
      <c r="AK155">
        <v>0.16</v>
      </c>
      <c r="AL155">
        <v>0.22750000000000001</v>
      </c>
      <c r="AM155">
        <v>0.22750000000000001</v>
      </c>
      <c r="AN155">
        <v>0.49428571399999999</v>
      </c>
      <c r="AO155">
        <v>1.3149999999999999</v>
      </c>
      <c r="AP155">
        <v>1.59</v>
      </c>
      <c r="AQ155">
        <v>2.335</v>
      </c>
      <c r="AR155">
        <v>2.86</v>
      </c>
      <c r="AS155">
        <v>3.15</v>
      </c>
      <c r="AT155">
        <v>4.3449999999999998</v>
      </c>
      <c r="AW155" s="126">
        <f t="shared" si="28"/>
        <v>4.3449999999999998</v>
      </c>
      <c r="AX155" s="127">
        <f>IF(AW155&gt;0,AW155*10/(BB155),"")</f>
        <v>1.5742753623188404</v>
      </c>
      <c r="AZ155" s="145">
        <v>2</v>
      </c>
      <c r="BA155" s="126">
        <v>55.2</v>
      </c>
      <c r="BB155" s="126">
        <f t="shared" si="27"/>
        <v>27.6</v>
      </c>
      <c r="BD155" t="str">
        <f t="shared" si="29"/>
        <v/>
      </c>
      <c r="BF155" s="126" t="s">
        <v>594</v>
      </c>
      <c r="BG155" s="126" t="s">
        <v>594</v>
      </c>
      <c r="BH155" s="126" t="s">
        <v>594</v>
      </c>
      <c r="BI155" s="126" t="s">
        <v>594</v>
      </c>
      <c r="BJ155" s="126" t="s">
        <v>594</v>
      </c>
      <c r="BL155" s="2"/>
      <c r="BM155" s="21"/>
      <c r="BN155" s="6"/>
      <c r="BO155" s="6"/>
      <c r="BP155" s="6"/>
      <c r="BQ155" s="6"/>
      <c r="BR155" t="str">
        <f t="shared" si="30"/>
        <v/>
      </c>
      <c r="BS155" t="s">
        <v>594</v>
      </c>
      <c r="BT155" t="s">
        <v>594</v>
      </c>
      <c r="BU155" t="s">
        <v>594</v>
      </c>
      <c r="BV155" t="s">
        <v>594</v>
      </c>
      <c r="BW155" t="s">
        <v>594</v>
      </c>
    </row>
    <row r="156" spans="1:76" x14ac:dyDescent="0.2">
      <c r="A156" s="2" t="s">
        <v>188</v>
      </c>
      <c r="B156" s="2" t="str">
        <f t="shared" si="22"/>
        <v>.</v>
      </c>
      <c r="C156" s="3" t="s">
        <v>188</v>
      </c>
      <c r="D156" s="3">
        <v>155</v>
      </c>
      <c r="E156" s="2"/>
      <c r="F156" s="2"/>
      <c r="G156" s="3">
        <v>18</v>
      </c>
      <c r="H156" s="3">
        <v>3</v>
      </c>
      <c r="I156" s="3">
        <v>3</v>
      </c>
      <c r="J156" s="3">
        <v>2</v>
      </c>
      <c r="K156" s="3">
        <v>8</v>
      </c>
      <c r="L156" s="3">
        <v>7</v>
      </c>
      <c r="M156" s="33" t="s">
        <v>3</v>
      </c>
      <c r="N156" s="33" t="s">
        <v>4</v>
      </c>
      <c r="O156" s="33" t="s">
        <v>16</v>
      </c>
      <c r="P156" s="33" t="s">
        <v>24</v>
      </c>
      <c r="Q156" s="33" t="s">
        <v>24</v>
      </c>
      <c r="R156" s="34" t="s">
        <v>18</v>
      </c>
      <c r="S156" s="33" t="s">
        <v>26</v>
      </c>
      <c r="T156" s="32"/>
      <c r="U156" s="63"/>
      <c r="V156" s="63"/>
      <c r="W156" s="54"/>
      <c r="X156" s="54"/>
      <c r="Y156" s="54"/>
      <c r="Z156" s="48">
        <v>43448</v>
      </c>
      <c r="AA156" s="96"/>
      <c r="AB156" s="82"/>
      <c r="AC156" s="82"/>
      <c r="AD156" s="77"/>
      <c r="AE156" s="77"/>
      <c r="AF156" s="79"/>
      <c r="AG156" s="79"/>
      <c r="AH156" s="77"/>
      <c r="AI156" s="2"/>
      <c r="AK156" t="s">
        <v>594</v>
      </c>
      <c r="AL156" t="s">
        <v>594</v>
      </c>
      <c r="AM156" t="s">
        <v>594</v>
      </c>
      <c r="AO156" t="s">
        <v>594</v>
      </c>
      <c r="AP156" t="s">
        <v>594</v>
      </c>
      <c r="AQ156" t="s">
        <v>594</v>
      </c>
      <c r="AR156" t="s">
        <v>594</v>
      </c>
      <c r="AS156" t="s">
        <v>594</v>
      </c>
      <c r="AT156" t="s">
        <v>594</v>
      </c>
      <c r="AU156" t="s">
        <v>594</v>
      </c>
      <c r="AV156" t="s">
        <v>594</v>
      </c>
      <c r="AW156" s="126" t="str">
        <f t="shared" si="28"/>
        <v/>
      </c>
      <c r="AX156" s="127"/>
      <c r="AZ156" s="145">
        <v>2</v>
      </c>
      <c r="BA156" s="126">
        <v>106.4</v>
      </c>
      <c r="BB156" s="126">
        <f t="shared" si="27"/>
        <v>53.2</v>
      </c>
      <c r="BC156">
        <v>23</v>
      </c>
      <c r="BD156">
        <f t="shared" si="29"/>
        <v>11.5</v>
      </c>
      <c r="BE156" s="126">
        <v>0.21616541353383459</v>
      </c>
      <c r="BF156" s="126">
        <v>437.98902500000003</v>
      </c>
      <c r="BG156" s="126">
        <v>8.2321000000000009</v>
      </c>
      <c r="BH156" s="126">
        <v>25.861912499999999</v>
      </c>
      <c r="BI156" s="126">
        <v>9.2787499999999995E-2</v>
      </c>
      <c r="BJ156" s="126">
        <v>0.122875</v>
      </c>
      <c r="BL156" s="2" t="s">
        <v>491</v>
      </c>
      <c r="BM156" s="21" t="s">
        <v>491</v>
      </c>
      <c r="BN156" s="6"/>
      <c r="BO156" s="6"/>
      <c r="BP156" s="6"/>
      <c r="BQ156" s="6"/>
      <c r="BR156" t="str">
        <f t="shared" si="30"/>
        <v/>
      </c>
      <c r="BS156" t="s">
        <v>594</v>
      </c>
      <c r="BT156" t="s">
        <v>594</v>
      </c>
      <c r="BU156" t="s">
        <v>594</v>
      </c>
      <c r="BV156" t="s">
        <v>594</v>
      </c>
      <c r="BW156" t="s">
        <v>594</v>
      </c>
    </row>
    <row r="157" spans="1:76" x14ac:dyDescent="0.2">
      <c r="A157" s="2" t="s">
        <v>189</v>
      </c>
      <c r="B157" s="2" t="str">
        <f t="shared" si="22"/>
        <v>.</v>
      </c>
      <c r="C157" s="3" t="s">
        <v>189</v>
      </c>
      <c r="D157" s="3">
        <v>156</v>
      </c>
      <c r="E157" s="2"/>
      <c r="F157" s="2"/>
      <c r="G157" s="3">
        <v>18</v>
      </c>
      <c r="H157" s="3">
        <v>5</v>
      </c>
      <c r="I157" s="3">
        <v>3</v>
      </c>
      <c r="J157" s="3">
        <v>2</v>
      </c>
      <c r="K157" s="3">
        <v>9</v>
      </c>
      <c r="L157" s="3">
        <v>6</v>
      </c>
      <c r="M157" s="31" t="s">
        <v>3</v>
      </c>
      <c r="N157" s="31" t="s">
        <v>23</v>
      </c>
      <c r="O157" s="31" t="s">
        <v>16</v>
      </c>
      <c r="P157" s="31">
        <v>13</v>
      </c>
      <c r="Q157" s="31" t="s">
        <v>515</v>
      </c>
      <c r="R157" s="39" t="s">
        <v>581</v>
      </c>
      <c r="S157" s="21"/>
      <c r="T157" s="21"/>
      <c r="U157" s="53"/>
      <c r="V157" s="53"/>
      <c r="W157" s="54"/>
      <c r="X157" s="54"/>
      <c r="Y157" s="54"/>
      <c r="Z157" s="48">
        <v>43445</v>
      </c>
      <c r="AA157" s="96">
        <v>0.59444444444444444</v>
      </c>
      <c r="AB157" s="82">
        <v>1</v>
      </c>
      <c r="AC157" s="82">
        <v>1</v>
      </c>
      <c r="AD157" s="77"/>
      <c r="AE157" s="77"/>
      <c r="AF157" s="79">
        <v>38.9</v>
      </c>
      <c r="AG157" s="79"/>
      <c r="AH157" s="77" t="s">
        <v>554</v>
      </c>
      <c r="AI157" s="2"/>
      <c r="AK157">
        <v>0.18</v>
      </c>
      <c r="AL157">
        <v>0.26400000000000001</v>
      </c>
      <c r="AM157">
        <v>0.27500000000000002</v>
      </c>
      <c r="AN157">
        <v>0.52666666699999998</v>
      </c>
      <c r="AO157">
        <v>1.05</v>
      </c>
      <c r="AP157">
        <v>1.33</v>
      </c>
      <c r="AQ157">
        <v>1.925</v>
      </c>
      <c r="AR157">
        <v>2.5049999999999999</v>
      </c>
      <c r="AS157">
        <v>2.9849999999999999</v>
      </c>
      <c r="AT157">
        <v>3.79</v>
      </c>
      <c r="AW157" s="126">
        <f t="shared" si="28"/>
        <v>3.79</v>
      </c>
      <c r="AX157" s="127">
        <f>IF(AW157&gt;0,AW157*10/(BB157),"")</f>
        <v>1.537525354969574</v>
      </c>
      <c r="AZ157" s="145">
        <v>2</v>
      </c>
      <c r="BA157" s="126">
        <v>49.3</v>
      </c>
      <c r="BB157" s="126">
        <f t="shared" si="27"/>
        <v>24.65</v>
      </c>
      <c r="BD157" t="str">
        <f t="shared" si="29"/>
        <v/>
      </c>
      <c r="BF157" s="126" t="s">
        <v>594</v>
      </c>
      <c r="BG157" s="126" t="s">
        <v>594</v>
      </c>
      <c r="BH157" s="126" t="s">
        <v>594</v>
      </c>
      <c r="BI157" s="126" t="s">
        <v>594</v>
      </c>
      <c r="BJ157" s="126" t="s">
        <v>594</v>
      </c>
      <c r="BL157" s="2"/>
      <c r="BM157" s="21"/>
      <c r="BN157" s="6"/>
      <c r="BO157" s="6"/>
      <c r="BP157" s="6"/>
      <c r="BQ157" s="6"/>
      <c r="BR157" t="str">
        <f t="shared" si="30"/>
        <v/>
      </c>
      <c r="BS157" t="s">
        <v>594</v>
      </c>
      <c r="BT157" t="s">
        <v>594</v>
      </c>
      <c r="BU157" t="s">
        <v>594</v>
      </c>
      <c r="BV157" t="s">
        <v>594</v>
      </c>
      <c r="BW157" t="s">
        <v>594</v>
      </c>
      <c r="BX157" s="1" t="s">
        <v>624</v>
      </c>
    </row>
    <row r="158" spans="1:76" x14ac:dyDescent="0.2">
      <c r="A158" s="2" t="s">
        <v>190</v>
      </c>
      <c r="B158" s="2" t="str">
        <f t="shared" si="22"/>
        <v>.</v>
      </c>
      <c r="C158" s="3" t="s">
        <v>190</v>
      </c>
      <c r="D158" s="3">
        <v>157</v>
      </c>
      <c r="E158" s="2"/>
      <c r="F158" s="2"/>
      <c r="G158" s="3">
        <v>18</v>
      </c>
      <c r="H158" s="3">
        <v>7</v>
      </c>
      <c r="I158" s="3">
        <v>3</v>
      </c>
      <c r="J158" s="3">
        <v>2</v>
      </c>
      <c r="K158" s="3">
        <v>10</v>
      </c>
      <c r="L158" s="3">
        <v>5</v>
      </c>
      <c r="M158" s="20" t="s">
        <v>3</v>
      </c>
      <c r="N158" s="20" t="s">
        <v>4</v>
      </c>
      <c r="O158" s="20" t="s">
        <v>16</v>
      </c>
      <c r="P158" s="20"/>
      <c r="Q158" s="20"/>
      <c r="R158" s="20"/>
      <c r="S158" s="21"/>
      <c r="T158" s="21"/>
      <c r="U158" s="53"/>
      <c r="V158" s="53"/>
      <c r="W158" s="54"/>
      <c r="X158" s="54"/>
      <c r="Y158" s="54"/>
      <c r="Z158" s="48">
        <v>43448</v>
      </c>
      <c r="AA158" s="96"/>
      <c r="AB158" s="82"/>
      <c r="AC158" s="82"/>
      <c r="AD158" s="77"/>
      <c r="AE158" s="77"/>
      <c r="AF158" s="79"/>
      <c r="AG158" s="79"/>
      <c r="AH158" s="77"/>
      <c r="AI158" s="2"/>
      <c r="AK158">
        <v>0.14666666666666667</v>
      </c>
      <c r="AL158">
        <v>0.39666666666666667</v>
      </c>
      <c r="AM158">
        <v>0.42666666666666669</v>
      </c>
      <c r="AN158">
        <v>0.69</v>
      </c>
      <c r="AO158">
        <v>1.1100000000000001</v>
      </c>
      <c r="AP158">
        <v>1.35</v>
      </c>
      <c r="AQ158">
        <v>1.905</v>
      </c>
      <c r="AR158">
        <v>2.4750000000000001</v>
      </c>
      <c r="AS158">
        <v>2.7850000000000001</v>
      </c>
      <c r="AT158">
        <v>3.78</v>
      </c>
      <c r="AU158">
        <v>4.585</v>
      </c>
      <c r="AV158">
        <v>5.74</v>
      </c>
      <c r="AW158" s="126">
        <f t="shared" si="28"/>
        <v>5.74</v>
      </c>
      <c r="AX158" s="127">
        <f>IF(AW158&gt;0,AW158*10/(BB158),"")</f>
        <v>1.1400198609731877</v>
      </c>
      <c r="AZ158" s="145">
        <v>2</v>
      </c>
      <c r="BA158" s="126">
        <v>100.7</v>
      </c>
      <c r="BB158" s="126">
        <f t="shared" si="27"/>
        <v>50.35</v>
      </c>
      <c r="BC158">
        <v>14.4</v>
      </c>
      <c r="BD158">
        <f t="shared" si="29"/>
        <v>7.2</v>
      </c>
      <c r="BE158" s="126">
        <v>0.1429990069513406</v>
      </c>
      <c r="BF158" s="126">
        <v>305.79812500000003</v>
      </c>
      <c r="BG158" s="126">
        <v>5.5897750000000004</v>
      </c>
      <c r="BH158" s="126">
        <v>17.560749999999999</v>
      </c>
      <c r="BI158" s="126">
        <v>9.0462500000000001E-2</v>
      </c>
      <c r="BJ158" s="126">
        <v>8.1250000000000003E-2</v>
      </c>
      <c r="BL158" s="2" t="s">
        <v>491</v>
      </c>
      <c r="BM158" s="21" t="s">
        <v>491</v>
      </c>
      <c r="BN158" s="6"/>
      <c r="BO158" s="6"/>
      <c r="BP158" s="6"/>
      <c r="BQ158" s="6"/>
      <c r="BR158" t="str">
        <f t="shared" si="30"/>
        <v/>
      </c>
      <c r="BS158" t="s">
        <v>594</v>
      </c>
      <c r="BT158" t="s">
        <v>594</v>
      </c>
      <c r="BU158" t="s">
        <v>594</v>
      </c>
      <c r="BV158" t="s">
        <v>594</v>
      </c>
      <c r="BW158" t="s">
        <v>594</v>
      </c>
    </row>
    <row r="159" spans="1:76" x14ac:dyDescent="0.2">
      <c r="A159" s="2" t="s">
        <v>191</v>
      </c>
      <c r="B159" s="2" t="str">
        <f t="shared" si="22"/>
        <v>.</v>
      </c>
      <c r="C159" s="3" t="s">
        <v>191</v>
      </c>
      <c r="D159" s="3">
        <v>158</v>
      </c>
      <c r="E159" s="2"/>
      <c r="F159" s="2"/>
      <c r="G159" s="3">
        <v>18</v>
      </c>
      <c r="H159" s="3">
        <v>9</v>
      </c>
      <c r="I159" s="3">
        <v>3</v>
      </c>
      <c r="J159" s="3">
        <v>2</v>
      </c>
      <c r="K159" s="3">
        <v>10</v>
      </c>
      <c r="L159" s="3">
        <v>7</v>
      </c>
      <c r="M159" s="40" t="s">
        <v>3</v>
      </c>
      <c r="N159" s="40" t="s">
        <v>23</v>
      </c>
      <c r="O159" s="40" t="s">
        <v>16</v>
      </c>
      <c r="P159" s="40">
        <v>14</v>
      </c>
      <c r="Q159" s="40" t="s">
        <v>516</v>
      </c>
      <c r="R159" s="41" t="s">
        <v>581</v>
      </c>
      <c r="S159" s="21"/>
      <c r="T159" s="21"/>
      <c r="U159" s="53"/>
      <c r="V159" s="53"/>
      <c r="W159" s="54"/>
      <c r="X159" s="54"/>
      <c r="Y159" s="54"/>
      <c r="Z159" s="48">
        <v>43446</v>
      </c>
      <c r="AA159" s="96">
        <v>9.5138888888888884E-2</v>
      </c>
      <c r="AB159" s="82"/>
      <c r="AC159" s="82"/>
      <c r="AD159" s="77"/>
      <c r="AE159" s="77"/>
      <c r="AF159" s="79">
        <v>32.6</v>
      </c>
      <c r="AG159" s="79">
        <v>8.7200000000000006</v>
      </c>
      <c r="AH159" s="77" t="s">
        <v>552</v>
      </c>
      <c r="AI159" s="2"/>
      <c r="AK159">
        <v>0.17499999999999999</v>
      </c>
      <c r="AL159">
        <v>0.25</v>
      </c>
      <c r="AM159">
        <v>0.1925</v>
      </c>
      <c r="AN159">
        <v>0.56000000000000005</v>
      </c>
      <c r="AO159">
        <v>1.155</v>
      </c>
      <c r="AP159">
        <v>1.365</v>
      </c>
      <c r="AQ159">
        <v>1.95</v>
      </c>
      <c r="AR159">
        <v>2.4350000000000001</v>
      </c>
      <c r="AS159">
        <v>2.6850000000000001</v>
      </c>
      <c r="AT159">
        <v>3.4550000000000001</v>
      </c>
      <c r="AU159">
        <v>3.7549999999999999</v>
      </c>
      <c r="AW159" s="126">
        <f t="shared" si="28"/>
        <v>3.7549999999999999</v>
      </c>
      <c r="AX159" s="127">
        <f>IF(AW159&gt;0,AW159*10/(BB159),"")</f>
        <v>1.1716068642745709</v>
      </c>
      <c r="AZ159" s="145">
        <v>2</v>
      </c>
      <c r="BA159" s="126">
        <v>64.099999999999994</v>
      </c>
      <c r="BB159" s="126">
        <f t="shared" si="27"/>
        <v>32.049999999999997</v>
      </c>
      <c r="BD159" t="str">
        <f t="shared" si="29"/>
        <v/>
      </c>
      <c r="BF159" s="126" t="s">
        <v>594</v>
      </c>
      <c r="BG159" s="126" t="s">
        <v>594</v>
      </c>
      <c r="BH159" s="126" t="s">
        <v>594</v>
      </c>
      <c r="BI159" s="126" t="s">
        <v>594</v>
      </c>
      <c r="BJ159" s="126" t="s">
        <v>594</v>
      </c>
      <c r="BL159" s="2"/>
      <c r="BM159" s="21"/>
      <c r="BN159" s="6"/>
      <c r="BO159" s="6"/>
      <c r="BP159" s="6"/>
      <c r="BQ159" s="6"/>
      <c r="BR159" t="str">
        <f t="shared" si="30"/>
        <v/>
      </c>
      <c r="BS159" t="s">
        <v>594</v>
      </c>
      <c r="BT159" t="s">
        <v>594</v>
      </c>
      <c r="BU159" t="s">
        <v>594</v>
      </c>
      <c r="BV159" t="s">
        <v>594</v>
      </c>
      <c r="BW159" t="s">
        <v>594</v>
      </c>
    </row>
    <row r="160" spans="1:76" x14ac:dyDescent="0.2">
      <c r="A160" s="2" t="s">
        <v>192</v>
      </c>
      <c r="B160" s="2" t="str">
        <f t="shared" si="22"/>
        <v>.</v>
      </c>
      <c r="C160" s="3" t="s">
        <v>192</v>
      </c>
      <c r="D160" s="3">
        <v>159</v>
      </c>
      <c r="E160" s="2"/>
      <c r="F160" s="2"/>
      <c r="G160" s="3">
        <v>18</v>
      </c>
      <c r="H160" s="3">
        <v>11</v>
      </c>
      <c r="I160" s="3">
        <v>3</v>
      </c>
      <c r="J160" s="3">
        <v>2</v>
      </c>
      <c r="K160" s="3">
        <v>11</v>
      </c>
      <c r="L160" s="3">
        <v>6</v>
      </c>
      <c r="M160" s="22" t="s">
        <v>25</v>
      </c>
      <c r="N160" s="22" t="s">
        <v>25</v>
      </c>
      <c r="O160" s="22" t="s">
        <v>25</v>
      </c>
      <c r="P160" s="22" t="s">
        <v>25</v>
      </c>
      <c r="Q160" s="22" t="s">
        <v>25</v>
      </c>
      <c r="R160" s="42" t="s">
        <v>25</v>
      </c>
      <c r="S160" s="21"/>
      <c r="T160" s="21"/>
      <c r="U160" s="53"/>
      <c r="V160" s="53"/>
      <c r="W160" s="54"/>
      <c r="X160" s="54"/>
      <c r="Y160" s="54"/>
      <c r="Z160" s="2"/>
      <c r="AA160" s="96"/>
      <c r="AB160" s="82"/>
      <c r="AC160" s="82"/>
      <c r="AD160" s="77"/>
      <c r="AE160" s="77"/>
      <c r="AF160" s="79"/>
      <c r="AG160" s="79"/>
      <c r="AH160" s="77"/>
      <c r="AI160" s="2"/>
      <c r="AK160" t="s">
        <v>594</v>
      </c>
      <c r="AL160" t="s">
        <v>594</v>
      </c>
      <c r="AM160" t="s">
        <v>594</v>
      </c>
      <c r="AO160" t="s">
        <v>594</v>
      </c>
      <c r="AP160" t="s">
        <v>594</v>
      </c>
      <c r="AQ160" t="s">
        <v>594</v>
      </c>
      <c r="AS160" t="s">
        <v>594</v>
      </c>
      <c r="AT160" t="s">
        <v>594</v>
      </c>
      <c r="AU160" t="s">
        <v>594</v>
      </c>
      <c r="AV160" t="s">
        <v>594</v>
      </c>
      <c r="AW160" s="126" t="str">
        <f t="shared" si="28"/>
        <v/>
      </c>
      <c r="AX160" s="127"/>
      <c r="AZ160" s="145"/>
      <c r="BD160" t="str">
        <f t="shared" si="29"/>
        <v/>
      </c>
      <c r="BF160" s="126" t="s">
        <v>594</v>
      </c>
      <c r="BG160" s="126" t="s">
        <v>594</v>
      </c>
      <c r="BH160" s="126" t="s">
        <v>594</v>
      </c>
      <c r="BI160" s="126" t="s">
        <v>594</v>
      </c>
      <c r="BJ160" s="126" t="s">
        <v>594</v>
      </c>
      <c r="BL160" s="2"/>
      <c r="BM160" s="21"/>
      <c r="BN160" s="6"/>
      <c r="BO160" s="6"/>
      <c r="BP160" s="6"/>
      <c r="BQ160" s="6"/>
      <c r="BR160" t="str">
        <f t="shared" si="30"/>
        <v/>
      </c>
      <c r="BS160" t="s">
        <v>594</v>
      </c>
      <c r="BT160" t="s">
        <v>594</v>
      </c>
      <c r="BU160" t="s">
        <v>594</v>
      </c>
      <c r="BV160" t="s">
        <v>594</v>
      </c>
      <c r="BW160" t="s">
        <v>594</v>
      </c>
    </row>
    <row r="161" spans="1:76" x14ac:dyDescent="0.2">
      <c r="A161" s="2" t="s">
        <v>193</v>
      </c>
      <c r="B161" s="2" t="str">
        <f t="shared" si="22"/>
        <v>.</v>
      </c>
      <c r="C161" s="32" t="s">
        <v>193</v>
      </c>
      <c r="D161" s="3">
        <v>160</v>
      </c>
      <c r="E161" s="2"/>
      <c r="F161" s="2"/>
      <c r="G161" s="3">
        <v>18</v>
      </c>
      <c r="H161" s="3">
        <v>13</v>
      </c>
      <c r="I161" s="3">
        <v>3</v>
      </c>
      <c r="J161" s="3">
        <v>2</v>
      </c>
      <c r="K161" s="3">
        <v>12</v>
      </c>
      <c r="L161" s="3">
        <v>5</v>
      </c>
      <c r="M161" s="26" t="s">
        <v>3</v>
      </c>
      <c r="N161" s="26" t="s">
        <v>4</v>
      </c>
      <c r="O161" s="26" t="s">
        <v>20</v>
      </c>
      <c r="P161" s="26">
        <v>3</v>
      </c>
      <c r="Q161" s="26" t="s">
        <v>7</v>
      </c>
      <c r="R161" s="38" t="s">
        <v>581</v>
      </c>
      <c r="S161" s="21"/>
      <c r="T161" s="21"/>
      <c r="U161" s="53"/>
      <c r="V161" s="53"/>
      <c r="W161" s="53"/>
      <c r="X161" s="53"/>
      <c r="Y161" s="53"/>
      <c r="Z161" s="66">
        <v>43435</v>
      </c>
      <c r="AA161" s="96">
        <v>0.60555555555555551</v>
      </c>
      <c r="AB161" s="82">
        <v>4</v>
      </c>
      <c r="AC161" s="82">
        <v>5</v>
      </c>
      <c r="AD161" s="77"/>
      <c r="AE161" s="77"/>
      <c r="AF161" s="79"/>
      <c r="AG161" s="79"/>
      <c r="AH161" s="77"/>
      <c r="AI161" s="21"/>
      <c r="AK161">
        <v>4.1666666666666664E-2</v>
      </c>
      <c r="AL161">
        <v>0.20272727272727273</v>
      </c>
      <c r="AW161" s="126">
        <f t="shared" si="28"/>
        <v>0.20272727272727273</v>
      </c>
      <c r="AX161" s="127">
        <f t="shared" ref="AX161:AX170" si="33">IF(AW161&gt;0,AW161*10/(BB161),"")</f>
        <v>1.7212692967409948</v>
      </c>
      <c r="AZ161" s="145">
        <f>AB161+AC161</f>
        <v>9</v>
      </c>
      <c r="BA161" s="126">
        <v>10.6</v>
      </c>
      <c r="BB161" s="126">
        <f t="shared" ref="BB161:BB171" si="34">BA161/AZ161</f>
        <v>1.1777777777777778</v>
      </c>
      <c r="BD161" t="str">
        <f t="shared" si="29"/>
        <v/>
      </c>
      <c r="BF161" s="126" t="s">
        <v>594</v>
      </c>
      <c r="BG161" s="126" t="s">
        <v>594</v>
      </c>
      <c r="BH161" s="126" t="s">
        <v>594</v>
      </c>
      <c r="BI161" s="126" t="s">
        <v>594</v>
      </c>
      <c r="BJ161" s="126" t="s">
        <v>594</v>
      </c>
      <c r="BL161" s="2"/>
      <c r="BM161" s="21"/>
      <c r="BN161" s="6"/>
      <c r="BO161" s="6"/>
      <c r="BP161" s="6"/>
      <c r="BQ161" s="6"/>
      <c r="BR161" t="str">
        <f t="shared" si="30"/>
        <v/>
      </c>
      <c r="BS161" t="s">
        <v>594</v>
      </c>
      <c r="BT161" t="s">
        <v>594</v>
      </c>
      <c r="BU161" t="s">
        <v>594</v>
      </c>
      <c r="BV161" t="s">
        <v>594</v>
      </c>
      <c r="BW161" t="s">
        <v>594</v>
      </c>
    </row>
    <row r="162" spans="1:76" x14ac:dyDescent="0.2">
      <c r="A162" s="2" t="s">
        <v>194</v>
      </c>
      <c r="B162" s="2" t="str">
        <f t="shared" si="22"/>
        <v>.</v>
      </c>
      <c r="C162" s="3" t="s">
        <v>194</v>
      </c>
      <c r="D162" s="3">
        <v>161</v>
      </c>
      <c r="E162" s="2"/>
      <c r="F162" s="2"/>
      <c r="G162" s="3">
        <v>18</v>
      </c>
      <c r="H162" s="3">
        <v>15</v>
      </c>
      <c r="I162" s="3">
        <v>3</v>
      </c>
      <c r="J162" s="3">
        <v>2</v>
      </c>
      <c r="K162" s="3">
        <v>12</v>
      </c>
      <c r="L162" s="3">
        <v>7</v>
      </c>
      <c r="M162" s="40" t="s">
        <v>3</v>
      </c>
      <c r="N162" s="40" t="s">
        <v>23</v>
      </c>
      <c r="O162" s="40" t="s">
        <v>16</v>
      </c>
      <c r="P162" s="40">
        <v>14</v>
      </c>
      <c r="Q162" s="40" t="s">
        <v>516</v>
      </c>
      <c r="R162" s="41" t="s">
        <v>582</v>
      </c>
      <c r="S162" s="21"/>
      <c r="T162" s="21"/>
      <c r="U162" s="53"/>
      <c r="V162" s="53"/>
      <c r="W162" s="54"/>
      <c r="X162" s="54"/>
      <c r="Y162" s="54"/>
      <c r="Z162" s="48">
        <v>43446</v>
      </c>
      <c r="AA162" s="96">
        <v>0.76180555555555562</v>
      </c>
      <c r="AB162" s="82">
        <v>1</v>
      </c>
      <c r="AC162" s="82">
        <v>1</v>
      </c>
      <c r="AD162" s="77"/>
      <c r="AE162" s="77"/>
      <c r="AF162" s="79">
        <v>37.1</v>
      </c>
      <c r="AG162" s="79"/>
      <c r="AH162" s="77" t="s">
        <v>552</v>
      </c>
      <c r="AI162" s="2"/>
      <c r="AK162">
        <v>0.13500000000000001</v>
      </c>
      <c r="AL162">
        <v>0.25</v>
      </c>
      <c r="AM162">
        <v>0.23499999999999999</v>
      </c>
      <c r="AN162">
        <v>0.41333333300000002</v>
      </c>
      <c r="AO162">
        <v>1.1100000000000001</v>
      </c>
      <c r="AP162">
        <v>1.425</v>
      </c>
      <c r="AQ162">
        <v>1.9350000000000001</v>
      </c>
      <c r="AR162">
        <v>2.7050000000000001</v>
      </c>
      <c r="AS162">
        <v>3.0550000000000002</v>
      </c>
      <c r="AT162">
        <v>4.0449999999999999</v>
      </c>
      <c r="AU162">
        <v>4.78</v>
      </c>
      <c r="AW162" s="126">
        <f t="shared" si="28"/>
        <v>4.78</v>
      </c>
      <c r="AX162" s="127">
        <f t="shared" si="33"/>
        <v>1.4100294985250739</v>
      </c>
      <c r="AZ162" s="145">
        <v>2</v>
      </c>
      <c r="BA162" s="126">
        <v>67.8</v>
      </c>
      <c r="BB162" s="126">
        <f t="shared" si="34"/>
        <v>33.9</v>
      </c>
      <c r="BD162" t="str">
        <f t="shared" si="29"/>
        <v/>
      </c>
      <c r="BF162" s="126" t="s">
        <v>594</v>
      </c>
      <c r="BG162" s="126" t="s">
        <v>594</v>
      </c>
      <c r="BH162" s="126" t="s">
        <v>594</v>
      </c>
      <c r="BI162" s="126" t="s">
        <v>594</v>
      </c>
      <c r="BJ162" s="126" t="s">
        <v>594</v>
      </c>
      <c r="BL162" s="2"/>
      <c r="BM162" s="21"/>
      <c r="BN162" s="6"/>
      <c r="BO162" s="6"/>
      <c r="BP162" s="6"/>
      <c r="BQ162" s="6"/>
      <c r="BR162" t="str">
        <f t="shared" si="30"/>
        <v/>
      </c>
      <c r="BS162" t="s">
        <v>594</v>
      </c>
      <c r="BT162" t="s">
        <v>594</v>
      </c>
      <c r="BU162" t="s">
        <v>594</v>
      </c>
      <c r="BV162" t="s">
        <v>594</v>
      </c>
      <c r="BW162" t="s">
        <v>594</v>
      </c>
    </row>
    <row r="163" spans="1:76" x14ac:dyDescent="0.2">
      <c r="A163" s="2" t="s">
        <v>195</v>
      </c>
      <c r="B163" s="2" t="str">
        <f t="shared" si="22"/>
        <v>.</v>
      </c>
      <c r="C163" s="3" t="s">
        <v>195</v>
      </c>
      <c r="D163" s="3">
        <v>162</v>
      </c>
      <c r="E163" s="2"/>
      <c r="F163" s="2"/>
      <c r="G163" s="3">
        <v>18</v>
      </c>
      <c r="H163" s="3">
        <v>17</v>
      </c>
      <c r="I163" s="3">
        <v>3</v>
      </c>
      <c r="J163" s="3">
        <v>2</v>
      </c>
      <c r="K163" s="3">
        <v>13</v>
      </c>
      <c r="L163" s="3">
        <v>6</v>
      </c>
      <c r="M163" s="31" t="s">
        <v>3</v>
      </c>
      <c r="N163" s="31" t="s">
        <v>23</v>
      </c>
      <c r="O163" s="31" t="s">
        <v>16</v>
      </c>
      <c r="P163" s="31">
        <v>13</v>
      </c>
      <c r="Q163" s="31" t="s">
        <v>515</v>
      </c>
      <c r="R163" s="39" t="s">
        <v>583</v>
      </c>
      <c r="S163" s="21"/>
      <c r="T163" s="21"/>
      <c r="U163" s="53"/>
      <c r="V163" s="53"/>
      <c r="W163" s="54"/>
      <c r="X163" s="54"/>
      <c r="Y163" s="54"/>
      <c r="Z163" s="48">
        <v>43445</v>
      </c>
      <c r="AA163" s="96">
        <v>0.93125000000000002</v>
      </c>
      <c r="AB163" s="82">
        <v>1</v>
      </c>
      <c r="AC163" s="82">
        <v>1</v>
      </c>
      <c r="AD163" s="77"/>
      <c r="AE163" s="77"/>
      <c r="AF163" s="79">
        <v>33.700000000000003</v>
      </c>
      <c r="AG163" s="79">
        <v>-2</v>
      </c>
      <c r="AH163" s="77" t="s">
        <v>551</v>
      </c>
      <c r="AI163" s="2"/>
      <c r="AK163">
        <v>0.1</v>
      </c>
      <c r="AL163">
        <v>0.19600000000000001</v>
      </c>
      <c r="AM163">
        <v>0.22750000000000001</v>
      </c>
      <c r="AN163">
        <v>0.38</v>
      </c>
      <c r="AO163">
        <v>0.88500000000000001</v>
      </c>
      <c r="AP163">
        <v>1.07</v>
      </c>
      <c r="AQ163">
        <v>1.33</v>
      </c>
      <c r="AR163">
        <v>1.75</v>
      </c>
      <c r="AS163">
        <v>2.2549999999999999</v>
      </c>
      <c r="AT163">
        <v>2.9649999999999999</v>
      </c>
      <c r="AW163" s="126">
        <f t="shared" si="28"/>
        <v>2.9649999999999999</v>
      </c>
      <c r="AX163" s="127">
        <f t="shared" si="33"/>
        <v>1.4678217821782178</v>
      </c>
      <c r="AZ163" s="145">
        <v>2</v>
      </c>
      <c r="BA163" s="126">
        <v>40.4</v>
      </c>
      <c r="BB163" s="126">
        <f t="shared" si="34"/>
        <v>20.2</v>
      </c>
      <c r="BD163" t="str">
        <f t="shared" si="29"/>
        <v/>
      </c>
      <c r="BF163" s="126" t="s">
        <v>594</v>
      </c>
      <c r="BG163" s="126" t="s">
        <v>594</v>
      </c>
      <c r="BH163" s="126" t="s">
        <v>594</v>
      </c>
      <c r="BI163" s="126" t="s">
        <v>594</v>
      </c>
      <c r="BJ163" s="126" t="s">
        <v>594</v>
      </c>
      <c r="BL163" s="2"/>
      <c r="BM163" s="21"/>
      <c r="BN163" s="6"/>
      <c r="BO163" s="6"/>
      <c r="BP163" s="6"/>
      <c r="BQ163" s="6"/>
      <c r="BR163" t="str">
        <f t="shared" si="30"/>
        <v/>
      </c>
      <c r="BS163" t="s">
        <v>594</v>
      </c>
      <c r="BT163" t="s">
        <v>594</v>
      </c>
      <c r="BU163" t="s">
        <v>594</v>
      </c>
      <c r="BV163" t="s">
        <v>594</v>
      </c>
      <c r="BW163" t="s">
        <v>594</v>
      </c>
    </row>
    <row r="164" spans="1:76" x14ac:dyDescent="0.2">
      <c r="A164" s="29" t="s">
        <v>214</v>
      </c>
      <c r="B164" s="2" t="str">
        <f t="shared" ref="B164:B227" si="35">IF(OR(A164=A163,A164=A165),"same",".")</f>
        <v>.</v>
      </c>
      <c r="C164" s="84" t="s">
        <v>196</v>
      </c>
      <c r="D164" s="84">
        <v>163</v>
      </c>
      <c r="E164" s="29" t="s">
        <v>491</v>
      </c>
      <c r="F164" s="29" t="s">
        <v>588</v>
      </c>
      <c r="G164" s="3">
        <v>19</v>
      </c>
      <c r="H164" s="3">
        <v>1</v>
      </c>
      <c r="I164" s="3">
        <v>3</v>
      </c>
      <c r="J164" s="3">
        <v>2</v>
      </c>
      <c r="K164" s="3">
        <v>8</v>
      </c>
      <c r="L164" s="3">
        <v>9</v>
      </c>
      <c r="M164" s="20" t="s">
        <v>3</v>
      </c>
      <c r="N164" s="20" t="s">
        <v>4</v>
      </c>
      <c r="O164" s="20" t="s">
        <v>20</v>
      </c>
      <c r="P164" s="20">
        <v>6</v>
      </c>
      <c r="Q164" s="20" t="s">
        <v>10</v>
      </c>
      <c r="R164" s="25" t="s">
        <v>581</v>
      </c>
      <c r="S164" s="37"/>
      <c r="T164" s="21">
        <v>1</v>
      </c>
      <c r="U164" s="69" t="s">
        <v>530</v>
      </c>
      <c r="V164" s="71"/>
      <c r="W164" s="68"/>
      <c r="X164" s="68"/>
      <c r="Y164" s="68"/>
      <c r="Z164" s="94">
        <v>43438</v>
      </c>
      <c r="AA164" s="97">
        <v>0.59583333333333333</v>
      </c>
      <c r="AB164" s="99">
        <v>4</v>
      </c>
      <c r="AC164" s="99">
        <v>3</v>
      </c>
      <c r="AD164" s="77"/>
      <c r="AE164" s="77"/>
      <c r="AF164" s="79"/>
      <c r="AG164" s="79"/>
      <c r="AH164" s="77"/>
      <c r="AI164" s="21"/>
      <c r="AK164">
        <v>0.12</v>
      </c>
      <c r="AL164">
        <v>0.26363636363636361</v>
      </c>
      <c r="AM164">
        <v>0.27454545454545454</v>
      </c>
      <c r="AW164" s="126">
        <f t="shared" si="28"/>
        <v>0.27454545454545454</v>
      </c>
      <c r="AX164" s="127">
        <f t="shared" si="33"/>
        <v>0.59499014916971571</v>
      </c>
      <c r="AZ164" s="145">
        <f>AB164+AC164</f>
        <v>7</v>
      </c>
      <c r="BA164" s="147">
        <v>32.299999999999997</v>
      </c>
      <c r="BB164" s="126">
        <f t="shared" si="34"/>
        <v>4.6142857142857139</v>
      </c>
      <c r="BD164" t="str">
        <f t="shared" si="29"/>
        <v/>
      </c>
      <c r="BF164" s="126" t="s">
        <v>594</v>
      </c>
      <c r="BG164" s="126" t="s">
        <v>594</v>
      </c>
      <c r="BH164" s="126" t="s">
        <v>594</v>
      </c>
      <c r="BI164" s="126" t="s">
        <v>594</v>
      </c>
      <c r="BJ164" s="126" t="s">
        <v>594</v>
      </c>
      <c r="BL164" s="2"/>
      <c r="BM164" s="21"/>
      <c r="BN164" s="6"/>
      <c r="BO164" s="6"/>
      <c r="BP164" s="6"/>
      <c r="BQ164" s="6"/>
      <c r="BR164" t="str">
        <f t="shared" si="30"/>
        <v/>
      </c>
      <c r="BS164" t="s">
        <v>594</v>
      </c>
      <c r="BT164" t="s">
        <v>594</v>
      </c>
      <c r="BU164" t="s">
        <v>594</v>
      </c>
      <c r="BV164" t="s">
        <v>594</v>
      </c>
      <c r="BW164" t="s">
        <v>594</v>
      </c>
    </row>
    <row r="165" spans="1:76" x14ac:dyDescent="0.2">
      <c r="A165" s="2" t="s">
        <v>197</v>
      </c>
      <c r="B165" s="2" t="str">
        <f t="shared" si="35"/>
        <v>.</v>
      </c>
      <c r="C165" s="3" t="s">
        <v>197</v>
      </c>
      <c r="D165" s="3">
        <v>164</v>
      </c>
      <c r="E165" s="2"/>
      <c r="F165" s="2"/>
      <c r="G165" s="3">
        <v>19</v>
      </c>
      <c r="H165" s="3">
        <v>3</v>
      </c>
      <c r="I165" s="3">
        <v>3</v>
      </c>
      <c r="J165" s="3">
        <v>2</v>
      </c>
      <c r="K165" s="3">
        <v>8</v>
      </c>
      <c r="L165" s="3">
        <v>11</v>
      </c>
      <c r="M165" s="40" t="s">
        <v>3</v>
      </c>
      <c r="N165" s="40" t="s">
        <v>23</v>
      </c>
      <c r="O165" s="40" t="s">
        <v>16</v>
      </c>
      <c r="P165" s="40">
        <v>14</v>
      </c>
      <c r="Q165" s="40" t="s">
        <v>516</v>
      </c>
      <c r="R165" s="41" t="s">
        <v>584</v>
      </c>
      <c r="S165" s="21"/>
      <c r="T165" s="21"/>
      <c r="U165" s="53"/>
      <c r="V165" s="53"/>
      <c r="W165" s="54"/>
      <c r="X165" s="54"/>
      <c r="Y165" s="54"/>
      <c r="Z165" s="48">
        <v>43446</v>
      </c>
      <c r="AA165" s="96">
        <v>0.17291666666666669</v>
      </c>
      <c r="AB165" s="82"/>
      <c r="AC165" s="82"/>
      <c r="AD165" s="77"/>
      <c r="AE165" s="77"/>
      <c r="AF165" s="79"/>
      <c r="AG165" s="79"/>
      <c r="AH165" s="77" t="s">
        <v>551</v>
      </c>
      <c r="AI165" s="2"/>
      <c r="AK165">
        <v>0.05</v>
      </c>
      <c r="AL165">
        <v>0.15</v>
      </c>
      <c r="AM165">
        <v>0.14666666666666667</v>
      </c>
      <c r="AN165">
        <v>0.36</v>
      </c>
      <c r="AO165">
        <v>0.65</v>
      </c>
      <c r="AP165">
        <v>0.84499999999999997</v>
      </c>
      <c r="AQ165">
        <v>1.35</v>
      </c>
      <c r="AR165">
        <v>1.82</v>
      </c>
      <c r="AS165">
        <v>2.2599999999999998</v>
      </c>
      <c r="AT165">
        <v>3.0249999999999999</v>
      </c>
      <c r="AU165">
        <v>3.7450000000000001</v>
      </c>
      <c r="AW165" s="126">
        <f t="shared" si="28"/>
        <v>3.7450000000000001</v>
      </c>
      <c r="AX165" s="127">
        <f t="shared" si="33"/>
        <v>1.5507246376811596</v>
      </c>
      <c r="AZ165" s="145">
        <v>2</v>
      </c>
      <c r="BA165" s="126">
        <v>48.3</v>
      </c>
      <c r="BB165" s="126">
        <f t="shared" si="34"/>
        <v>24.15</v>
      </c>
      <c r="BD165" t="str">
        <f t="shared" si="29"/>
        <v/>
      </c>
      <c r="BF165" s="126" t="s">
        <v>594</v>
      </c>
      <c r="BG165" s="126" t="s">
        <v>594</v>
      </c>
      <c r="BH165" s="126" t="s">
        <v>594</v>
      </c>
      <c r="BI165" s="126" t="s">
        <v>594</v>
      </c>
      <c r="BJ165" s="126" t="s">
        <v>594</v>
      </c>
      <c r="BL165" s="2"/>
      <c r="BM165" s="21"/>
      <c r="BN165" s="6"/>
      <c r="BO165" s="6"/>
      <c r="BP165" s="6"/>
      <c r="BQ165" s="6"/>
      <c r="BR165" t="str">
        <f t="shared" si="30"/>
        <v/>
      </c>
      <c r="BS165" t="s">
        <v>594</v>
      </c>
      <c r="BT165" t="s">
        <v>594</v>
      </c>
      <c r="BU165" t="s">
        <v>594</v>
      </c>
      <c r="BV165" t="s">
        <v>594</v>
      </c>
      <c r="BW165" t="s">
        <v>594</v>
      </c>
    </row>
    <row r="166" spans="1:76" x14ac:dyDescent="0.2">
      <c r="A166" s="2" t="s">
        <v>198</v>
      </c>
      <c r="B166" s="2" t="str">
        <f t="shared" si="35"/>
        <v>.</v>
      </c>
      <c r="C166" s="32" t="s">
        <v>198</v>
      </c>
      <c r="D166" s="3">
        <v>165</v>
      </c>
      <c r="E166" s="2"/>
      <c r="F166" s="2"/>
      <c r="G166" s="3">
        <v>19</v>
      </c>
      <c r="H166" s="3">
        <v>5</v>
      </c>
      <c r="I166" s="3">
        <v>3</v>
      </c>
      <c r="J166" s="3">
        <v>2</v>
      </c>
      <c r="K166" s="3">
        <v>9</v>
      </c>
      <c r="L166" s="3">
        <v>10</v>
      </c>
      <c r="M166" s="20" t="s">
        <v>3</v>
      </c>
      <c r="N166" s="20" t="s">
        <v>4</v>
      </c>
      <c r="O166" s="20" t="s">
        <v>20</v>
      </c>
      <c r="P166" s="20">
        <v>2</v>
      </c>
      <c r="Q166" s="20" t="s">
        <v>2</v>
      </c>
      <c r="R166" s="25" t="s">
        <v>581</v>
      </c>
      <c r="S166" s="37"/>
      <c r="T166" s="37"/>
      <c r="U166" s="55"/>
      <c r="V166" s="55"/>
      <c r="W166" s="53"/>
      <c r="X166" s="53"/>
      <c r="Y166" s="53"/>
      <c r="Z166" s="48">
        <v>43434</v>
      </c>
      <c r="AA166" s="96">
        <v>0.60833333333333328</v>
      </c>
      <c r="AB166" s="82">
        <v>4</v>
      </c>
      <c r="AC166" s="82">
        <v>4</v>
      </c>
      <c r="AD166" s="77"/>
      <c r="AE166" s="77"/>
      <c r="AF166" s="79"/>
      <c r="AG166" s="79"/>
      <c r="AH166" s="77"/>
      <c r="AI166" s="49"/>
      <c r="AK166">
        <v>0.13750000000000001</v>
      </c>
      <c r="AW166" s="126">
        <f t="shared" si="28"/>
        <v>0.13750000000000001</v>
      </c>
      <c r="AX166" s="127">
        <f t="shared" si="33"/>
        <v>1.5277777777777777</v>
      </c>
      <c r="AZ166" s="145">
        <f>AB166+AC166</f>
        <v>8</v>
      </c>
      <c r="BA166" s="126">
        <v>7.2</v>
      </c>
      <c r="BB166" s="126">
        <f t="shared" si="34"/>
        <v>0.9</v>
      </c>
      <c r="BD166" t="str">
        <f t="shared" si="29"/>
        <v/>
      </c>
      <c r="BF166" s="126" t="s">
        <v>594</v>
      </c>
      <c r="BG166" s="126" t="s">
        <v>594</v>
      </c>
      <c r="BH166" s="126" t="s">
        <v>594</v>
      </c>
      <c r="BI166" s="126" t="s">
        <v>594</v>
      </c>
      <c r="BJ166" s="126" t="s">
        <v>594</v>
      </c>
      <c r="BL166" s="2"/>
      <c r="BM166" s="21"/>
      <c r="BN166" s="6"/>
      <c r="BO166" s="6"/>
      <c r="BP166" s="6"/>
      <c r="BQ166" s="6"/>
      <c r="BR166" t="str">
        <f t="shared" si="30"/>
        <v/>
      </c>
      <c r="BS166" t="s">
        <v>594</v>
      </c>
      <c r="BT166" t="s">
        <v>594</v>
      </c>
      <c r="BU166" t="s">
        <v>594</v>
      </c>
      <c r="BV166" t="s">
        <v>594</v>
      </c>
      <c r="BW166" t="s">
        <v>594</v>
      </c>
    </row>
    <row r="167" spans="1:76" x14ac:dyDescent="0.2">
      <c r="A167" s="29" t="s">
        <v>245</v>
      </c>
      <c r="B167" s="2" t="str">
        <f t="shared" si="35"/>
        <v>.</v>
      </c>
      <c r="C167" s="84" t="s">
        <v>199</v>
      </c>
      <c r="D167" s="84">
        <v>166</v>
      </c>
      <c r="E167" s="29" t="s">
        <v>491</v>
      </c>
      <c r="F167" s="29" t="s">
        <v>588</v>
      </c>
      <c r="G167" s="3">
        <v>19</v>
      </c>
      <c r="H167" s="3">
        <v>7</v>
      </c>
      <c r="I167" s="3">
        <v>3</v>
      </c>
      <c r="J167" s="3">
        <v>2</v>
      </c>
      <c r="K167" s="3">
        <v>10</v>
      </c>
      <c r="L167" s="3">
        <v>9</v>
      </c>
      <c r="M167" s="27" t="s">
        <v>3</v>
      </c>
      <c r="N167" s="27" t="s">
        <v>23</v>
      </c>
      <c r="O167" s="27" t="s">
        <v>20</v>
      </c>
      <c r="P167" s="27">
        <v>4</v>
      </c>
      <c r="Q167" s="27" t="s">
        <v>21</v>
      </c>
      <c r="R167" s="35" t="s">
        <v>581</v>
      </c>
      <c r="S167" s="21"/>
      <c r="T167" s="21">
        <v>1</v>
      </c>
      <c r="U167" s="69" t="s">
        <v>531</v>
      </c>
      <c r="V167" s="53"/>
      <c r="W167" s="53"/>
      <c r="X167" s="53"/>
      <c r="Y167" s="53"/>
      <c r="Z167" s="94">
        <v>43436</v>
      </c>
      <c r="AA167" s="97">
        <v>9.7916666666666666E-2</v>
      </c>
      <c r="AB167" s="99">
        <v>4</v>
      </c>
      <c r="AC167" s="99">
        <v>3</v>
      </c>
      <c r="AD167" s="77"/>
      <c r="AE167" s="77"/>
      <c r="AF167" s="79"/>
      <c r="AG167" s="79"/>
      <c r="AH167" s="77"/>
      <c r="AI167" s="21"/>
      <c r="AK167">
        <v>0.10666666666666667</v>
      </c>
      <c r="AL167">
        <v>0.16</v>
      </c>
      <c r="AM167">
        <v>0.2243</v>
      </c>
      <c r="AW167" s="126">
        <f t="shared" si="28"/>
        <v>0.2243</v>
      </c>
      <c r="AX167" s="127">
        <f t="shared" si="33"/>
        <v>1.3535344827586206</v>
      </c>
      <c r="AZ167" s="145">
        <f>AB167+AC167</f>
        <v>7</v>
      </c>
      <c r="BA167" s="147">
        <v>11.6</v>
      </c>
      <c r="BB167" s="126">
        <f t="shared" si="34"/>
        <v>1.657142857142857</v>
      </c>
      <c r="BD167" t="str">
        <f t="shared" si="29"/>
        <v/>
      </c>
      <c r="BF167" s="126" t="s">
        <v>594</v>
      </c>
      <c r="BG167" s="126" t="s">
        <v>594</v>
      </c>
      <c r="BH167" s="126" t="s">
        <v>594</v>
      </c>
      <c r="BI167" s="126" t="s">
        <v>594</v>
      </c>
      <c r="BJ167" s="126" t="s">
        <v>594</v>
      </c>
      <c r="BL167" s="2"/>
      <c r="BM167" s="21"/>
      <c r="BN167" s="6"/>
      <c r="BO167" s="6"/>
      <c r="BP167" s="6"/>
      <c r="BQ167" s="6"/>
      <c r="BR167" t="str">
        <f t="shared" si="30"/>
        <v/>
      </c>
      <c r="BS167" t="s">
        <v>594</v>
      </c>
      <c r="BT167" t="s">
        <v>594</v>
      </c>
      <c r="BU167" t="s">
        <v>594</v>
      </c>
      <c r="BV167" t="s">
        <v>594</v>
      </c>
      <c r="BW167" t="s">
        <v>594</v>
      </c>
    </row>
    <row r="168" spans="1:76" x14ac:dyDescent="0.2">
      <c r="A168" s="2" t="s">
        <v>200</v>
      </c>
      <c r="B168" s="2" t="str">
        <f t="shared" si="35"/>
        <v>.</v>
      </c>
      <c r="C168" s="32" t="s">
        <v>200</v>
      </c>
      <c r="D168" s="3">
        <v>167</v>
      </c>
      <c r="E168" s="2"/>
      <c r="F168" s="2"/>
      <c r="G168" s="3">
        <v>19</v>
      </c>
      <c r="H168" s="3">
        <v>9</v>
      </c>
      <c r="I168" s="3">
        <v>3</v>
      </c>
      <c r="J168" s="3">
        <v>2</v>
      </c>
      <c r="K168" s="3">
        <v>10</v>
      </c>
      <c r="L168" s="3">
        <v>11</v>
      </c>
      <c r="M168" s="20" t="s">
        <v>3</v>
      </c>
      <c r="N168" s="20" t="s">
        <v>23</v>
      </c>
      <c r="O168" s="20" t="s">
        <v>20</v>
      </c>
      <c r="P168" s="20">
        <v>6</v>
      </c>
      <c r="Q168" s="20" t="s">
        <v>10</v>
      </c>
      <c r="R168" s="25" t="s">
        <v>581</v>
      </c>
      <c r="S168" s="21"/>
      <c r="T168" s="21"/>
      <c r="U168" s="53"/>
      <c r="V168" s="53"/>
      <c r="W168" s="53"/>
      <c r="X168" s="53"/>
      <c r="Y168" s="53"/>
      <c r="Z168" s="48">
        <v>43438</v>
      </c>
      <c r="AA168" s="96">
        <v>0.59236111111111112</v>
      </c>
      <c r="AB168" s="82">
        <v>5</v>
      </c>
      <c r="AC168" s="82">
        <v>4</v>
      </c>
      <c r="AD168" s="77"/>
      <c r="AE168" s="77"/>
      <c r="AF168" s="79"/>
      <c r="AG168" s="79"/>
      <c r="AH168" s="77"/>
      <c r="AI168" s="21"/>
      <c r="AK168">
        <v>0.13200000000000001</v>
      </c>
      <c r="AL168">
        <v>0.26329999999999998</v>
      </c>
      <c r="AM168">
        <v>0.20250000000000001</v>
      </c>
      <c r="AW168" s="126">
        <f t="shared" si="28"/>
        <v>0.20250000000000001</v>
      </c>
      <c r="AX168" s="127">
        <f t="shared" si="33"/>
        <v>0.82840909090909098</v>
      </c>
      <c r="AZ168" s="145">
        <f>AB168+AC168</f>
        <v>9</v>
      </c>
      <c r="BA168" s="145">
        <v>22</v>
      </c>
      <c r="BB168" s="126">
        <f t="shared" si="34"/>
        <v>2.4444444444444446</v>
      </c>
      <c r="BD168" t="str">
        <f t="shared" si="29"/>
        <v/>
      </c>
      <c r="BF168" s="126" t="s">
        <v>594</v>
      </c>
      <c r="BG168" s="126" t="s">
        <v>594</v>
      </c>
      <c r="BH168" s="126" t="s">
        <v>594</v>
      </c>
      <c r="BI168" s="126" t="s">
        <v>594</v>
      </c>
      <c r="BJ168" s="126" t="s">
        <v>594</v>
      </c>
      <c r="BL168" s="2"/>
      <c r="BM168" s="21"/>
      <c r="BN168" s="6"/>
      <c r="BO168" s="6"/>
      <c r="BP168" s="6"/>
      <c r="BQ168" s="6"/>
      <c r="BR168" t="str">
        <f t="shared" si="30"/>
        <v/>
      </c>
      <c r="BS168" t="s">
        <v>594</v>
      </c>
      <c r="BT168" t="s">
        <v>594</v>
      </c>
      <c r="BU168" t="s">
        <v>594</v>
      </c>
      <c r="BV168" t="s">
        <v>594</v>
      </c>
      <c r="BW168" t="s">
        <v>594</v>
      </c>
    </row>
    <row r="169" spans="1:76" x14ac:dyDescent="0.2">
      <c r="A169" s="2" t="s">
        <v>201</v>
      </c>
      <c r="B169" s="2" t="str">
        <f t="shared" si="35"/>
        <v>.</v>
      </c>
      <c r="C169" s="3" t="s">
        <v>201</v>
      </c>
      <c r="D169" s="3">
        <v>168</v>
      </c>
      <c r="E169" s="2"/>
      <c r="F169" s="2"/>
      <c r="G169" s="3">
        <v>19</v>
      </c>
      <c r="H169" s="3">
        <v>11</v>
      </c>
      <c r="I169" s="3">
        <v>3</v>
      </c>
      <c r="J169" s="3">
        <v>2</v>
      </c>
      <c r="K169" s="3">
        <v>11</v>
      </c>
      <c r="L169" s="3">
        <v>10</v>
      </c>
      <c r="M169" s="31" t="s">
        <v>3</v>
      </c>
      <c r="N169" s="31" t="s">
        <v>4</v>
      </c>
      <c r="O169" s="31" t="s">
        <v>16</v>
      </c>
      <c r="P169" s="31">
        <v>13</v>
      </c>
      <c r="Q169" s="31" t="s">
        <v>515</v>
      </c>
      <c r="R169" s="39" t="s">
        <v>581</v>
      </c>
      <c r="S169" s="21"/>
      <c r="T169" s="21"/>
      <c r="U169" s="53"/>
      <c r="V169" s="53"/>
      <c r="W169" s="54"/>
      <c r="X169" s="54"/>
      <c r="Y169" s="54"/>
      <c r="Z169" s="48">
        <v>43445</v>
      </c>
      <c r="AA169" s="118">
        <v>0.59652777777777777</v>
      </c>
      <c r="AB169" s="82">
        <v>1</v>
      </c>
      <c r="AC169" s="82">
        <v>1</v>
      </c>
      <c r="AD169" s="77"/>
      <c r="AE169" s="77"/>
      <c r="AF169" s="79">
        <v>39.9</v>
      </c>
      <c r="AG169" s="79"/>
      <c r="AH169" s="77" t="s">
        <v>554</v>
      </c>
      <c r="AI169" s="2"/>
      <c r="AK169">
        <v>0.1</v>
      </c>
      <c r="AL169">
        <v>0.20499999999999999</v>
      </c>
      <c r="AM169">
        <v>0.28000000000000003</v>
      </c>
      <c r="AN169">
        <v>0.39</v>
      </c>
      <c r="AO169">
        <v>0.8</v>
      </c>
      <c r="AP169">
        <v>1.0049999999999999</v>
      </c>
      <c r="AQ169">
        <v>1.2749999999999999</v>
      </c>
      <c r="AR169">
        <v>1.7450000000000001</v>
      </c>
      <c r="AS169">
        <v>2.0099999999999998</v>
      </c>
      <c r="AT169">
        <v>2.3050000000000002</v>
      </c>
      <c r="AW169" s="126">
        <f t="shared" si="28"/>
        <v>2.3050000000000002</v>
      </c>
      <c r="AX169" s="127">
        <f t="shared" si="33"/>
        <v>1.4728434504792332</v>
      </c>
      <c r="AZ169" s="145">
        <v>2</v>
      </c>
      <c r="BA169" s="145">
        <v>31.3</v>
      </c>
      <c r="BB169" s="126">
        <f t="shared" si="34"/>
        <v>15.65</v>
      </c>
      <c r="BD169" t="str">
        <f t="shared" si="29"/>
        <v/>
      </c>
      <c r="BF169" s="126" t="s">
        <v>594</v>
      </c>
      <c r="BG169" s="126" t="s">
        <v>594</v>
      </c>
      <c r="BH169" s="126" t="s">
        <v>594</v>
      </c>
      <c r="BI169" s="126" t="s">
        <v>594</v>
      </c>
      <c r="BJ169" s="126" t="s">
        <v>594</v>
      </c>
      <c r="BL169" s="2"/>
      <c r="BM169" s="21"/>
      <c r="BN169" s="6"/>
      <c r="BO169" s="6"/>
      <c r="BP169" s="6"/>
      <c r="BQ169" s="6"/>
      <c r="BR169" t="str">
        <f t="shared" si="30"/>
        <v/>
      </c>
      <c r="BS169" t="s">
        <v>594</v>
      </c>
      <c r="BT169" t="s">
        <v>594</v>
      </c>
      <c r="BU169" t="s">
        <v>594</v>
      </c>
      <c r="BV169" t="s">
        <v>594</v>
      </c>
      <c r="BW169" t="s">
        <v>594</v>
      </c>
      <c r="BX169" s="1" t="s">
        <v>624</v>
      </c>
    </row>
    <row r="170" spans="1:76" x14ac:dyDescent="0.2">
      <c r="A170" s="2" t="s">
        <v>202</v>
      </c>
      <c r="B170" s="2" t="str">
        <f t="shared" si="35"/>
        <v>.</v>
      </c>
      <c r="C170" s="3" t="s">
        <v>202</v>
      </c>
      <c r="D170" s="3">
        <v>169</v>
      </c>
      <c r="E170" s="2"/>
      <c r="F170" s="2"/>
      <c r="G170" s="3">
        <v>19</v>
      </c>
      <c r="H170" s="3">
        <v>13</v>
      </c>
      <c r="I170" s="3">
        <v>3</v>
      </c>
      <c r="J170" s="3">
        <v>2</v>
      </c>
      <c r="K170" s="3">
        <v>12</v>
      </c>
      <c r="L170" s="3">
        <v>9</v>
      </c>
      <c r="M170" s="31" t="s">
        <v>3</v>
      </c>
      <c r="N170" s="31" t="s">
        <v>4</v>
      </c>
      <c r="O170" s="31" t="s">
        <v>16</v>
      </c>
      <c r="P170" s="31">
        <v>13</v>
      </c>
      <c r="Q170" s="31" t="s">
        <v>515</v>
      </c>
      <c r="R170" s="39" t="s">
        <v>584</v>
      </c>
      <c r="S170" s="2"/>
      <c r="T170" s="21"/>
      <c r="U170" s="54"/>
      <c r="V170" s="54"/>
      <c r="W170" s="54"/>
      <c r="X170" s="54"/>
      <c r="Y170" s="54"/>
      <c r="Z170" s="116">
        <v>43445</v>
      </c>
      <c r="AA170" s="118">
        <v>0.17916666666666667</v>
      </c>
      <c r="AB170" s="120">
        <v>1</v>
      </c>
      <c r="AC170" s="120">
        <v>1</v>
      </c>
      <c r="AD170" s="77"/>
      <c r="AE170" s="77"/>
      <c r="AF170" s="79"/>
      <c r="AG170" s="79"/>
      <c r="AH170" s="77" t="s">
        <v>551</v>
      </c>
      <c r="AI170" s="2"/>
      <c r="AK170">
        <v>0.14333333333333334</v>
      </c>
      <c r="AL170">
        <v>0.26333333333333336</v>
      </c>
      <c r="AM170">
        <v>0.24</v>
      </c>
      <c r="AN170">
        <v>0.51666666666666672</v>
      </c>
      <c r="AO170">
        <v>0.94</v>
      </c>
      <c r="AP170">
        <v>1.2350000000000001</v>
      </c>
      <c r="AQ170">
        <v>1.59</v>
      </c>
      <c r="AR170">
        <v>2.0449999999999999</v>
      </c>
      <c r="AS170">
        <v>2.3450000000000002</v>
      </c>
      <c r="AT170">
        <v>3.05</v>
      </c>
      <c r="AW170" s="126">
        <f t="shared" si="28"/>
        <v>3.05</v>
      </c>
      <c r="AX170" s="127">
        <f t="shared" si="33"/>
        <v>1.4628297362110312</v>
      </c>
      <c r="AZ170" s="145">
        <v>2</v>
      </c>
      <c r="BA170" s="126">
        <v>41.7</v>
      </c>
      <c r="BB170" s="126">
        <f t="shared" si="34"/>
        <v>20.85</v>
      </c>
      <c r="BD170" t="str">
        <f t="shared" si="29"/>
        <v/>
      </c>
      <c r="BF170" s="126" t="s">
        <v>594</v>
      </c>
      <c r="BG170" s="126" t="s">
        <v>594</v>
      </c>
      <c r="BH170" s="126" t="s">
        <v>594</v>
      </c>
      <c r="BI170" s="126" t="s">
        <v>594</v>
      </c>
      <c r="BJ170" s="126" t="s">
        <v>594</v>
      </c>
      <c r="BL170" s="2"/>
      <c r="BM170" s="21"/>
      <c r="BN170" s="6"/>
      <c r="BO170" s="6"/>
      <c r="BP170" s="6"/>
      <c r="BQ170" s="6"/>
      <c r="BR170" t="str">
        <f t="shared" si="30"/>
        <v/>
      </c>
      <c r="BS170" t="s">
        <v>594</v>
      </c>
      <c r="BT170" t="s">
        <v>594</v>
      </c>
      <c r="BU170" t="s">
        <v>594</v>
      </c>
      <c r="BV170" t="s">
        <v>594</v>
      </c>
      <c r="BW170" t="s">
        <v>594</v>
      </c>
    </row>
    <row r="171" spans="1:76" x14ac:dyDescent="0.2">
      <c r="A171" s="2" t="s">
        <v>203</v>
      </c>
      <c r="B171" s="2" t="str">
        <f t="shared" si="35"/>
        <v>.</v>
      </c>
      <c r="C171" s="3" t="s">
        <v>203</v>
      </c>
      <c r="D171" s="3">
        <v>170</v>
      </c>
      <c r="E171" s="2"/>
      <c r="F171" s="2"/>
      <c r="G171" s="3">
        <v>19</v>
      </c>
      <c r="H171" s="3">
        <v>15</v>
      </c>
      <c r="I171" s="3">
        <v>3</v>
      </c>
      <c r="J171" s="3">
        <v>2</v>
      </c>
      <c r="K171" s="3">
        <v>12</v>
      </c>
      <c r="L171" s="3">
        <v>11</v>
      </c>
      <c r="M171" s="33" t="s">
        <v>3</v>
      </c>
      <c r="N171" s="33" t="s">
        <v>4</v>
      </c>
      <c r="O171" s="33" t="s">
        <v>16</v>
      </c>
      <c r="P171" s="33" t="s">
        <v>24</v>
      </c>
      <c r="Q171" s="33" t="s">
        <v>24</v>
      </c>
      <c r="R171" s="34" t="s">
        <v>18</v>
      </c>
      <c r="S171" s="33" t="s">
        <v>26</v>
      </c>
      <c r="T171" s="32"/>
      <c r="U171" s="63"/>
      <c r="V171" s="63"/>
      <c r="W171" s="54"/>
      <c r="X171" s="54"/>
      <c r="Y171" s="54"/>
      <c r="Z171" s="48">
        <v>43448</v>
      </c>
      <c r="AA171" s="96"/>
      <c r="AB171" s="82"/>
      <c r="AC171" s="82"/>
      <c r="AD171" s="77"/>
      <c r="AE171" s="77"/>
      <c r="AF171" s="79"/>
      <c r="AG171" s="79"/>
      <c r="AH171" s="77"/>
      <c r="AI171" s="2"/>
      <c r="AK171" t="s">
        <v>594</v>
      </c>
      <c r="AL171" t="s">
        <v>594</v>
      </c>
      <c r="AM171" t="s">
        <v>594</v>
      </c>
      <c r="AO171" t="s">
        <v>594</v>
      </c>
      <c r="AP171" t="s">
        <v>594</v>
      </c>
      <c r="AQ171" t="s">
        <v>594</v>
      </c>
      <c r="AR171" t="s">
        <v>594</v>
      </c>
      <c r="AS171" t="s">
        <v>594</v>
      </c>
      <c r="AT171" t="s">
        <v>594</v>
      </c>
      <c r="AU171" t="s">
        <v>594</v>
      </c>
      <c r="AV171" t="s">
        <v>594</v>
      </c>
      <c r="AW171" s="126" t="str">
        <f t="shared" si="28"/>
        <v/>
      </c>
      <c r="AX171" s="127"/>
      <c r="AZ171" s="145">
        <v>2</v>
      </c>
      <c r="BA171" s="126">
        <v>80.400000000000006</v>
      </c>
      <c r="BB171" s="126">
        <f t="shared" si="34"/>
        <v>40.200000000000003</v>
      </c>
      <c r="BC171">
        <v>14</v>
      </c>
      <c r="BD171">
        <f t="shared" si="29"/>
        <v>7</v>
      </c>
      <c r="BE171" s="126">
        <v>0.17412935323383083</v>
      </c>
      <c r="BF171" s="126">
        <v>282.71177499999999</v>
      </c>
      <c r="BG171" s="126">
        <v>4.6629375</v>
      </c>
      <c r="BH171" s="126">
        <v>14.6490375</v>
      </c>
      <c r="BI171" s="126">
        <v>8.1487500000000004E-2</v>
      </c>
      <c r="BJ171" s="126">
        <v>6.0999999999999999E-2</v>
      </c>
      <c r="BL171" s="2" t="s">
        <v>491</v>
      </c>
      <c r="BM171" s="21" t="s">
        <v>491</v>
      </c>
      <c r="BN171" s="6"/>
      <c r="BO171" s="6"/>
      <c r="BP171" s="6"/>
      <c r="BQ171" s="6"/>
      <c r="BR171" t="str">
        <f t="shared" si="30"/>
        <v/>
      </c>
      <c r="BS171" t="s">
        <v>594</v>
      </c>
      <c r="BT171" t="s">
        <v>594</v>
      </c>
      <c r="BU171" t="s">
        <v>594</v>
      </c>
      <c r="BV171" t="s">
        <v>594</v>
      </c>
      <c r="BW171" t="s">
        <v>594</v>
      </c>
    </row>
    <row r="172" spans="1:76" x14ac:dyDescent="0.2">
      <c r="A172" s="87"/>
      <c r="B172" s="87" t="str">
        <f t="shared" si="35"/>
        <v>.</v>
      </c>
      <c r="C172" s="88" t="s">
        <v>204</v>
      </c>
      <c r="D172" s="88">
        <v>171</v>
      </c>
      <c r="E172" s="2" t="s">
        <v>587</v>
      </c>
      <c r="F172" s="29" t="s">
        <v>588</v>
      </c>
      <c r="G172" s="3">
        <v>19</v>
      </c>
      <c r="H172" s="3">
        <v>17</v>
      </c>
      <c r="I172" s="3">
        <v>3</v>
      </c>
      <c r="J172" s="3">
        <v>2</v>
      </c>
      <c r="K172" s="3">
        <v>13</v>
      </c>
      <c r="L172" s="3">
        <v>10</v>
      </c>
      <c r="M172" s="28" t="s">
        <v>3</v>
      </c>
      <c r="N172" s="28" t="s">
        <v>23</v>
      </c>
      <c r="O172" s="28" t="s">
        <v>20</v>
      </c>
      <c r="P172" s="30" t="s">
        <v>466</v>
      </c>
      <c r="Q172" s="30" t="s">
        <v>466</v>
      </c>
      <c r="R172" s="36" t="s">
        <v>18</v>
      </c>
      <c r="S172" s="37"/>
      <c r="T172" s="21">
        <v>1</v>
      </c>
      <c r="U172" s="68" t="s">
        <v>534</v>
      </c>
      <c r="V172" s="68" t="s">
        <v>496</v>
      </c>
      <c r="W172" s="68" t="s">
        <v>228</v>
      </c>
      <c r="X172" s="68"/>
      <c r="Y172" s="68"/>
      <c r="Z172" s="2"/>
      <c r="AA172" s="96"/>
      <c r="AB172" s="82"/>
      <c r="AC172" s="82"/>
      <c r="AD172" s="77"/>
      <c r="AE172" s="77"/>
      <c r="AF172" s="79"/>
      <c r="AG172" s="79"/>
      <c r="AH172" s="77"/>
      <c r="AI172" s="21"/>
      <c r="AK172">
        <v>0.08</v>
      </c>
      <c r="AL172">
        <v>0.17</v>
      </c>
      <c r="AW172" s="126">
        <f t="shared" si="28"/>
        <v>0.17</v>
      </c>
      <c r="AX172" s="127"/>
      <c r="AZ172" s="145"/>
      <c r="BD172" t="str">
        <f t="shared" si="29"/>
        <v/>
      </c>
      <c r="BF172" s="126" t="s">
        <v>594</v>
      </c>
      <c r="BG172" s="126" t="s">
        <v>594</v>
      </c>
      <c r="BH172" s="126" t="s">
        <v>594</v>
      </c>
      <c r="BI172" s="126" t="s">
        <v>594</v>
      </c>
      <c r="BJ172" s="126" t="s">
        <v>594</v>
      </c>
      <c r="BL172" s="2"/>
      <c r="BM172" s="21"/>
      <c r="BN172" s="6"/>
      <c r="BO172" s="6"/>
      <c r="BP172" s="6"/>
      <c r="BQ172" s="6"/>
      <c r="BR172" t="str">
        <f t="shared" si="30"/>
        <v/>
      </c>
      <c r="BS172" t="s">
        <v>594</v>
      </c>
      <c r="BT172" t="s">
        <v>594</v>
      </c>
      <c r="BU172" t="s">
        <v>594</v>
      </c>
      <c r="BV172" t="s">
        <v>594</v>
      </c>
      <c r="BW172" t="s">
        <v>594</v>
      </c>
    </row>
    <row r="173" spans="1:76" x14ac:dyDescent="0.2">
      <c r="A173" s="2" t="s">
        <v>481</v>
      </c>
      <c r="B173" s="2" t="str">
        <f t="shared" si="35"/>
        <v>.</v>
      </c>
      <c r="C173" s="3" t="s">
        <v>205</v>
      </c>
      <c r="D173" s="3">
        <v>172</v>
      </c>
      <c r="E173" s="2"/>
      <c r="F173" s="2"/>
      <c r="G173" s="3">
        <v>20</v>
      </c>
      <c r="H173" s="3">
        <v>1</v>
      </c>
      <c r="I173" s="3">
        <v>3</v>
      </c>
      <c r="J173" s="3">
        <v>2</v>
      </c>
      <c r="K173" s="3">
        <v>8</v>
      </c>
      <c r="L173" s="3">
        <v>13</v>
      </c>
      <c r="M173" s="31" t="s">
        <v>3</v>
      </c>
      <c r="N173" s="31" t="s">
        <v>23</v>
      </c>
      <c r="O173" s="31" t="s">
        <v>16</v>
      </c>
      <c r="P173" s="31">
        <v>8</v>
      </c>
      <c r="Q173" s="31" t="s">
        <v>11</v>
      </c>
      <c r="R173" s="31" t="s">
        <v>581</v>
      </c>
      <c r="S173" s="21"/>
      <c r="T173" s="21">
        <v>1</v>
      </c>
      <c r="U173" s="68"/>
      <c r="V173" s="68"/>
      <c r="W173" s="68"/>
      <c r="X173" s="68" t="s">
        <v>547</v>
      </c>
      <c r="Y173" s="68" t="s">
        <v>210</v>
      </c>
      <c r="Z173" s="48">
        <v>43440</v>
      </c>
      <c r="AA173" s="96">
        <v>0.6020833333333333</v>
      </c>
      <c r="AB173" s="82">
        <v>1</v>
      </c>
      <c r="AC173" s="82">
        <v>1</v>
      </c>
      <c r="AD173" s="77" t="s">
        <v>564</v>
      </c>
      <c r="AE173" s="77"/>
      <c r="AF173" s="79"/>
      <c r="AG173" s="79"/>
      <c r="AH173" s="77"/>
      <c r="AI173" s="2"/>
      <c r="AK173">
        <v>0.22</v>
      </c>
      <c r="AL173">
        <v>0.42</v>
      </c>
      <c r="AM173">
        <v>0.31</v>
      </c>
      <c r="AN173">
        <v>0.71</v>
      </c>
      <c r="AW173" s="126">
        <f t="shared" si="28"/>
        <v>0.71</v>
      </c>
      <c r="AX173" s="127">
        <f>IF(AW173&gt;0,AW173*10/(BB173),"")</f>
        <v>1.378640776699029</v>
      </c>
      <c r="AZ173" s="145">
        <f>AB173+AC173</f>
        <v>2</v>
      </c>
      <c r="BA173" s="81">
        <v>10.3</v>
      </c>
      <c r="BB173" s="126">
        <f>BA173/AZ173</f>
        <v>5.15</v>
      </c>
      <c r="BD173" t="str">
        <f t="shared" si="29"/>
        <v/>
      </c>
      <c r="BF173" s="126" t="s">
        <v>594</v>
      </c>
      <c r="BG173" s="126" t="s">
        <v>594</v>
      </c>
      <c r="BH173" s="126" t="s">
        <v>594</v>
      </c>
      <c r="BI173" s="126" t="s">
        <v>594</v>
      </c>
      <c r="BJ173" s="126" t="s">
        <v>594</v>
      </c>
      <c r="BL173" s="2"/>
      <c r="BM173" s="21"/>
      <c r="BN173" s="6"/>
      <c r="BO173" s="6"/>
      <c r="BP173" s="6"/>
      <c r="BQ173" s="6"/>
      <c r="BR173" t="str">
        <f t="shared" si="30"/>
        <v/>
      </c>
      <c r="BS173" t="s">
        <v>594</v>
      </c>
      <c r="BT173" t="s">
        <v>594</v>
      </c>
      <c r="BU173" t="s">
        <v>594</v>
      </c>
      <c r="BV173" t="s">
        <v>594</v>
      </c>
      <c r="BW173" t="s">
        <v>594</v>
      </c>
    </row>
    <row r="174" spans="1:76" x14ac:dyDescent="0.2">
      <c r="A174" s="2" t="s">
        <v>206</v>
      </c>
      <c r="B174" s="2" t="str">
        <f t="shared" si="35"/>
        <v>.</v>
      </c>
      <c r="C174" s="3" t="s">
        <v>206</v>
      </c>
      <c r="D174" s="3">
        <v>173</v>
      </c>
      <c r="E174" s="2"/>
      <c r="F174" s="2"/>
      <c r="G174" s="3">
        <v>20</v>
      </c>
      <c r="H174" s="3">
        <v>3</v>
      </c>
      <c r="I174" s="3">
        <v>3</v>
      </c>
      <c r="J174" s="3">
        <v>2</v>
      </c>
      <c r="K174" s="3">
        <v>8</v>
      </c>
      <c r="L174" s="3">
        <v>15</v>
      </c>
      <c r="M174" s="40" t="s">
        <v>3</v>
      </c>
      <c r="N174" s="40" t="s">
        <v>4</v>
      </c>
      <c r="O174" s="40" t="s">
        <v>16</v>
      </c>
      <c r="P174" s="40">
        <v>14</v>
      </c>
      <c r="Q174" s="40" t="s">
        <v>516</v>
      </c>
      <c r="R174" s="41" t="s">
        <v>581</v>
      </c>
      <c r="S174" s="21"/>
      <c r="T174" s="21"/>
      <c r="U174" s="53"/>
      <c r="V174" s="53"/>
      <c r="W174" s="54"/>
      <c r="X174" s="54"/>
      <c r="Y174" s="54"/>
      <c r="Z174" s="48">
        <v>43446</v>
      </c>
      <c r="AA174" s="96">
        <v>9.7916666666666666E-2</v>
      </c>
      <c r="AB174" s="82"/>
      <c r="AC174" s="82"/>
      <c r="AD174" s="77"/>
      <c r="AE174" s="77"/>
      <c r="AF174" s="79">
        <v>40</v>
      </c>
      <c r="AG174" s="79">
        <v>14.5</v>
      </c>
      <c r="AH174" s="77" t="s">
        <v>552</v>
      </c>
      <c r="AI174" s="2"/>
      <c r="AK174">
        <v>0.15</v>
      </c>
      <c r="AL174">
        <v>0.35249999999999998</v>
      </c>
      <c r="AM174">
        <v>0.38250000000000001</v>
      </c>
      <c r="AN174">
        <v>0.64</v>
      </c>
      <c r="AO174">
        <v>1.335</v>
      </c>
      <c r="AP174">
        <v>1.57</v>
      </c>
      <c r="AQ174">
        <v>2.5350000000000001</v>
      </c>
      <c r="AR174">
        <v>3.0150000000000001</v>
      </c>
      <c r="AS174">
        <v>3.605</v>
      </c>
      <c r="AT174">
        <v>4.2549999999999999</v>
      </c>
      <c r="AU174">
        <v>5.1749999999999998</v>
      </c>
      <c r="AW174" s="126">
        <f t="shared" si="28"/>
        <v>5.1749999999999998</v>
      </c>
      <c r="AX174" s="127">
        <f>IF(AW174&gt;0,AW174*10/(BB174),"")</f>
        <v>1.4806866952789699</v>
      </c>
      <c r="AZ174" s="145">
        <v>2</v>
      </c>
      <c r="BA174" s="145">
        <v>69.900000000000006</v>
      </c>
      <c r="BB174" s="126">
        <f>BA174/AZ174</f>
        <v>34.950000000000003</v>
      </c>
      <c r="BD174" t="str">
        <f t="shared" si="29"/>
        <v/>
      </c>
      <c r="BF174" s="126" t="s">
        <v>594</v>
      </c>
      <c r="BG174" s="126" t="s">
        <v>594</v>
      </c>
      <c r="BH174" s="126" t="s">
        <v>594</v>
      </c>
      <c r="BI174" s="126" t="s">
        <v>594</v>
      </c>
      <c r="BJ174" s="126" t="s">
        <v>594</v>
      </c>
      <c r="BL174" s="2"/>
      <c r="BM174" s="21"/>
      <c r="BN174" s="6"/>
      <c r="BO174" s="6"/>
      <c r="BP174" s="6"/>
      <c r="BQ174" s="6"/>
      <c r="BR174" t="str">
        <f t="shared" si="30"/>
        <v/>
      </c>
      <c r="BS174" t="s">
        <v>594</v>
      </c>
      <c r="BT174" t="s">
        <v>594</v>
      </c>
      <c r="BU174" t="s">
        <v>594</v>
      </c>
      <c r="BV174" t="s">
        <v>594</v>
      </c>
      <c r="BW174" t="s">
        <v>594</v>
      </c>
    </row>
    <row r="175" spans="1:76" x14ac:dyDescent="0.2">
      <c r="A175" s="29" t="s">
        <v>233</v>
      </c>
      <c r="B175" s="2" t="str">
        <f t="shared" si="35"/>
        <v>.</v>
      </c>
      <c r="C175" s="84" t="s">
        <v>207</v>
      </c>
      <c r="D175" s="84">
        <v>174</v>
      </c>
      <c r="E175" s="29" t="s">
        <v>491</v>
      </c>
      <c r="F175" s="29" t="s">
        <v>588</v>
      </c>
      <c r="G175" s="3">
        <v>20</v>
      </c>
      <c r="H175" s="3">
        <v>5</v>
      </c>
      <c r="I175" s="3">
        <v>3</v>
      </c>
      <c r="J175" s="3">
        <v>2</v>
      </c>
      <c r="K175" s="3">
        <v>9</v>
      </c>
      <c r="L175" s="3">
        <v>14</v>
      </c>
      <c r="M175" s="27" t="s">
        <v>3</v>
      </c>
      <c r="N175" s="27" t="s">
        <v>4</v>
      </c>
      <c r="O175" s="27" t="s">
        <v>20</v>
      </c>
      <c r="P175" s="27">
        <v>4</v>
      </c>
      <c r="Q175" s="27" t="s">
        <v>21</v>
      </c>
      <c r="R175" s="35" t="s">
        <v>582</v>
      </c>
      <c r="S175" s="37"/>
      <c r="T175" s="21">
        <v>1</v>
      </c>
      <c r="U175" s="69" t="s">
        <v>532</v>
      </c>
      <c r="V175" s="55"/>
      <c r="W175" s="53"/>
      <c r="X175" s="53"/>
      <c r="Y175" s="53"/>
      <c r="Z175" s="94">
        <v>43436</v>
      </c>
      <c r="AA175" s="97">
        <v>0.75347222222222221</v>
      </c>
      <c r="AB175" s="99">
        <v>4</v>
      </c>
      <c r="AC175" s="99">
        <v>4</v>
      </c>
      <c r="AD175" s="123"/>
      <c r="AE175" s="77"/>
      <c r="AF175" s="79"/>
      <c r="AG175" s="79"/>
      <c r="AH175" s="77"/>
      <c r="AI175" s="21"/>
      <c r="AK175">
        <v>0.15</v>
      </c>
      <c r="AL175">
        <v>0.21428571428571427</v>
      </c>
      <c r="AM175">
        <v>0.21071428571428572</v>
      </c>
      <c r="AW175" s="126">
        <f t="shared" si="28"/>
        <v>0.21071428571428572</v>
      </c>
      <c r="AX175" s="127">
        <f>IF(AW175&gt;0,AW175*10/(BB175),"")</f>
        <v>1.0601976639712489</v>
      </c>
      <c r="AZ175" s="145">
        <f>AB175+AC175</f>
        <v>8</v>
      </c>
      <c r="BA175" s="147">
        <v>15.9</v>
      </c>
      <c r="BB175" s="126">
        <f>BA175/AZ175</f>
        <v>1.9875</v>
      </c>
      <c r="BD175" t="str">
        <f t="shared" si="29"/>
        <v/>
      </c>
      <c r="BF175" s="126" t="s">
        <v>594</v>
      </c>
      <c r="BG175" s="126" t="s">
        <v>594</v>
      </c>
      <c r="BH175" s="126" t="s">
        <v>594</v>
      </c>
      <c r="BI175" s="126" t="s">
        <v>594</v>
      </c>
      <c r="BJ175" s="126" t="s">
        <v>594</v>
      </c>
      <c r="BL175" s="2"/>
      <c r="BM175" s="21"/>
      <c r="BN175" s="6"/>
      <c r="BO175" s="6"/>
      <c r="BP175" s="6"/>
      <c r="BQ175" s="6"/>
      <c r="BR175" t="str">
        <f t="shared" si="30"/>
        <v/>
      </c>
      <c r="BS175" t="s">
        <v>594</v>
      </c>
      <c r="BT175" t="s">
        <v>594</v>
      </c>
      <c r="BU175" t="s">
        <v>594</v>
      </c>
      <c r="BV175" t="s">
        <v>594</v>
      </c>
      <c r="BW175" t="s">
        <v>594</v>
      </c>
    </row>
    <row r="176" spans="1:76" x14ac:dyDescent="0.2">
      <c r="A176" s="2" t="s">
        <v>208</v>
      </c>
      <c r="B176" s="2" t="str">
        <f t="shared" si="35"/>
        <v>.</v>
      </c>
      <c r="C176" s="3" t="s">
        <v>208</v>
      </c>
      <c r="D176" s="3">
        <v>175</v>
      </c>
      <c r="E176" s="2"/>
      <c r="F176" s="2"/>
      <c r="G176" s="3">
        <v>20</v>
      </c>
      <c r="H176" s="3">
        <v>7</v>
      </c>
      <c r="I176" s="3">
        <v>3</v>
      </c>
      <c r="J176" s="3">
        <v>2</v>
      </c>
      <c r="K176" s="3">
        <v>10</v>
      </c>
      <c r="L176" s="3">
        <v>13</v>
      </c>
      <c r="M176" s="40" t="s">
        <v>3</v>
      </c>
      <c r="N176" s="40" t="s">
        <v>4</v>
      </c>
      <c r="O176" s="40" t="s">
        <v>16</v>
      </c>
      <c r="P176" s="40">
        <v>14</v>
      </c>
      <c r="Q176" s="40" t="s">
        <v>516</v>
      </c>
      <c r="R176" s="41" t="s">
        <v>582</v>
      </c>
      <c r="S176" s="21"/>
      <c r="T176" s="21"/>
      <c r="U176" s="53"/>
      <c r="V176" s="53"/>
      <c r="W176" s="54"/>
      <c r="X176" s="54"/>
      <c r="Y176" s="54"/>
      <c r="Z176" s="48">
        <v>43446</v>
      </c>
      <c r="AA176" s="96">
        <v>0.76388888888888884</v>
      </c>
      <c r="AB176" s="82">
        <v>1</v>
      </c>
      <c r="AC176" s="82">
        <v>1</v>
      </c>
      <c r="AD176" s="77"/>
      <c r="AE176" s="77"/>
      <c r="AF176" s="79">
        <v>39.5</v>
      </c>
      <c r="AG176" s="79">
        <v>1.6</v>
      </c>
      <c r="AH176" s="77" t="s">
        <v>552</v>
      </c>
      <c r="AI176" s="2"/>
      <c r="AK176">
        <v>0.115</v>
      </c>
      <c r="AL176">
        <v>0.27750000000000002</v>
      </c>
      <c r="AM176">
        <v>0.2525</v>
      </c>
      <c r="AN176">
        <v>0.45</v>
      </c>
      <c r="AO176">
        <v>1.35</v>
      </c>
      <c r="AP176">
        <v>1.63</v>
      </c>
      <c r="AQ176">
        <v>2.48</v>
      </c>
      <c r="AR176">
        <v>3.2250000000000001</v>
      </c>
      <c r="AS176">
        <v>4.03</v>
      </c>
      <c r="AT176">
        <v>5.1150000000000002</v>
      </c>
      <c r="AU176">
        <v>6.0650000000000004</v>
      </c>
      <c r="AW176" s="126">
        <f t="shared" si="28"/>
        <v>6.0650000000000004</v>
      </c>
      <c r="AX176" s="127">
        <f>IF(AW176&gt;0,AW176*10/(BB176),"")</f>
        <v>1.4847001223990208</v>
      </c>
      <c r="AZ176" s="145">
        <v>2</v>
      </c>
      <c r="BA176" s="145">
        <v>81.7</v>
      </c>
      <c r="BB176" s="126">
        <f>BA176/AZ176</f>
        <v>40.85</v>
      </c>
      <c r="BD176" t="str">
        <f t="shared" si="29"/>
        <v/>
      </c>
      <c r="BF176" s="126" t="s">
        <v>594</v>
      </c>
      <c r="BG176" s="126" t="s">
        <v>594</v>
      </c>
      <c r="BH176" s="126" t="s">
        <v>594</v>
      </c>
      <c r="BI176" s="126" t="s">
        <v>594</v>
      </c>
      <c r="BJ176" s="126" t="s">
        <v>594</v>
      </c>
      <c r="BL176" s="2"/>
      <c r="BM176" s="21"/>
      <c r="BN176" s="6"/>
      <c r="BO176" s="6"/>
      <c r="BP176" s="6"/>
      <c r="BQ176" s="6"/>
      <c r="BR176" t="str">
        <f t="shared" si="30"/>
        <v/>
      </c>
      <c r="BS176" t="s">
        <v>594</v>
      </c>
      <c r="BT176" t="s">
        <v>594</v>
      </c>
      <c r="BU176" t="s">
        <v>594</v>
      </c>
      <c r="BV176" t="s">
        <v>594</v>
      </c>
      <c r="BW176" t="s">
        <v>594</v>
      </c>
    </row>
    <row r="177" spans="1:76" x14ac:dyDescent="0.2">
      <c r="A177" s="2" t="s">
        <v>209</v>
      </c>
      <c r="B177" s="2" t="str">
        <f t="shared" si="35"/>
        <v>.</v>
      </c>
      <c r="C177" s="3" t="s">
        <v>209</v>
      </c>
      <c r="D177" s="3">
        <v>176</v>
      </c>
      <c r="E177" s="2"/>
      <c r="F177" s="2"/>
      <c r="G177" s="3">
        <v>20</v>
      </c>
      <c r="H177" s="3">
        <v>9</v>
      </c>
      <c r="I177" s="3">
        <v>3</v>
      </c>
      <c r="J177" s="3">
        <v>2</v>
      </c>
      <c r="K177" s="3">
        <v>10</v>
      </c>
      <c r="L177" s="3">
        <v>15</v>
      </c>
      <c r="M177" s="33" t="s">
        <v>3</v>
      </c>
      <c r="N177" s="33" t="s">
        <v>4</v>
      </c>
      <c r="O177" s="33" t="s">
        <v>16</v>
      </c>
      <c r="P177" s="33" t="s">
        <v>17</v>
      </c>
      <c r="Q177" s="33" t="s">
        <v>17</v>
      </c>
      <c r="R177" s="34" t="s">
        <v>18</v>
      </c>
      <c r="S177" s="2"/>
      <c r="T177" s="21"/>
      <c r="U177" s="54"/>
      <c r="V177" s="54"/>
      <c r="W177" s="54"/>
      <c r="X177" s="54"/>
      <c r="Y177" s="54"/>
      <c r="Z177" s="48">
        <v>43448</v>
      </c>
      <c r="AA177" s="96"/>
      <c r="AB177" s="82"/>
      <c r="AC177" s="82"/>
      <c r="AD177" s="77"/>
      <c r="AE177" s="77"/>
      <c r="AF177" s="79"/>
      <c r="AG177" s="79"/>
      <c r="AH177" s="77"/>
      <c r="AI177" s="2"/>
      <c r="AK177">
        <v>0.06</v>
      </c>
      <c r="AL177">
        <v>0.184</v>
      </c>
      <c r="AM177">
        <v>0.215</v>
      </c>
      <c r="AN177">
        <v>0.32400000000000001</v>
      </c>
      <c r="AO177">
        <v>0.82</v>
      </c>
      <c r="AP177">
        <v>1.095</v>
      </c>
      <c r="AQ177">
        <v>1.47</v>
      </c>
      <c r="AR177">
        <v>1.845</v>
      </c>
      <c r="AS177">
        <v>2.1800000000000002</v>
      </c>
      <c r="AT177">
        <v>2.39</v>
      </c>
      <c r="AU177">
        <v>2.7</v>
      </c>
      <c r="AV177">
        <v>4.5350000000000001</v>
      </c>
      <c r="AW177" s="126">
        <f t="shared" si="28"/>
        <v>4.5350000000000001</v>
      </c>
      <c r="AX177" s="127">
        <f>IF(AW177&gt;0,AW177*10/(BB177),"")</f>
        <v>1.2273342354533152</v>
      </c>
      <c r="AZ177" s="145">
        <v>2</v>
      </c>
      <c r="BA177" s="145">
        <v>73.900000000000006</v>
      </c>
      <c r="BB177" s="126">
        <f>BA177/AZ177</f>
        <v>36.950000000000003</v>
      </c>
      <c r="BC177">
        <v>9.5</v>
      </c>
      <c r="BD177">
        <f t="shared" si="29"/>
        <v>4.75</v>
      </c>
      <c r="BE177" s="126">
        <v>0.12855209742895804</v>
      </c>
      <c r="BF177" s="126">
        <v>253.28637499999999</v>
      </c>
      <c r="BG177" s="126">
        <v>4.1720750000000004</v>
      </c>
      <c r="BH177" s="126">
        <v>13.106925</v>
      </c>
      <c r="BI177" s="126">
        <v>8.1587499999999993E-2</v>
      </c>
      <c r="BJ177" s="126">
        <v>5.4375E-2</v>
      </c>
      <c r="BL177" s="2" t="s">
        <v>491</v>
      </c>
      <c r="BM177" s="21" t="s">
        <v>491</v>
      </c>
      <c r="BN177" s="6"/>
      <c r="BO177" s="6"/>
      <c r="BP177" s="6"/>
      <c r="BQ177" s="6"/>
      <c r="BR177" t="str">
        <f t="shared" si="30"/>
        <v/>
      </c>
      <c r="BS177" t="s">
        <v>594</v>
      </c>
      <c r="BT177" t="s">
        <v>594</v>
      </c>
      <c r="BU177" t="s">
        <v>594</v>
      </c>
      <c r="BV177" t="s">
        <v>594</v>
      </c>
      <c r="BW177" t="s">
        <v>594</v>
      </c>
    </row>
    <row r="178" spans="1:76" x14ac:dyDescent="0.2">
      <c r="A178" s="2"/>
      <c r="B178" s="2" t="str">
        <f t="shared" si="35"/>
        <v>.</v>
      </c>
      <c r="C178" s="3" t="s">
        <v>210</v>
      </c>
      <c r="D178" s="3">
        <v>177</v>
      </c>
      <c r="E178" s="2"/>
      <c r="F178" s="2"/>
      <c r="G178" s="3">
        <v>20</v>
      </c>
      <c r="H178" s="3">
        <v>11</v>
      </c>
      <c r="I178" s="3">
        <v>3</v>
      </c>
      <c r="J178" s="3">
        <v>2</v>
      </c>
      <c r="K178" s="3">
        <v>11</v>
      </c>
      <c r="L178" s="3">
        <v>14</v>
      </c>
      <c r="M178" s="40" t="s">
        <v>3</v>
      </c>
      <c r="N178" s="40" t="s">
        <v>23</v>
      </c>
      <c r="O178" s="40" t="s">
        <v>16</v>
      </c>
      <c r="P178" s="40">
        <v>8</v>
      </c>
      <c r="Q178" s="40" t="s">
        <v>11</v>
      </c>
      <c r="R178" s="40" t="s">
        <v>581</v>
      </c>
      <c r="S178" s="21"/>
      <c r="T178" s="21">
        <v>1</v>
      </c>
      <c r="U178" s="68" t="s">
        <v>528</v>
      </c>
      <c r="V178" s="68"/>
      <c r="W178" s="68"/>
      <c r="X178" s="68"/>
      <c r="Y178" s="68"/>
      <c r="Z178" s="116"/>
      <c r="AA178" s="118"/>
      <c r="AB178" s="120"/>
      <c r="AC178" s="120"/>
      <c r="AD178" s="77" t="s">
        <v>572</v>
      </c>
      <c r="AE178" s="77"/>
      <c r="AF178" s="79"/>
      <c r="AG178" s="79"/>
      <c r="AH178" s="123"/>
      <c r="AI178" s="5"/>
      <c r="AK178">
        <v>0.11</v>
      </c>
      <c r="AL178">
        <v>0.25</v>
      </c>
      <c r="AM178">
        <v>0.24</v>
      </c>
      <c r="AN178">
        <v>0.38</v>
      </c>
      <c r="AW178" s="126">
        <f t="shared" si="28"/>
        <v>0.38</v>
      </c>
      <c r="AX178" s="127"/>
      <c r="AZ178" s="145"/>
      <c r="BD178" t="str">
        <f t="shared" si="29"/>
        <v/>
      </c>
      <c r="BF178" s="126" t="s">
        <v>594</v>
      </c>
      <c r="BG178" s="126" t="s">
        <v>594</v>
      </c>
      <c r="BH178" s="126" t="s">
        <v>594</v>
      </c>
      <c r="BI178" s="126" t="s">
        <v>594</v>
      </c>
      <c r="BJ178" s="126" t="s">
        <v>594</v>
      </c>
      <c r="BL178" s="2"/>
      <c r="BM178" s="21"/>
      <c r="BN178" s="6"/>
      <c r="BO178" s="6"/>
      <c r="BP178" s="6"/>
      <c r="BQ178" s="6"/>
      <c r="BR178" t="str">
        <f t="shared" si="30"/>
        <v/>
      </c>
      <c r="BS178" t="s">
        <v>594</v>
      </c>
      <c r="BT178" t="s">
        <v>594</v>
      </c>
      <c r="BU178" t="s">
        <v>594</v>
      </c>
      <c r="BV178" t="s">
        <v>594</v>
      </c>
      <c r="BW178" t="s">
        <v>594</v>
      </c>
    </row>
    <row r="179" spans="1:76" x14ac:dyDescent="0.2">
      <c r="A179" s="2" t="s">
        <v>211</v>
      </c>
      <c r="B179" s="2" t="str">
        <f t="shared" si="35"/>
        <v>.</v>
      </c>
      <c r="C179" s="32" t="s">
        <v>211</v>
      </c>
      <c r="D179" s="3">
        <v>178</v>
      </c>
      <c r="E179" s="2"/>
      <c r="F179" s="2"/>
      <c r="G179" s="3">
        <v>20</v>
      </c>
      <c r="H179" s="3">
        <v>13</v>
      </c>
      <c r="I179" s="3">
        <v>3</v>
      </c>
      <c r="J179" s="3">
        <v>2</v>
      </c>
      <c r="K179" s="3">
        <v>12</v>
      </c>
      <c r="L179" s="3">
        <v>13</v>
      </c>
      <c r="M179" s="27" t="s">
        <v>3</v>
      </c>
      <c r="N179" s="27" t="s">
        <v>4</v>
      </c>
      <c r="O179" s="27" t="s">
        <v>20</v>
      </c>
      <c r="P179" s="27">
        <v>4</v>
      </c>
      <c r="Q179" s="27" t="s">
        <v>21</v>
      </c>
      <c r="R179" s="35" t="s">
        <v>581</v>
      </c>
      <c r="S179" s="21"/>
      <c r="T179" s="21"/>
      <c r="U179" s="53"/>
      <c r="V179" s="53"/>
      <c r="W179" s="53"/>
      <c r="X179" s="53"/>
      <c r="Y179" s="53"/>
      <c r="Z179" s="66">
        <v>43436</v>
      </c>
      <c r="AA179" s="96">
        <v>9.5138888888888884E-2</v>
      </c>
      <c r="AB179" s="82">
        <v>4</v>
      </c>
      <c r="AC179" s="82">
        <v>4</v>
      </c>
      <c r="AD179" s="77"/>
      <c r="AE179" s="77"/>
      <c r="AF179" s="79"/>
      <c r="AG179" s="79"/>
      <c r="AH179" s="77"/>
      <c r="AI179" s="21"/>
      <c r="AK179">
        <v>0.06</v>
      </c>
      <c r="AL179">
        <v>0.1657142857142857</v>
      </c>
      <c r="AM179">
        <v>0.12833333333333333</v>
      </c>
      <c r="AW179" s="126">
        <f t="shared" si="28"/>
        <v>0.12833333333333333</v>
      </c>
      <c r="AX179" s="127">
        <f>IF(AW179&gt;0,AW179*10/(BB179),"")</f>
        <v>1.0165016501650164</v>
      </c>
      <c r="AZ179" s="145">
        <f>AB179+AC179</f>
        <v>8</v>
      </c>
      <c r="BA179" s="145">
        <v>10.1</v>
      </c>
      <c r="BB179" s="126">
        <f>BA179/AZ179</f>
        <v>1.2625</v>
      </c>
      <c r="BD179" t="str">
        <f t="shared" si="29"/>
        <v/>
      </c>
      <c r="BF179" s="126" t="s">
        <v>594</v>
      </c>
      <c r="BG179" s="126" t="s">
        <v>594</v>
      </c>
      <c r="BH179" s="126" t="s">
        <v>594</v>
      </c>
      <c r="BI179" s="126" t="s">
        <v>594</v>
      </c>
      <c r="BJ179" s="126" t="s">
        <v>594</v>
      </c>
      <c r="BL179" s="2"/>
      <c r="BM179" s="21"/>
      <c r="BN179" s="6"/>
      <c r="BO179" s="6"/>
      <c r="BP179" s="6"/>
      <c r="BQ179" s="6"/>
      <c r="BR179" t="str">
        <f t="shared" si="30"/>
        <v/>
      </c>
      <c r="BS179" t="s">
        <v>594</v>
      </c>
      <c r="BT179" t="s">
        <v>594</v>
      </c>
      <c r="BU179" t="s">
        <v>594</v>
      </c>
      <c r="BV179" t="s">
        <v>594</v>
      </c>
      <c r="BW179" t="s">
        <v>594</v>
      </c>
    </row>
    <row r="180" spans="1:76" x14ac:dyDescent="0.2">
      <c r="A180" s="2" t="s">
        <v>212</v>
      </c>
      <c r="B180" s="2" t="str">
        <f t="shared" si="35"/>
        <v>.</v>
      </c>
      <c r="C180" s="32" t="s">
        <v>212</v>
      </c>
      <c r="D180" s="3">
        <v>179</v>
      </c>
      <c r="E180" s="2"/>
      <c r="F180" s="2"/>
      <c r="G180" s="3">
        <v>20</v>
      </c>
      <c r="H180" s="3">
        <v>15</v>
      </c>
      <c r="I180" s="3">
        <v>3</v>
      </c>
      <c r="J180" s="3">
        <v>2</v>
      </c>
      <c r="K180" s="3">
        <v>12</v>
      </c>
      <c r="L180" s="3">
        <v>15</v>
      </c>
      <c r="M180" s="27" t="s">
        <v>3</v>
      </c>
      <c r="N180" s="27" t="s">
        <v>23</v>
      </c>
      <c r="O180" s="27" t="s">
        <v>20</v>
      </c>
      <c r="P180" s="27">
        <v>4</v>
      </c>
      <c r="Q180" s="27" t="s">
        <v>21</v>
      </c>
      <c r="R180" s="35" t="s">
        <v>584</v>
      </c>
      <c r="S180" s="21"/>
      <c r="T180" s="21">
        <v>1</v>
      </c>
      <c r="U180" s="68"/>
      <c r="V180" s="68"/>
      <c r="W180" s="68"/>
      <c r="X180" s="68" t="s">
        <v>547</v>
      </c>
      <c r="Y180" s="68" t="s">
        <v>245</v>
      </c>
      <c r="Z180" s="66">
        <v>43436</v>
      </c>
      <c r="AA180" s="96">
        <v>0.17222222222222225</v>
      </c>
      <c r="AB180" s="82">
        <v>4</v>
      </c>
      <c r="AC180" s="82">
        <v>3</v>
      </c>
      <c r="AD180" s="77"/>
      <c r="AE180" s="77"/>
      <c r="AF180" s="79"/>
      <c r="AG180" s="79"/>
      <c r="AH180" s="77"/>
      <c r="AI180" s="21"/>
      <c r="AK180">
        <v>0.14666666666666667</v>
      </c>
      <c r="AL180">
        <v>0.22999999999999998</v>
      </c>
      <c r="AM180">
        <v>0.215</v>
      </c>
      <c r="AW180" s="126">
        <f t="shared" si="28"/>
        <v>0.215</v>
      </c>
      <c r="AX180" s="127">
        <f>IF(AW180&gt;0,AW180*10/(BB180),"")</f>
        <v>1.1666666666666665</v>
      </c>
      <c r="AZ180" s="145">
        <f>AB180+AC180</f>
        <v>7</v>
      </c>
      <c r="BA180" s="145">
        <v>12.9</v>
      </c>
      <c r="BB180" s="126">
        <f>BA180/AZ180</f>
        <v>1.842857142857143</v>
      </c>
      <c r="BD180" t="str">
        <f t="shared" si="29"/>
        <v/>
      </c>
      <c r="BF180" s="126" t="s">
        <v>594</v>
      </c>
      <c r="BG180" s="126" t="s">
        <v>594</v>
      </c>
      <c r="BH180" s="126" t="s">
        <v>594</v>
      </c>
      <c r="BI180" s="126" t="s">
        <v>594</v>
      </c>
      <c r="BJ180" s="126" t="s">
        <v>594</v>
      </c>
      <c r="BL180" s="2"/>
      <c r="BM180" s="21"/>
      <c r="BN180" s="6"/>
      <c r="BO180" s="6"/>
      <c r="BP180" s="6"/>
      <c r="BQ180" s="6"/>
      <c r="BR180" t="str">
        <f t="shared" si="30"/>
        <v/>
      </c>
      <c r="BS180" t="s">
        <v>594</v>
      </c>
      <c r="BT180" t="s">
        <v>594</v>
      </c>
      <c r="BU180" t="s">
        <v>594</v>
      </c>
      <c r="BV180" t="s">
        <v>594</v>
      </c>
      <c r="BW180" t="s">
        <v>594</v>
      </c>
    </row>
    <row r="181" spans="1:76" x14ac:dyDescent="0.2">
      <c r="A181" s="2" t="s">
        <v>213</v>
      </c>
      <c r="B181" s="2" t="str">
        <f t="shared" si="35"/>
        <v>.</v>
      </c>
      <c r="C181" s="32" t="s">
        <v>213</v>
      </c>
      <c r="D181" s="3">
        <v>180</v>
      </c>
      <c r="E181" s="2"/>
      <c r="F181" s="2"/>
      <c r="G181" s="3">
        <v>20</v>
      </c>
      <c r="H181" s="3">
        <v>17</v>
      </c>
      <c r="I181" s="3">
        <v>3</v>
      </c>
      <c r="J181" s="3">
        <v>2</v>
      </c>
      <c r="K181" s="3">
        <v>13</v>
      </c>
      <c r="L181" s="3">
        <v>14</v>
      </c>
      <c r="M181" s="27" t="s">
        <v>3</v>
      </c>
      <c r="N181" s="27" t="s">
        <v>23</v>
      </c>
      <c r="O181" s="27" t="s">
        <v>20</v>
      </c>
      <c r="P181" s="27">
        <v>4</v>
      </c>
      <c r="Q181" s="27" t="s">
        <v>21</v>
      </c>
      <c r="R181" s="35" t="s">
        <v>583</v>
      </c>
      <c r="S181" s="21"/>
      <c r="T181" s="21"/>
      <c r="U181" s="53"/>
      <c r="V181" s="53"/>
      <c r="W181" s="53"/>
      <c r="X181" s="53"/>
      <c r="Y181" s="53"/>
      <c r="Z181" s="66">
        <v>43436</v>
      </c>
      <c r="AA181" s="96">
        <v>0.92013888888888884</v>
      </c>
      <c r="AB181" s="82">
        <v>4</v>
      </c>
      <c r="AC181" s="82">
        <v>3</v>
      </c>
      <c r="AD181" s="77"/>
      <c r="AE181" s="77"/>
      <c r="AF181" s="79"/>
      <c r="AG181" s="79"/>
      <c r="AH181" s="77"/>
      <c r="AI181" s="21"/>
      <c r="AK181">
        <v>7.6666666666666675E-2</v>
      </c>
      <c r="AL181">
        <v>0.17249999999999999</v>
      </c>
      <c r="AM181">
        <v>0.13875000000000001</v>
      </c>
      <c r="AW181" s="126">
        <f t="shared" si="28"/>
        <v>0.13875000000000001</v>
      </c>
      <c r="AX181" s="127">
        <f>IF(AW181&gt;0,AW181*10/(BB181),"")</f>
        <v>0.94296116504854377</v>
      </c>
      <c r="AZ181" s="145">
        <f>AB181+AC181</f>
        <v>7</v>
      </c>
      <c r="BA181" s="126">
        <v>10.3</v>
      </c>
      <c r="BB181" s="126">
        <f>BA181/AZ181</f>
        <v>1.4714285714285715</v>
      </c>
      <c r="BD181" t="str">
        <f t="shared" si="29"/>
        <v/>
      </c>
      <c r="BF181" s="126" t="s">
        <v>594</v>
      </c>
      <c r="BG181" s="126" t="s">
        <v>594</v>
      </c>
      <c r="BH181" s="126" t="s">
        <v>594</v>
      </c>
      <c r="BI181" s="126" t="s">
        <v>594</v>
      </c>
      <c r="BJ181" s="126" t="s">
        <v>594</v>
      </c>
      <c r="BL181" s="2"/>
      <c r="BM181" s="21"/>
      <c r="BN181" s="6"/>
      <c r="BO181" s="6"/>
      <c r="BP181" s="6"/>
      <c r="BQ181" s="6"/>
      <c r="BR181" t="str">
        <f t="shared" si="30"/>
        <v/>
      </c>
      <c r="BS181" t="s">
        <v>594</v>
      </c>
      <c r="BT181" t="s">
        <v>594</v>
      </c>
      <c r="BU181" t="s">
        <v>594</v>
      </c>
      <c r="BV181" t="s">
        <v>594</v>
      </c>
      <c r="BW181" t="s">
        <v>594</v>
      </c>
    </row>
    <row r="182" spans="1:76" x14ac:dyDescent="0.2">
      <c r="A182" s="87"/>
      <c r="B182" s="87" t="str">
        <f t="shared" si="35"/>
        <v>.</v>
      </c>
      <c r="C182" s="88" t="s">
        <v>214</v>
      </c>
      <c r="D182" s="88">
        <v>181</v>
      </c>
      <c r="E182" s="2" t="s">
        <v>587</v>
      </c>
      <c r="F182" s="29" t="s">
        <v>588</v>
      </c>
      <c r="G182" s="3">
        <v>21</v>
      </c>
      <c r="H182" s="3">
        <v>1</v>
      </c>
      <c r="I182" s="3">
        <v>3</v>
      </c>
      <c r="J182" s="3">
        <v>2</v>
      </c>
      <c r="K182" s="3">
        <v>6</v>
      </c>
      <c r="L182" s="3">
        <v>15</v>
      </c>
      <c r="M182" s="28" t="s">
        <v>3</v>
      </c>
      <c r="N182" s="28" t="s">
        <v>4</v>
      </c>
      <c r="O182" s="28" t="s">
        <v>20</v>
      </c>
      <c r="P182" s="30" t="s">
        <v>466</v>
      </c>
      <c r="Q182" s="30" t="s">
        <v>466</v>
      </c>
      <c r="R182" s="36" t="s">
        <v>18</v>
      </c>
      <c r="S182" s="21"/>
      <c r="T182" s="21">
        <v>1</v>
      </c>
      <c r="U182" s="68" t="s">
        <v>533</v>
      </c>
      <c r="V182" s="68" t="s">
        <v>496</v>
      </c>
      <c r="W182" s="68" t="s">
        <v>196</v>
      </c>
      <c r="X182" s="68"/>
      <c r="Y182" s="68"/>
      <c r="Z182" s="2"/>
      <c r="AA182" s="96"/>
      <c r="AB182" s="82"/>
      <c r="AC182" s="82"/>
      <c r="AD182" s="77"/>
      <c r="AE182" s="77"/>
      <c r="AF182" s="79"/>
      <c r="AG182" s="79"/>
      <c r="AH182" s="77"/>
      <c r="AI182" s="21"/>
      <c r="AK182">
        <v>0.11</v>
      </c>
      <c r="AL182">
        <v>0.19499999999999998</v>
      </c>
      <c r="AW182" s="126">
        <f t="shared" si="28"/>
        <v>0.19499999999999998</v>
      </c>
      <c r="AX182" s="127"/>
      <c r="AZ182" s="145"/>
      <c r="BD182" t="str">
        <f t="shared" si="29"/>
        <v/>
      </c>
      <c r="BF182" s="126" t="s">
        <v>594</v>
      </c>
      <c r="BG182" s="126" t="s">
        <v>594</v>
      </c>
      <c r="BH182" s="126" t="s">
        <v>594</v>
      </c>
      <c r="BI182" s="126" t="s">
        <v>594</v>
      </c>
      <c r="BJ182" s="126" t="s">
        <v>594</v>
      </c>
      <c r="BL182" s="2"/>
      <c r="BM182" s="21"/>
      <c r="BN182" s="6"/>
      <c r="BO182" s="6"/>
      <c r="BP182" s="6"/>
      <c r="BQ182" s="6"/>
      <c r="BR182" t="str">
        <f t="shared" si="30"/>
        <v/>
      </c>
      <c r="BS182" t="s">
        <v>594</v>
      </c>
      <c r="BT182" t="s">
        <v>594</v>
      </c>
      <c r="BU182" t="s">
        <v>594</v>
      </c>
      <c r="BV182" t="s">
        <v>594</v>
      </c>
      <c r="BW182" t="s">
        <v>594</v>
      </c>
    </row>
    <row r="183" spans="1:76" x14ac:dyDescent="0.2">
      <c r="A183" s="2" t="s">
        <v>215</v>
      </c>
      <c r="B183" s="2" t="str">
        <f t="shared" si="35"/>
        <v>.</v>
      </c>
      <c r="C183" s="32" t="s">
        <v>215</v>
      </c>
      <c r="D183" s="3">
        <v>182</v>
      </c>
      <c r="E183" s="2"/>
      <c r="F183" s="2"/>
      <c r="G183" s="3">
        <v>21</v>
      </c>
      <c r="H183" s="3">
        <v>3</v>
      </c>
      <c r="I183" s="3">
        <v>3</v>
      </c>
      <c r="J183" s="3">
        <v>2</v>
      </c>
      <c r="K183" s="3">
        <v>6</v>
      </c>
      <c r="L183" s="3">
        <v>13</v>
      </c>
      <c r="M183" s="27" t="s">
        <v>3</v>
      </c>
      <c r="N183" s="27" t="s">
        <v>4</v>
      </c>
      <c r="O183" s="27" t="s">
        <v>20</v>
      </c>
      <c r="P183" s="27">
        <v>4</v>
      </c>
      <c r="Q183" s="27" t="s">
        <v>21</v>
      </c>
      <c r="R183" s="35" t="s">
        <v>583</v>
      </c>
      <c r="S183" s="21"/>
      <c r="T183" s="21"/>
      <c r="U183" s="53"/>
      <c r="V183" s="53"/>
      <c r="W183" s="53"/>
      <c r="X183" s="53"/>
      <c r="Y183" s="53"/>
      <c r="Z183" s="66">
        <v>43436</v>
      </c>
      <c r="AA183" s="96">
        <v>0.92361111111111116</v>
      </c>
      <c r="AB183" s="82">
        <v>5</v>
      </c>
      <c r="AC183" s="82">
        <v>2</v>
      </c>
      <c r="AD183" s="77"/>
      <c r="AE183" s="77"/>
      <c r="AF183" s="79"/>
      <c r="AG183" s="79"/>
      <c r="AH183" s="77"/>
      <c r="AI183" s="21"/>
      <c r="AK183">
        <v>0.13714285714285715</v>
      </c>
      <c r="AL183">
        <v>0.25545454545454543</v>
      </c>
      <c r="AM183">
        <v>0.318</v>
      </c>
      <c r="AW183" s="126">
        <f t="shared" si="28"/>
        <v>0.318</v>
      </c>
      <c r="AX183" s="127">
        <f t="shared" ref="AX183:AX188" si="36">IF(AW183&gt;0,AW183*10/(BB183),"")</f>
        <v>1.2594059405940594</v>
      </c>
      <c r="AZ183" s="145">
        <v>8</v>
      </c>
      <c r="BA183" s="126">
        <v>20.2</v>
      </c>
      <c r="BB183" s="126">
        <f t="shared" ref="BB183:BB192" si="37">BA183/AZ183</f>
        <v>2.5249999999999999</v>
      </c>
      <c r="BD183" t="str">
        <f t="shared" si="29"/>
        <v/>
      </c>
      <c r="BF183" s="126" t="s">
        <v>594</v>
      </c>
      <c r="BG183" s="126" t="s">
        <v>594</v>
      </c>
      <c r="BH183" s="126" t="s">
        <v>594</v>
      </c>
      <c r="BI183" s="126" t="s">
        <v>594</v>
      </c>
      <c r="BJ183" s="126" t="s">
        <v>594</v>
      </c>
      <c r="BL183" s="2"/>
      <c r="BM183" s="21"/>
      <c r="BN183" s="6"/>
      <c r="BO183" s="6"/>
      <c r="BP183" s="6"/>
      <c r="BQ183" s="6"/>
      <c r="BR183" t="str">
        <f t="shared" si="30"/>
        <v/>
      </c>
      <c r="BS183" t="s">
        <v>594</v>
      </c>
      <c r="BT183" t="s">
        <v>594</v>
      </c>
      <c r="BU183" t="s">
        <v>594</v>
      </c>
      <c r="BV183" t="s">
        <v>594</v>
      </c>
      <c r="BW183" t="s">
        <v>594</v>
      </c>
    </row>
    <row r="184" spans="1:76" x14ac:dyDescent="0.2">
      <c r="A184" s="2" t="s">
        <v>216</v>
      </c>
      <c r="B184" s="2" t="str">
        <f t="shared" si="35"/>
        <v>.</v>
      </c>
      <c r="C184" s="3" t="s">
        <v>216</v>
      </c>
      <c r="D184" s="3">
        <v>183</v>
      </c>
      <c r="E184" s="2"/>
      <c r="F184" s="2"/>
      <c r="G184" s="3">
        <v>21</v>
      </c>
      <c r="H184" s="3">
        <v>5</v>
      </c>
      <c r="I184" s="3">
        <v>3</v>
      </c>
      <c r="J184" s="3">
        <v>2</v>
      </c>
      <c r="K184" s="3">
        <v>5</v>
      </c>
      <c r="L184" s="3">
        <v>14</v>
      </c>
      <c r="M184" s="40" t="s">
        <v>3</v>
      </c>
      <c r="N184" s="40" t="s">
        <v>4</v>
      </c>
      <c r="O184" s="40" t="s">
        <v>16</v>
      </c>
      <c r="P184" s="40">
        <v>14</v>
      </c>
      <c r="Q184" s="40" t="s">
        <v>516</v>
      </c>
      <c r="R184" s="41" t="s">
        <v>580</v>
      </c>
      <c r="S184" s="21"/>
      <c r="T184" s="21"/>
      <c r="U184" s="53"/>
      <c r="V184" s="53"/>
      <c r="W184" s="54"/>
      <c r="X184" s="54"/>
      <c r="Y184" s="54"/>
      <c r="Z184" s="48">
        <v>43446</v>
      </c>
      <c r="AA184" s="96">
        <v>0.39861111111111108</v>
      </c>
      <c r="AB184" s="82"/>
      <c r="AC184" s="82"/>
      <c r="AD184" s="77"/>
      <c r="AE184" s="77"/>
      <c r="AF184" s="79">
        <v>34.4</v>
      </c>
      <c r="AG184" s="79"/>
      <c r="AH184" s="77" t="s">
        <v>551</v>
      </c>
      <c r="AI184" s="2"/>
      <c r="AK184">
        <v>0.10666666666666667</v>
      </c>
      <c r="AL184">
        <v>0.22666666666666668</v>
      </c>
      <c r="AM184">
        <v>0.14000000000000001</v>
      </c>
      <c r="AN184">
        <v>0.36</v>
      </c>
      <c r="AO184">
        <v>1.06</v>
      </c>
      <c r="AP184">
        <v>1.395</v>
      </c>
      <c r="AQ184">
        <v>1.9350000000000001</v>
      </c>
      <c r="AR184">
        <v>2.38</v>
      </c>
      <c r="AS184">
        <v>3.24</v>
      </c>
      <c r="AT184">
        <v>3.86</v>
      </c>
      <c r="AW184" s="126">
        <f t="shared" si="28"/>
        <v>3.86</v>
      </c>
      <c r="AX184" s="127">
        <f t="shared" si="36"/>
        <v>1.4676806083650191</v>
      </c>
      <c r="AZ184" s="145">
        <v>2</v>
      </c>
      <c r="BA184" s="126">
        <v>52.6</v>
      </c>
      <c r="BB184" s="126">
        <f t="shared" si="37"/>
        <v>26.3</v>
      </c>
      <c r="BD184" t="str">
        <f t="shared" si="29"/>
        <v/>
      </c>
      <c r="BF184" s="126" t="s">
        <v>594</v>
      </c>
      <c r="BG184" s="126" t="s">
        <v>594</v>
      </c>
      <c r="BH184" s="126" t="s">
        <v>594</v>
      </c>
      <c r="BI184" s="126" t="s">
        <v>594</v>
      </c>
      <c r="BJ184" s="126" t="s">
        <v>594</v>
      </c>
      <c r="BL184" s="2"/>
      <c r="BM184" s="21"/>
      <c r="BN184" s="6"/>
      <c r="BO184" s="6"/>
      <c r="BP184" s="6"/>
      <c r="BQ184" s="6"/>
      <c r="BR184" t="str">
        <f t="shared" si="30"/>
        <v/>
      </c>
      <c r="BS184" t="s">
        <v>594</v>
      </c>
      <c r="BT184" t="s">
        <v>594</v>
      </c>
      <c r="BU184" t="s">
        <v>594</v>
      </c>
      <c r="BV184" t="s">
        <v>594</v>
      </c>
      <c r="BW184" t="s">
        <v>594</v>
      </c>
    </row>
    <row r="185" spans="1:76" x14ac:dyDescent="0.2">
      <c r="A185" s="2" t="s">
        <v>217</v>
      </c>
      <c r="B185" s="2" t="str">
        <f t="shared" si="35"/>
        <v>.</v>
      </c>
      <c r="C185" s="32" t="s">
        <v>217</v>
      </c>
      <c r="D185" s="3">
        <v>184</v>
      </c>
      <c r="E185" s="2"/>
      <c r="F185" s="2"/>
      <c r="G185" s="3">
        <v>21</v>
      </c>
      <c r="H185" s="3">
        <v>7</v>
      </c>
      <c r="I185" s="3">
        <v>3</v>
      </c>
      <c r="J185" s="3">
        <v>2</v>
      </c>
      <c r="K185" s="3">
        <v>4</v>
      </c>
      <c r="L185" s="3">
        <v>15</v>
      </c>
      <c r="M185" s="26" t="s">
        <v>3</v>
      </c>
      <c r="N185" s="26" t="s">
        <v>4</v>
      </c>
      <c r="O185" s="26" t="s">
        <v>20</v>
      </c>
      <c r="P185" s="26">
        <v>3</v>
      </c>
      <c r="Q185" s="26" t="s">
        <v>7</v>
      </c>
      <c r="R185" s="38" t="s">
        <v>583</v>
      </c>
      <c r="S185" s="21"/>
      <c r="T185" s="21"/>
      <c r="U185" s="53"/>
      <c r="V185" s="53"/>
      <c r="W185" s="53"/>
      <c r="X185" s="53"/>
      <c r="Y185" s="53"/>
      <c r="Z185" s="66">
        <v>43435</v>
      </c>
      <c r="AA185" s="96">
        <v>0.92013888888888884</v>
      </c>
      <c r="AB185" s="82">
        <v>4</v>
      </c>
      <c r="AC185" s="82">
        <v>3</v>
      </c>
      <c r="AD185" s="77"/>
      <c r="AE185" s="77"/>
      <c r="AF185" s="79"/>
      <c r="AG185" s="79"/>
      <c r="AH185" s="77"/>
      <c r="AI185" s="21"/>
      <c r="AK185">
        <v>0.1</v>
      </c>
      <c r="AL185">
        <v>0.21714285714285714</v>
      </c>
      <c r="AW185" s="126">
        <f t="shared" si="28"/>
        <v>0.21714285714285714</v>
      </c>
      <c r="AX185" s="127">
        <f t="shared" si="36"/>
        <v>1.5999999999999999</v>
      </c>
      <c r="AZ185" s="145">
        <f>AB185+AC185</f>
        <v>7</v>
      </c>
      <c r="BA185" s="126">
        <v>9.5</v>
      </c>
      <c r="BB185" s="126">
        <f t="shared" si="37"/>
        <v>1.3571428571428572</v>
      </c>
      <c r="BD185" t="str">
        <f t="shared" si="29"/>
        <v/>
      </c>
      <c r="BF185" s="126" t="s">
        <v>594</v>
      </c>
      <c r="BG185" s="126" t="s">
        <v>594</v>
      </c>
      <c r="BH185" s="126" t="s">
        <v>594</v>
      </c>
      <c r="BI185" s="126" t="s">
        <v>594</v>
      </c>
      <c r="BJ185" s="126" t="s">
        <v>594</v>
      </c>
      <c r="BL185" s="2"/>
      <c r="BM185" s="21"/>
      <c r="BN185" s="6"/>
      <c r="BO185" s="6"/>
      <c r="BP185" s="6"/>
      <c r="BQ185" s="6"/>
      <c r="BR185" t="str">
        <f t="shared" si="30"/>
        <v/>
      </c>
      <c r="BS185" t="s">
        <v>594</v>
      </c>
      <c r="BT185" t="s">
        <v>594</v>
      </c>
      <c r="BU185" t="s">
        <v>594</v>
      </c>
      <c r="BV185" t="s">
        <v>594</v>
      </c>
      <c r="BW185" t="s">
        <v>594</v>
      </c>
    </row>
    <row r="186" spans="1:76" x14ac:dyDescent="0.2">
      <c r="A186" s="2" t="s">
        <v>218</v>
      </c>
      <c r="B186" s="2" t="str">
        <f t="shared" si="35"/>
        <v>.</v>
      </c>
      <c r="C186" s="3" t="s">
        <v>218</v>
      </c>
      <c r="D186" s="3">
        <v>185</v>
      </c>
      <c r="E186" s="2"/>
      <c r="F186" s="2"/>
      <c r="G186" s="3">
        <v>21</v>
      </c>
      <c r="H186" s="3">
        <v>9</v>
      </c>
      <c r="I186" s="3">
        <v>3</v>
      </c>
      <c r="J186" s="3">
        <v>2</v>
      </c>
      <c r="K186" s="3">
        <v>4</v>
      </c>
      <c r="L186" s="3">
        <v>13</v>
      </c>
      <c r="M186" s="40" t="s">
        <v>3</v>
      </c>
      <c r="N186" s="40" t="s">
        <v>23</v>
      </c>
      <c r="O186" s="40" t="s">
        <v>16</v>
      </c>
      <c r="P186" s="40">
        <v>14</v>
      </c>
      <c r="Q186" s="40" t="s">
        <v>516</v>
      </c>
      <c r="R186" s="41" t="s">
        <v>583</v>
      </c>
      <c r="S186" s="21"/>
      <c r="T186" s="21"/>
      <c r="U186" s="53"/>
      <c r="V186" s="53"/>
      <c r="W186" s="54"/>
      <c r="X186" s="54"/>
      <c r="Y186" s="54"/>
      <c r="Z186" s="48">
        <v>43446</v>
      </c>
      <c r="AA186" s="96">
        <v>0.9194444444444444</v>
      </c>
      <c r="AB186" s="82"/>
      <c r="AC186" s="82"/>
      <c r="AD186" s="77"/>
      <c r="AE186" s="77"/>
      <c r="AF186" s="79"/>
      <c r="AG186" s="79"/>
      <c r="AH186" s="77" t="s">
        <v>551</v>
      </c>
      <c r="AI186" s="2"/>
      <c r="AK186">
        <v>0.1</v>
      </c>
      <c r="AL186">
        <v>0.24</v>
      </c>
      <c r="AM186">
        <v>0.3</v>
      </c>
      <c r="AN186">
        <v>0.38</v>
      </c>
      <c r="AO186">
        <v>0.8</v>
      </c>
      <c r="AP186">
        <v>1.0549999999999999</v>
      </c>
      <c r="AQ186">
        <v>1.36</v>
      </c>
      <c r="AR186">
        <v>1.4750000000000001</v>
      </c>
      <c r="AS186">
        <v>1.9550000000000001</v>
      </c>
      <c r="AT186">
        <v>2.57</v>
      </c>
      <c r="AU186">
        <v>3.3849999999999998</v>
      </c>
      <c r="AW186" s="126">
        <f t="shared" si="28"/>
        <v>3.3849999999999998</v>
      </c>
      <c r="AX186" s="127">
        <f t="shared" si="36"/>
        <v>1.5145413870246081</v>
      </c>
      <c r="AZ186" s="145">
        <v>2</v>
      </c>
      <c r="BA186" s="126">
        <v>44.7</v>
      </c>
      <c r="BB186" s="126">
        <f t="shared" si="37"/>
        <v>22.35</v>
      </c>
      <c r="BD186" t="str">
        <f t="shared" si="29"/>
        <v/>
      </c>
      <c r="BF186" s="126" t="s">
        <v>594</v>
      </c>
      <c r="BG186" s="126" t="s">
        <v>594</v>
      </c>
      <c r="BH186" s="126" t="s">
        <v>594</v>
      </c>
      <c r="BI186" s="126" t="s">
        <v>594</v>
      </c>
      <c r="BJ186" s="126" t="s">
        <v>594</v>
      </c>
      <c r="BL186" s="2"/>
      <c r="BM186" s="21"/>
      <c r="BN186" s="6"/>
      <c r="BO186" s="6"/>
      <c r="BP186" s="6"/>
      <c r="BQ186" s="6"/>
      <c r="BR186" t="str">
        <f t="shared" si="30"/>
        <v/>
      </c>
      <c r="BS186" t="s">
        <v>594</v>
      </c>
      <c r="BT186" t="s">
        <v>594</v>
      </c>
      <c r="BU186" t="s">
        <v>594</v>
      </c>
      <c r="BV186" t="s">
        <v>594</v>
      </c>
      <c r="BW186" t="s">
        <v>594</v>
      </c>
    </row>
    <row r="187" spans="1:76" x14ac:dyDescent="0.2">
      <c r="A187" s="2" t="s">
        <v>219</v>
      </c>
      <c r="B187" s="2" t="str">
        <f t="shared" si="35"/>
        <v>.</v>
      </c>
      <c r="C187" s="3" t="s">
        <v>219</v>
      </c>
      <c r="D187" s="3">
        <v>186</v>
      </c>
      <c r="E187" s="2"/>
      <c r="F187" s="2"/>
      <c r="G187" s="3">
        <v>21</v>
      </c>
      <c r="H187" s="3">
        <v>11</v>
      </c>
      <c r="I187" s="3">
        <v>3</v>
      </c>
      <c r="J187" s="3">
        <v>2</v>
      </c>
      <c r="K187" s="3">
        <v>3</v>
      </c>
      <c r="L187" s="3">
        <v>14</v>
      </c>
      <c r="M187" s="33" t="s">
        <v>3</v>
      </c>
      <c r="N187" s="33" t="s">
        <v>23</v>
      </c>
      <c r="O187" s="33" t="s">
        <v>16</v>
      </c>
      <c r="P187" s="33" t="s">
        <v>17</v>
      </c>
      <c r="Q187" s="33" t="s">
        <v>17</v>
      </c>
      <c r="R187" s="34" t="s">
        <v>18</v>
      </c>
      <c r="S187" s="21"/>
      <c r="T187" s="21"/>
      <c r="U187" s="53"/>
      <c r="V187" s="53"/>
      <c r="W187" s="54"/>
      <c r="X187" s="54"/>
      <c r="Y187" s="54"/>
      <c r="Z187" s="48">
        <v>43448</v>
      </c>
      <c r="AA187" s="96"/>
      <c r="AB187" s="82"/>
      <c r="AC187" s="82"/>
      <c r="AD187" s="77"/>
      <c r="AE187" s="77"/>
      <c r="AF187" s="79"/>
      <c r="AG187" s="79"/>
      <c r="AH187" s="77"/>
      <c r="AI187" s="2"/>
      <c r="AK187">
        <v>0.08</v>
      </c>
      <c r="AL187">
        <v>0.12</v>
      </c>
      <c r="AM187">
        <v>0.11749999999999999</v>
      </c>
      <c r="AN187">
        <v>0.27714285700000002</v>
      </c>
      <c r="AO187">
        <v>0.54500000000000004</v>
      </c>
      <c r="AP187">
        <v>0.70499999999999996</v>
      </c>
      <c r="AQ187">
        <v>0.93</v>
      </c>
      <c r="AR187">
        <v>1.125</v>
      </c>
      <c r="AS187">
        <v>1.43</v>
      </c>
      <c r="AT187">
        <v>1.7949999999999999</v>
      </c>
      <c r="AU187">
        <v>2.5299999999999998</v>
      </c>
      <c r="AV187">
        <v>3.5</v>
      </c>
      <c r="AW187" s="126">
        <f t="shared" si="28"/>
        <v>3.5</v>
      </c>
      <c r="AX187" s="127">
        <f t="shared" si="36"/>
        <v>1.5418502202643172</v>
      </c>
      <c r="AZ187" s="145">
        <v>2</v>
      </c>
      <c r="BA187" s="126">
        <v>45.4</v>
      </c>
      <c r="BB187" s="126">
        <f t="shared" si="37"/>
        <v>22.7</v>
      </c>
      <c r="BC187">
        <v>3.3</v>
      </c>
      <c r="BD187">
        <f t="shared" si="29"/>
        <v>1.65</v>
      </c>
      <c r="BE187" s="126">
        <v>7.268722466960352E-2</v>
      </c>
      <c r="BF187" s="126">
        <v>102.3986125</v>
      </c>
      <c r="BG187" s="126">
        <v>1.1748875000000001</v>
      </c>
      <c r="BH187" s="126">
        <v>3.6910249999999998</v>
      </c>
      <c r="BI187" s="126">
        <v>5.6712499999999999E-2</v>
      </c>
      <c r="BJ187" s="126">
        <v>1.0625000000000001E-2</v>
      </c>
      <c r="BL187" s="2" t="s">
        <v>491</v>
      </c>
      <c r="BM187" s="21" t="s">
        <v>491</v>
      </c>
      <c r="BN187" s="6"/>
      <c r="BO187" s="6"/>
      <c r="BP187" s="6"/>
      <c r="BQ187" s="6"/>
      <c r="BR187" t="str">
        <f t="shared" si="30"/>
        <v/>
      </c>
      <c r="BS187" t="s">
        <v>594</v>
      </c>
      <c r="BT187" t="s">
        <v>594</v>
      </c>
      <c r="BU187" t="s">
        <v>594</v>
      </c>
      <c r="BV187" t="s">
        <v>594</v>
      </c>
      <c r="BW187" t="s">
        <v>594</v>
      </c>
    </row>
    <row r="188" spans="1:76" x14ac:dyDescent="0.2">
      <c r="A188" s="29" t="s">
        <v>222</v>
      </c>
      <c r="B188" s="2" t="str">
        <f t="shared" si="35"/>
        <v>.</v>
      </c>
      <c r="C188" s="84" t="s">
        <v>220</v>
      </c>
      <c r="D188" s="84">
        <v>187</v>
      </c>
      <c r="E188" s="29" t="s">
        <v>491</v>
      </c>
      <c r="F188" s="29" t="s">
        <v>588</v>
      </c>
      <c r="G188" s="3">
        <v>21</v>
      </c>
      <c r="H188" s="3">
        <v>13</v>
      </c>
      <c r="I188" s="3">
        <v>3</v>
      </c>
      <c r="J188" s="3">
        <v>2</v>
      </c>
      <c r="K188" s="3">
        <v>2</v>
      </c>
      <c r="L188" s="3">
        <v>15</v>
      </c>
      <c r="M188" s="20" t="s">
        <v>3</v>
      </c>
      <c r="N188" s="20" t="s">
        <v>4</v>
      </c>
      <c r="O188" s="20" t="s">
        <v>16</v>
      </c>
      <c r="P188" s="20">
        <v>10</v>
      </c>
      <c r="Q188" s="20" t="s">
        <v>22</v>
      </c>
      <c r="R188" s="25" t="s">
        <v>581</v>
      </c>
      <c r="S188" s="21"/>
      <c r="T188" s="21">
        <v>1</v>
      </c>
      <c r="U188" s="70" t="s">
        <v>500</v>
      </c>
      <c r="V188" s="71"/>
      <c r="W188" s="68"/>
      <c r="X188" s="68"/>
      <c r="Y188" s="68"/>
      <c r="Z188" s="94">
        <v>43442</v>
      </c>
      <c r="AA188" s="97">
        <v>0.59861111111111109</v>
      </c>
      <c r="AB188" s="99">
        <v>1</v>
      </c>
      <c r="AC188" s="99">
        <v>1</v>
      </c>
      <c r="AD188" s="77"/>
      <c r="AE188" s="77"/>
      <c r="AF188" s="79"/>
      <c r="AG188" s="100">
        <v>8.01</v>
      </c>
      <c r="AH188" s="93" t="s">
        <v>573</v>
      </c>
      <c r="AI188" s="2"/>
      <c r="AK188">
        <v>0.09</v>
      </c>
      <c r="AL188">
        <v>0.23749999999999999</v>
      </c>
      <c r="AM188">
        <v>0.22750000000000001</v>
      </c>
      <c r="AN188">
        <v>0.45428571400000001</v>
      </c>
      <c r="AO188">
        <v>1.2150000000000001</v>
      </c>
      <c r="AP188">
        <v>1.575</v>
      </c>
      <c r="AW188" s="126">
        <f t="shared" si="28"/>
        <v>1.575</v>
      </c>
      <c r="AX188" s="127">
        <f t="shared" si="36"/>
        <v>1.7403314917127071</v>
      </c>
      <c r="AZ188" s="145">
        <f>AB188+AC188</f>
        <v>2</v>
      </c>
      <c r="BA188" s="147">
        <v>18.100000000000001</v>
      </c>
      <c r="BB188" s="126">
        <f t="shared" si="37"/>
        <v>9.0500000000000007</v>
      </c>
      <c r="BD188" t="str">
        <f t="shared" si="29"/>
        <v/>
      </c>
      <c r="BF188" s="126" t="s">
        <v>594</v>
      </c>
      <c r="BG188" s="126" t="s">
        <v>594</v>
      </c>
      <c r="BH188" s="126" t="s">
        <v>594</v>
      </c>
      <c r="BI188" s="126" t="s">
        <v>594</v>
      </c>
      <c r="BJ188" s="126" t="s">
        <v>594</v>
      </c>
      <c r="BL188" s="2"/>
      <c r="BM188" s="21"/>
      <c r="BN188" s="6"/>
      <c r="BO188" s="6"/>
      <c r="BP188" s="6"/>
      <c r="BQ188" s="6"/>
      <c r="BR188" t="str">
        <f t="shared" si="30"/>
        <v/>
      </c>
      <c r="BS188" t="s">
        <v>594</v>
      </c>
      <c r="BT188" t="s">
        <v>594</v>
      </c>
      <c r="BU188" t="s">
        <v>594</v>
      </c>
      <c r="BV188" t="s">
        <v>594</v>
      </c>
      <c r="BW188" t="s">
        <v>594</v>
      </c>
    </row>
    <row r="189" spans="1:76" x14ac:dyDescent="0.2">
      <c r="A189" s="2" t="s">
        <v>221</v>
      </c>
      <c r="B189" s="2" t="str">
        <f t="shared" si="35"/>
        <v>.</v>
      </c>
      <c r="C189" s="3" t="s">
        <v>221</v>
      </c>
      <c r="D189" s="3">
        <v>188</v>
      </c>
      <c r="E189" s="2"/>
      <c r="F189" s="2"/>
      <c r="G189" s="3">
        <v>21</v>
      </c>
      <c r="H189" s="3">
        <v>15</v>
      </c>
      <c r="I189" s="3">
        <v>3</v>
      </c>
      <c r="J189" s="3">
        <v>2</v>
      </c>
      <c r="K189" s="3">
        <v>2</v>
      </c>
      <c r="L189" s="3">
        <v>13</v>
      </c>
      <c r="M189" s="33" t="s">
        <v>3</v>
      </c>
      <c r="N189" s="33" t="s">
        <v>23</v>
      </c>
      <c r="O189" s="33" t="s">
        <v>16</v>
      </c>
      <c r="P189" s="33" t="s">
        <v>24</v>
      </c>
      <c r="Q189" s="33" t="s">
        <v>24</v>
      </c>
      <c r="R189" s="34" t="s">
        <v>18</v>
      </c>
      <c r="S189" s="33" t="s">
        <v>26</v>
      </c>
      <c r="T189" s="32"/>
      <c r="U189" s="63"/>
      <c r="V189" s="63"/>
      <c r="W189" s="54"/>
      <c r="X189" s="54"/>
      <c r="Y189" s="54"/>
      <c r="Z189" s="48">
        <v>43448</v>
      </c>
      <c r="AA189" s="96"/>
      <c r="AB189" s="82"/>
      <c r="AC189" s="82"/>
      <c r="AD189" s="77"/>
      <c r="AE189" s="77"/>
      <c r="AF189" s="79"/>
      <c r="AG189" s="79"/>
      <c r="AH189" s="77"/>
      <c r="AI189" s="2"/>
      <c r="AK189" t="s">
        <v>594</v>
      </c>
      <c r="AL189" t="s">
        <v>594</v>
      </c>
      <c r="AM189" t="s">
        <v>594</v>
      </c>
      <c r="AO189" t="s">
        <v>594</v>
      </c>
      <c r="AP189" t="s">
        <v>594</v>
      </c>
      <c r="AQ189" t="s">
        <v>594</v>
      </c>
      <c r="AR189" t="s">
        <v>594</v>
      </c>
      <c r="AS189" t="s">
        <v>594</v>
      </c>
      <c r="AT189" t="s">
        <v>594</v>
      </c>
      <c r="AU189" t="s">
        <v>594</v>
      </c>
      <c r="AV189" t="s">
        <v>594</v>
      </c>
      <c r="AW189" s="126" t="str">
        <f t="shared" si="28"/>
        <v/>
      </c>
      <c r="AX189" s="127"/>
      <c r="AZ189" s="145">
        <v>2</v>
      </c>
      <c r="BA189" s="126">
        <v>41.3</v>
      </c>
      <c r="BB189" s="126">
        <f t="shared" si="37"/>
        <v>20.65</v>
      </c>
      <c r="BC189">
        <f>0.003*1000</f>
        <v>3</v>
      </c>
      <c r="BD189">
        <f t="shared" si="29"/>
        <v>1.5</v>
      </c>
      <c r="BE189" s="126">
        <v>7.2639225181598072E-2</v>
      </c>
      <c r="BF189" s="126" t="s">
        <v>594</v>
      </c>
      <c r="BG189" s="126" t="s">
        <v>594</v>
      </c>
      <c r="BH189" s="126" t="s">
        <v>594</v>
      </c>
      <c r="BI189" s="126" t="s">
        <v>594</v>
      </c>
      <c r="BJ189" s="126" t="s">
        <v>594</v>
      </c>
      <c r="BL189" s="2" t="s">
        <v>491</v>
      </c>
      <c r="BM189" s="21" t="s">
        <v>491</v>
      </c>
      <c r="BN189" s="6"/>
      <c r="BO189" s="6"/>
      <c r="BP189" s="6"/>
      <c r="BQ189" s="6"/>
      <c r="BR189" t="str">
        <f t="shared" si="30"/>
        <v/>
      </c>
      <c r="BS189" t="s">
        <v>594</v>
      </c>
      <c r="BT189" t="s">
        <v>594</v>
      </c>
      <c r="BU189" t="s">
        <v>594</v>
      </c>
      <c r="BV189" t="s">
        <v>594</v>
      </c>
      <c r="BW189" t="s">
        <v>594</v>
      </c>
    </row>
    <row r="190" spans="1:76" x14ac:dyDescent="0.2">
      <c r="A190" s="87"/>
      <c r="B190" s="87" t="str">
        <f t="shared" si="35"/>
        <v>.</v>
      </c>
      <c r="C190" s="88" t="s">
        <v>222</v>
      </c>
      <c r="D190" s="88">
        <v>189</v>
      </c>
      <c r="E190" s="2" t="s">
        <v>587</v>
      </c>
      <c r="F190" s="29" t="s">
        <v>588</v>
      </c>
      <c r="G190" s="3">
        <v>21</v>
      </c>
      <c r="H190" s="3">
        <v>17</v>
      </c>
      <c r="I190" s="3">
        <v>3</v>
      </c>
      <c r="J190" s="3">
        <v>2</v>
      </c>
      <c r="K190" s="3">
        <v>1</v>
      </c>
      <c r="L190" s="3">
        <v>14</v>
      </c>
      <c r="M190" s="28" t="s">
        <v>3</v>
      </c>
      <c r="N190" s="28" t="s">
        <v>4</v>
      </c>
      <c r="O190" s="28" t="s">
        <v>16</v>
      </c>
      <c r="P190" s="30" t="s">
        <v>466</v>
      </c>
      <c r="Q190" s="30" t="s">
        <v>466</v>
      </c>
      <c r="R190" s="36" t="s">
        <v>18</v>
      </c>
      <c r="S190" s="21"/>
      <c r="T190" s="21">
        <v>1</v>
      </c>
      <c r="U190" s="59" t="s">
        <v>471</v>
      </c>
      <c r="V190" s="68" t="s">
        <v>496</v>
      </c>
      <c r="W190" s="68" t="s">
        <v>220</v>
      </c>
      <c r="X190" s="54"/>
      <c r="Y190" s="54"/>
      <c r="Z190" s="2"/>
      <c r="AA190" s="96"/>
      <c r="AB190" s="82"/>
      <c r="AC190" s="82"/>
      <c r="AD190" s="77"/>
      <c r="AE190" s="77"/>
      <c r="AF190" s="79"/>
      <c r="AG190" s="79"/>
      <c r="AH190" s="2"/>
      <c r="AI190" s="2"/>
      <c r="AK190" t="s">
        <v>594</v>
      </c>
      <c r="AL190">
        <v>0.23</v>
      </c>
      <c r="AM190">
        <v>0.18</v>
      </c>
      <c r="AN190">
        <v>0.41</v>
      </c>
      <c r="AO190">
        <v>0.51333333333333331</v>
      </c>
      <c r="AP190">
        <v>0.6366666666666666</v>
      </c>
      <c r="AQ190">
        <v>1.1000000000000001</v>
      </c>
      <c r="AR190">
        <v>1.48</v>
      </c>
      <c r="AS190">
        <v>1.9350000000000001</v>
      </c>
      <c r="AT190">
        <v>2.25</v>
      </c>
      <c r="AU190">
        <v>2.82</v>
      </c>
      <c r="AV190">
        <v>4.18</v>
      </c>
      <c r="AW190" s="126">
        <f t="shared" si="28"/>
        <v>4.18</v>
      </c>
      <c r="AX190" s="127">
        <f>IF(AW190&gt;0,AW190*10/(BB190),"")</f>
        <v>1.4640980735551663</v>
      </c>
      <c r="AZ190" s="145">
        <v>2</v>
      </c>
      <c r="BA190" s="146">
        <v>57.1</v>
      </c>
      <c r="BB190" s="126">
        <f t="shared" si="37"/>
        <v>28.55</v>
      </c>
      <c r="BC190">
        <v>4.3</v>
      </c>
      <c r="BD190">
        <f t="shared" si="29"/>
        <v>2.15</v>
      </c>
      <c r="BE190" s="126">
        <v>7.5306479859894915E-2</v>
      </c>
      <c r="BF190" s="126">
        <v>88.665850000000006</v>
      </c>
      <c r="BG190" s="126">
        <v>1.1822999999999999</v>
      </c>
      <c r="BH190" s="126">
        <v>3.7143125000000001</v>
      </c>
      <c r="BI190" s="126">
        <v>6.6187499999999996E-2</v>
      </c>
      <c r="BJ190" s="126">
        <v>1.2375000000000001E-2</v>
      </c>
      <c r="BL190" s="2" t="s">
        <v>491</v>
      </c>
      <c r="BM190" s="21" t="s">
        <v>491</v>
      </c>
      <c r="BN190" s="6"/>
      <c r="BO190" s="6"/>
      <c r="BP190" s="6"/>
      <c r="BQ190" s="6"/>
      <c r="BR190" t="str">
        <f t="shared" si="30"/>
        <v/>
      </c>
      <c r="BS190" t="s">
        <v>594</v>
      </c>
      <c r="BT190" t="s">
        <v>594</v>
      </c>
      <c r="BU190" t="s">
        <v>594</v>
      </c>
      <c r="BV190" t="s">
        <v>594</v>
      </c>
      <c r="BW190" t="s">
        <v>594</v>
      </c>
    </row>
    <row r="191" spans="1:76" x14ac:dyDescent="0.2">
      <c r="A191" s="2" t="s">
        <v>223</v>
      </c>
      <c r="B191" s="2" t="str">
        <f t="shared" si="35"/>
        <v>.</v>
      </c>
      <c r="C191" s="3" t="s">
        <v>223</v>
      </c>
      <c r="D191" s="3">
        <v>190</v>
      </c>
      <c r="E191" s="2"/>
      <c r="F191" s="2"/>
      <c r="G191" s="3">
        <v>22</v>
      </c>
      <c r="H191" s="3">
        <v>1</v>
      </c>
      <c r="I191" s="3">
        <v>3</v>
      </c>
      <c r="J191" s="3">
        <v>2</v>
      </c>
      <c r="K191" s="3">
        <v>6</v>
      </c>
      <c r="L191" s="3">
        <v>11</v>
      </c>
      <c r="M191" s="31" t="s">
        <v>3</v>
      </c>
      <c r="N191" s="31" t="s">
        <v>4</v>
      </c>
      <c r="O191" s="31" t="s">
        <v>16</v>
      </c>
      <c r="P191" s="31">
        <v>13</v>
      </c>
      <c r="Q191" s="31" t="s">
        <v>515</v>
      </c>
      <c r="R191" s="39" t="s">
        <v>580</v>
      </c>
      <c r="S191" s="21"/>
      <c r="T191" s="21"/>
      <c r="U191" s="53"/>
      <c r="V191" s="53"/>
      <c r="W191" s="54"/>
      <c r="X191" s="54"/>
      <c r="Y191" s="54"/>
      <c r="Z191" s="48">
        <v>43445</v>
      </c>
      <c r="AA191" s="96">
        <v>0.39444444444444443</v>
      </c>
      <c r="AB191" s="82">
        <v>1</v>
      </c>
      <c r="AC191" s="82">
        <v>1</v>
      </c>
      <c r="AD191" s="77"/>
      <c r="AE191" s="77"/>
      <c r="AF191" s="79">
        <v>37.1</v>
      </c>
      <c r="AG191" s="79"/>
      <c r="AH191" s="77" t="s">
        <v>551</v>
      </c>
      <c r="AI191" s="2"/>
      <c r="AK191">
        <v>0.13</v>
      </c>
      <c r="AL191">
        <v>0.2225</v>
      </c>
      <c r="AM191">
        <v>0.24</v>
      </c>
      <c r="AN191">
        <v>0.32250000000000001</v>
      </c>
      <c r="AO191">
        <v>0.65500000000000003</v>
      </c>
      <c r="AP191">
        <v>0.82499999999999996</v>
      </c>
      <c r="AQ191">
        <v>1.175</v>
      </c>
      <c r="AR191">
        <v>1.2949999999999999</v>
      </c>
      <c r="AS191">
        <v>2.2400000000000002</v>
      </c>
      <c r="AW191" s="126">
        <f t="shared" si="28"/>
        <v>2.2400000000000002</v>
      </c>
      <c r="AX191" s="127">
        <f>IF(AW191&gt;0,AW191*10/(BB191),"")</f>
        <v>1.2763532763532763</v>
      </c>
      <c r="AZ191" s="145">
        <v>2</v>
      </c>
      <c r="BA191" s="126">
        <v>35.1</v>
      </c>
      <c r="BB191" s="126">
        <f t="shared" si="37"/>
        <v>17.55</v>
      </c>
      <c r="BD191" t="str">
        <f t="shared" si="29"/>
        <v/>
      </c>
      <c r="BF191" s="126" t="s">
        <v>594</v>
      </c>
      <c r="BG191" s="126" t="s">
        <v>594</v>
      </c>
      <c r="BH191" s="126" t="s">
        <v>594</v>
      </c>
      <c r="BI191" s="126" t="s">
        <v>594</v>
      </c>
      <c r="BJ191" s="126" t="s">
        <v>594</v>
      </c>
      <c r="BL191" s="2"/>
      <c r="BM191" s="21"/>
      <c r="BN191" s="6"/>
      <c r="BO191" s="6"/>
      <c r="BP191" s="6"/>
      <c r="BQ191" s="6"/>
      <c r="BR191" t="str">
        <f t="shared" si="30"/>
        <v/>
      </c>
      <c r="BS191" t="s">
        <v>594</v>
      </c>
      <c r="BT191" t="s">
        <v>594</v>
      </c>
      <c r="BU191" t="s">
        <v>594</v>
      </c>
      <c r="BV191" t="s">
        <v>594</v>
      </c>
      <c r="BW191" t="s">
        <v>594</v>
      </c>
      <c r="BX191" s="1" t="s">
        <v>624</v>
      </c>
    </row>
    <row r="192" spans="1:76" x14ac:dyDescent="0.2">
      <c r="A192" s="2" t="s">
        <v>224</v>
      </c>
      <c r="B192" s="2" t="str">
        <f t="shared" si="35"/>
        <v>.</v>
      </c>
      <c r="C192" s="3" t="s">
        <v>224</v>
      </c>
      <c r="D192" s="3">
        <v>191</v>
      </c>
      <c r="E192" s="2"/>
      <c r="F192" s="2"/>
      <c r="G192" s="3">
        <v>22</v>
      </c>
      <c r="H192" s="3">
        <v>3</v>
      </c>
      <c r="I192" s="3">
        <v>3</v>
      </c>
      <c r="J192" s="3">
        <v>2</v>
      </c>
      <c r="K192" s="3">
        <v>6</v>
      </c>
      <c r="L192" s="3">
        <v>9</v>
      </c>
      <c r="M192" s="33" t="s">
        <v>3</v>
      </c>
      <c r="N192" s="33" t="s">
        <v>4</v>
      </c>
      <c r="O192" s="33" t="s">
        <v>16</v>
      </c>
      <c r="P192" s="33" t="s">
        <v>17</v>
      </c>
      <c r="Q192" s="33" t="s">
        <v>17</v>
      </c>
      <c r="R192" s="34" t="s">
        <v>18</v>
      </c>
      <c r="S192" s="2"/>
      <c r="T192" s="21"/>
      <c r="U192" s="54"/>
      <c r="V192" s="54"/>
      <c r="W192" s="54"/>
      <c r="X192" s="54"/>
      <c r="Y192" s="54"/>
      <c r="Z192" s="48">
        <v>43448</v>
      </c>
      <c r="AA192" s="96"/>
      <c r="AB192" s="82"/>
      <c r="AC192" s="82"/>
      <c r="AD192" s="77"/>
      <c r="AE192" s="77"/>
      <c r="AF192" s="79"/>
      <c r="AG192" s="79"/>
      <c r="AH192" s="77"/>
      <c r="AI192" s="2"/>
      <c r="AK192">
        <v>0.18333333333333335</v>
      </c>
      <c r="AL192">
        <v>0.27500000000000002</v>
      </c>
      <c r="AM192">
        <v>0.3125</v>
      </c>
      <c r="AN192">
        <v>0.3775</v>
      </c>
      <c r="AO192">
        <v>1.19</v>
      </c>
      <c r="AP192">
        <v>1.54</v>
      </c>
      <c r="AQ192">
        <v>1.98</v>
      </c>
      <c r="AR192">
        <v>2.4350000000000001</v>
      </c>
      <c r="AS192">
        <v>3.18</v>
      </c>
      <c r="AT192">
        <v>3.39</v>
      </c>
      <c r="AU192">
        <v>4.51</v>
      </c>
      <c r="AV192">
        <v>4.9349999999999996</v>
      </c>
      <c r="AW192" s="126">
        <f t="shared" si="28"/>
        <v>4.9349999999999996</v>
      </c>
      <c r="AX192" s="127">
        <f>IF(AW192&gt;0,AW192*10/(BB192),"")</f>
        <v>0.98306772908366513</v>
      </c>
      <c r="AZ192" s="145">
        <v>2</v>
      </c>
      <c r="BA192" s="126">
        <v>100.4</v>
      </c>
      <c r="BB192" s="126">
        <f t="shared" si="37"/>
        <v>50.2</v>
      </c>
      <c r="BC192">
        <v>22.6</v>
      </c>
      <c r="BD192">
        <f t="shared" si="29"/>
        <v>11.3</v>
      </c>
      <c r="BE192" s="126">
        <v>0.22509960159362549</v>
      </c>
      <c r="BF192" s="126">
        <v>412.04266250000001</v>
      </c>
      <c r="BG192" s="126">
        <v>6.6227749999999999</v>
      </c>
      <c r="BH192" s="126">
        <v>20.8060875</v>
      </c>
      <c r="BI192" s="126">
        <v>7.9750000000000001E-2</v>
      </c>
      <c r="BJ192" s="126">
        <v>8.4125000000000005E-2</v>
      </c>
      <c r="BL192" s="2" t="s">
        <v>491</v>
      </c>
      <c r="BM192" s="21" t="s">
        <v>491</v>
      </c>
      <c r="BN192" s="6"/>
      <c r="BO192" s="6"/>
      <c r="BP192" s="6"/>
      <c r="BQ192" s="6"/>
      <c r="BR192" t="str">
        <f t="shared" si="30"/>
        <v/>
      </c>
      <c r="BS192" t="s">
        <v>594</v>
      </c>
      <c r="BT192" t="s">
        <v>594</v>
      </c>
      <c r="BU192" t="s">
        <v>594</v>
      </c>
      <c r="BV192" t="s">
        <v>594</v>
      </c>
      <c r="BW192" t="s">
        <v>594</v>
      </c>
    </row>
    <row r="193" spans="1:75" x14ac:dyDescent="0.2">
      <c r="A193" s="2" t="s">
        <v>225</v>
      </c>
      <c r="B193" s="2" t="str">
        <f t="shared" si="35"/>
        <v>.</v>
      </c>
      <c r="C193" s="3" t="s">
        <v>225</v>
      </c>
      <c r="D193" s="3">
        <v>192</v>
      </c>
      <c r="E193" s="2"/>
      <c r="F193" s="2"/>
      <c r="G193" s="3">
        <v>22</v>
      </c>
      <c r="H193" s="3">
        <v>5</v>
      </c>
      <c r="I193" s="3">
        <v>3</v>
      </c>
      <c r="J193" s="3">
        <v>2</v>
      </c>
      <c r="K193" s="3">
        <v>5</v>
      </c>
      <c r="L193" s="3">
        <v>10</v>
      </c>
      <c r="M193" s="22" t="s">
        <v>25</v>
      </c>
      <c r="N193" s="22" t="s">
        <v>25</v>
      </c>
      <c r="O193" s="22" t="s">
        <v>25</v>
      </c>
      <c r="P193" s="22" t="s">
        <v>25</v>
      </c>
      <c r="Q193" s="22" t="s">
        <v>25</v>
      </c>
      <c r="R193" s="42" t="s">
        <v>25</v>
      </c>
      <c r="S193" s="21"/>
      <c r="T193" s="21"/>
      <c r="U193" s="53"/>
      <c r="V193" s="53"/>
      <c r="W193" s="54"/>
      <c r="X193" s="54"/>
      <c r="Y193" s="54"/>
      <c r="Z193" s="2"/>
      <c r="AA193" s="96"/>
      <c r="AB193" s="82"/>
      <c r="AC193" s="82"/>
      <c r="AD193" s="77"/>
      <c r="AE193" s="77"/>
      <c r="AF193" s="79"/>
      <c r="AG193" s="79"/>
      <c r="AH193" s="77"/>
      <c r="AI193" s="2"/>
      <c r="AK193" t="s">
        <v>594</v>
      </c>
      <c r="AL193" t="s">
        <v>594</v>
      </c>
      <c r="AM193" t="s">
        <v>594</v>
      </c>
      <c r="AO193" t="s">
        <v>594</v>
      </c>
      <c r="AP193" t="s">
        <v>594</v>
      </c>
      <c r="AQ193" t="s">
        <v>594</v>
      </c>
      <c r="AR193" t="s">
        <v>594</v>
      </c>
      <c r="AS193" t="s">
        <v>594</v>
      </c>
      <c r="AT193" t="s">
        <v>594</v>
      </c>
      <c r="AU193" t="s">
        <v>594</v>
      </c>
      <c r="AV193" t="s">
        <v>594</v>
      </c>
      <c r="AW193" s="126" t="str">
        <f t="shared" si="28"/>
        <v/>
      </c>
      <c r="AX193" s="127"/>
      <c r="AZ193" s="145"/>
      <c r="BA193" s="145"/>
      <c r="BD193" t="str">
        <f t="shared" si="29"/>
        <v/>
      </c>
      <c r="BF193" s="126" t="s">
        <v>594</v>
      </c>
      <c r="BG193" s="126" t="s">
        <v>594</v>
      </c>
      <c r="BH193" s="126" t="s">
        <v>594</v>
      </c>
      <c r="BI193" s="126" t="s">
        <v>594</v>
      </c>
      <c r="BJ193" s="126" t="s">
        <v>594</v>
      </c>
      <c r="BL193" s="2"/>
      <c r="BM193" s="21"/>
      <c r="BN193" s="6"/>
      <c r="BO193" s="6"/>
      <c r="BP193" s="6"/>
      <c r="BQ193" s="6"/>
      <c r="BR193" t="str">
        <f t="shared" si="30"/>
        <v/>
      </c>
      <c r="BS193" t="s">
        <v>594</v>
      </c>
      <c r="BT193" t="s">
        <v>594</v>
      </c>
      <c r="BU193" t="s">
        <v>594</v>
      </c>
      <c r="BV193" t="s">
        <v>594</v>
      </c>
      <c r="BW193" t="s">
        <v>594</v>
      </c>
    </row>
    <row r="194" spans="1:75" x14ac:dyDescent="0.2">
      <c r="A194" s="2" t="s">
        <v>226</v>
      </c>
      <c r="B194" s="2" t="str">
        <f t="shared" si="35"/>
        <v>.</v>
      </c>
      <c r="C194" s="3" t="s">
        <v>226</v>
      </c>
      <c r="D194" s="3">
        <v>193</v>
      </c>
      <c r="E194" s="2"/>
      <c r="F194" s="2"/>
      <c r="G194" s="3">
        <v>22</v>
      </c>
      <c r="H194" s="3">
        <v>7</v>
      </c>
      <c r="I194" s="3">
        <v>3</v>
      </c>
      <c r="J194" s="3">
        <v>2</v>
      </c>
      <c r="K194" s="3">
        <v>4</v>
      </c>
      <c r="L194" s="3">
        <v>11</v>
      </c>
      <c r="M194" s="40" t="s">
        <v>3</v>
      </c>
      <c r="N194" s="40" t="s">
        <v>4</v>
      </c>
      <c r="O194" s="40" t="s">
        <v>16</v>
      </c>
      <c r="P194" s="40">
        <v>14</v>
      </c>
      <c r="Q194" s="40" t="s">
        <v>516</v>
      </c>
      <c r="R194" s="41" t="s">
        <v>584</v>
      </c>
      <c r="S194" s="21"/>
      <c r="T194" s="21"/>
      <c r="U194" s="53"/>
      <c r="V194" s="53"/>
      <c r="W194" s="54"/>
      <c r="X194" s="54"/>
      <c r="Y194" s="54"/>
      <c r="Z194" s="48">
        <v>43446</v>
      </c>
      <c r="AA194" s="96">
        <v>0.17500000000000002</v>
      </c>
      <c r="AB194" s="82"/>
      <c r="AC194" s="82"/>
      <c r="AD194" s="77"/>
      <c r="AE194" s="77"/>
      <c r="AF194" s="79"/>
      <c r="AG194" s="79"/>
      <c r="AH194" s="77" t="s">
        <v>551</v>
      </c>
      <c r="AI194" s="2"/>
      <c r="AK194">
        <v>0.115</v>
      </c>
      <c r="AL194">
        <v>0.19600000000000001</v>
      </c>
      <c r="AM194">
        <v>0.23399999999999999</v>
      </c>
      <c r="AN194">
        <v>0.40250000000000002</v>
      </c>
      <c r="AO194">
        <v>0.76500000000000001</v>
      </c>
      <c r="AP194">
        <v>0.91500000000000004</v>
      </c>
      <c r="AQ194">
        <v>1.395</v>
      </c>
      <c r="AR194">
        <v>1.8</v>
      </c>
      <c r="AS194">
        <v>2.2549999999999999</v>
      </c>
      <c r="AT194">
        <v>2.9249999999999998</v>
      </c>
      <c r="AU194">
        <v>3.9750000000000001</v>
      </c>
      <c r="AW194" s="126">
        <f t="shared" ref="AW194:AW219" si="38">IF(AV194&gt;0,AV194,IF(AU194&gt;0,AU194,IF(AT194&gt;0,AT194,IF(AS194&gt;0,AS194,IF(AR194&gt;0,AR194,IF(AQ194&gt;0,AQ194,IF(AP194&gt;0,AP194,IF(AO194&gt;0,AO194,IF(AN194&gt;0,AN194,IF(AM194&gt;0,AM194,IF(AL194&gt;0,AL194,IF(AK194&gt;0,AK194))))))))))))</f>
        <v>3.9750000000000001</v>
      </c>
      <c r="AX194" s="127">
        <f>IF(AW194&gt;0,AW194*10/(BB194),"")</f>
        <v>1.5868263473053892</v>
      </c>
      <c r="AZ194" s="145">
        <v>2</v>
      </c>
      <c r="BA194" s="126">
        <v>50.1</v>
      </c>
      <c r="BB194" s="126">
        <f>BA194/AZ194</f>
        <v>25.05</v>
      </c>
      <c r="BD194" t="str">
        <f t="shared" si="29"/>
        <v/>
      </c>
      <c r="BF194" s="126" t="s">
        <v>594</v>
      </c>
      <c r="BG194" s="126" t="s">
        <v>594</v>
      </c>
      <c r="BH194" s="126" t="s">
        <v>594</v>
      </c>
      <c r="BI194" s="126" t="s">
        <v>594</v>
      </c>
      <c r="BJ194" s="126" t="s">
        <v>594</v>
      </c>
      <c r="BL194" s="2"/>
      <c r="BM194" s="21"/>
      <c r="BN194" s="6"/>
      <c r="BO194" s="6"/>
      <c r="BP194" s="6"/>
      <c r="BQ194" s="6"/>
      <c r="BR194" t="str">
        <f t="shared" si="30"/>
        <v/>
      </c>
      <c r="BS194" t="s">
        <v>594</v>
      </c>
      <c r="BT194" t="s">
        <v>594</v>
      </c>
      <c r="BU194" t="s">
        <v>594</v>
      </c>
      <c r="BV194" t="s">
        <v>594</v>
      </c>
      <c r="BW194" t="s">
        <v>594</v>
      </c>
    </row>
    <row r="195" spans="1:75" x14ac:dyDescent="0.2">
      <c r="A195" s="2" t="s">
        <v>227</v>
      </c>
      <c r="B195" s="2" t="str">
        <f t="shared" si="35"/>
        <v>.</v>
      </c>
      <c r="C195" s="3" t="s">
        <v>227</v>
      </c>
      <c r="D195" s="3">
        <v>194</v>
      </c>
      <c r="E195" s="2"/>
      <c r="F195" s="2"/>
      <c r="G195" s="3">
        <v>22</v>
      </c>
      <c r="H195" s="3">
        <v>9</v>
      </c>
      <c r="I195" s="3">
        <v>3</v>
      </c>
      <c r="J195" s="3">
        <v>2</v>
      </c>
      <c r="K195" s="3">
        <v>4</v>
      </c>
      <c r="L195" s="3">
        <v>9</v>
      </c>
      <c r="M195" s="28" t="s">
        <v>3</v>
      </c>
      <c r="N195" s="28" t="s">
        <v>23</v>
      </c>
      <c r="O195" s="28" t="s">
        <v>16</v>
      </c>
      <c r="P195" s="28" t="s">
        <v>19</v>
      </c>
      <c r="Q195" s="28" t="s">
        <v>19</v>
      </c>
      <c r="R195" s="36" t="s">
        <v>18</v>
      </c>
      <c r="S195" s="21"/>
      <c r="T195" s="21"/>
      <c r="U195" s="59" t="s">
        <v>471</v>
      </c>
      <c r="V195" s="55"/>
      <c r="W195" s="54"/>
      <c r="X195" s="54"/>
      <c r="Y195" s="54"/>
      <c r="Z195" s="48">
        <v>43448</v>
      </c>
      <c r="AA195" s="96"/>
      <c r="AB195" s="82"/>
      <c r="AC195" s="82"/>
      <c r="AD195" s="77"/>
      <c r="AE195" s="77"/>
      <c r="AF195" s="79"/>
      <c r="AG195" s="79"/>
      <c r="AH195" s="77"/>
      <c r="AI195" s="2"/>
      <c r="AK195">
        <v>0.11</v>
      </c>
      <c r="AL195">
        <v>0.24</v>
      </c>
      <c r="AM195">
        <v>0.27500000000000002</v>
      </c>
      <c r="AN195">
        <v>0.33</v>
      </c>
      <c r="AO195">
        <v>0.64500000000000002</v>
      </c>
      <c r="AP195">
        <v>0.79500000000000004</v>
      </c>
      <c r="AQ195">
        <v>0.95499999999999996</v>
      </c>
      <c r="AR195">
        <v>1.05</v>
      </c>
      <c r="AS195">
        <v>1.4</v>
      </c>
      <c r="AT195">
        <v>1.7450000000000001</v>
      </c>
      <c r="AU195">
        <v>2.29</v>
      </c>
      <c r="AV195">
        <v>3.4049999999999998</v>
      </c>
      <c r="AW195" s="126">
        <f t="shared" si="38"/>
        <v>3.4049999999999998</v>
      </c>
      <c r="AX195" s="127">
        <f>IF(AW195&gt;0,AW195*10/(BB195),"")</f>
        <v>1.2752808988764044</v>
      </c>
      <c r="AZ195" s="145">
        <v>2</v>
      </c>
      <c r="BA195" s="126">
        <v>53.4</v>
      </c>
      <c r="BB195" s="126">
        <f>BA195/AZ195</f>
        <v>26.7</v>
      </c>
      <c r="BC195">
        <v>6.9</v>
      </c>
      <c r="BD195">
        <f t="shared" ref="BD195:BD258" si="39">IF(BC195&gt;0,BC195/AZ195,"")</f>
        <v>3.45</v>
      </c>
      <c r="BE195" s="126">
        <v>0.12921348314606743</v>
      </c>
      <c r="BF195" s="126">
        <v>204.34218749999999</v>
      </c>
      <c r="BG195" s="126">
        <v>3.0381499999999999</v>
      </c>
      <c r="BH195" s="126">
        <v>9.5446000000000009</v>
      </c>
      <c r="BI195" s="126">
        <v>7.3649999999999993E-2</v>
      </c>
      <c r="BJ195" s="126">
        <v>3.5499999999999997E-2</v>
      </c>
      <c r="BL195" s="2" t="s">
        <v>491</v>
      </c>
      <c r="BM195" s="21" t="s">
        <v>491</v>
      </c>
      <c r="BN195" s="6"/>
      <c r="BO195" s="6"/>
      <c r="BP195" s="6"/>
      <c r="BQ195" s="6"/>
      <c r="BR195" t="str">
        <f t="shared" ref="BR195:BR258" si="40">IF(BQ195&gt;0,BQ195/BN195,"")</f>
        <v/>
      </c>
      <c r="BS195" t="s">
        <v>594</v>
      </c>
      <c r="BT195" t="s">
        <v>594</v>
      </c>
      <c r="BU195" t="s">
        <v>594</v>
      </c>
      <c r="BV195" t="s">
        <v>594</v>
      </c>
      <c r="BW195" t="s">
        <v>594</v>
      </c>
    </row>
    <row r="196" spans="1:75" x14ac:dyDescent="0.2">
      <c r="A196" s="29" t="s">
        <v>204</v>
      </c>
      <c r="B196" s="2" t="str">
        <f t="shared" si="35"/>
        <v>.</v>
      </c>
      <c r="C196" s="84" t="s">
        <v>228</v>
      </c>
      <c r="D196" s="84">
        <v>195</v>
      </c>
      <c r="E196" s="29" t="s">
        <v>491</v>
      </c>
      <c r="F196" s="29" t="s">
        <v>588</v>
      </c>
      <c r="G196" s="3">
        <v>22</v>
      </c>
      <c r="H196" s="3">
        <v>11</v>
      </c>
      <c r="I196" s="3">
        <v>3</v>
      </c>
      <c r="J196" s="3">
        <v>2</v>
      </c>
      <c r="K196" s="3">
        <v>3</v>
      </c>
      <c r="L196" s="3">
        <v>10</v>
      </c>
      <c r="M196" s="20" t="s">
        <v>3</v>
      </c>
      <c r="N196" s="20" t="s">
        <v>23</v>
      </c>
      <c r="O196" s="20" t="s">
        <v>20</v>
      </c>
      <c r="P196" s="20">
        <v>2</v>
      </c>
      <c r="Q196" s="20" t="s">
        <v>2</v>
      </c>
      <c r="R196" s="25" t="s">
        <v>581</v>
      </c>
      <c r="S196" s="21"/>
      <c r="T196" s="21">
        <v>1</v>
      </c>
      <c r="U196" s="68" t="s">
        <v>527</v>
      </c>
      <c r="V196" s="53"/>
      <c r="W196" s="53"/>
      <c r="X196" s="53"/>
      <c r="Y196" s="53"/>
      <c r="Z196" s="94">
        <v>43434</v>
      </c>
      <c r="AA196" s="97">
        <v>0.61388888888888882</v>
      </c>
      <c r="AB196" s="99">
        <v>4</v>
      </c>
      <c r="AC196" s="99">
        <v>5</v>
      </c>
      <c r="AD196" s="77"/>
      <c r="AE196" s="77"/>
      <c r="AF196" s="79"/>
      <c r="AG196" s="79"/>
      <c r="AH196" s="77"/>
      <c r="AI196" s="49"/>
      <c r="AK196">
        <v>0.128</v>
      </c>
      <c r="AW196" s="126">
        <f t="shared" si="38"/>
        <v>0.128</v>
      </c>
      <c r="AX196" s="127">
        <f>IF(AW196&gt;0,AW196*10/(BB196),"")</f>
        <v>1.0971428571428572</v>
      </c>
      <c r="AZ196" s="145">
        <f>AB196+AC196</f>
        <v>9</v>
      </c>
      <c r="BA196" s="147">
        <v>10.5</v>
      </c>
      <c r="BB196" s="126">
        <f>BA196/AZ196</f>
        <v>1.1666666666666667</v>
      </c>
      <c r="BD196" t="str">
        <f t="shared" si="39"/>
        <v/>
      </c>
      <c r="BF196" s="126" t="s">
        <v>594</v>
      </c>
      <c r="BG196" s="126" t="s">
        <v>594</v>
      </c>
      <c r="BH196" s="126" t="s">
        <v>594</v>
      </c>
      <c r="BI196" s="126" t="s">
        <v>594</v>
      </c>
      <c r="BJ196" s="126" t="s">
        <v>594</v>
      </c>
      <c r="BL196" s="2"/>
      <c r="BM196" s="21"/>
      <c r="BN196" s="6"/>
      <c r="BO196" s="6"/>
      <c r="BP196" s="6"/>
      <c r="BQ196" s="6"/>
      <c r="BR196" t="str">
        <f t="shared" si="40"/>
        <v/>
      </c>
      <c r="BS196" t="s">
        <v>594</v>
      </c>
      <c r="BT196" t="s">
        <v>594</v>
      </c>
      <c r="BU196" t="s">
        <v>594</v>
      </c>
      <c r="BV196" t="s">
        <v>594</v>
      </c>
      <c r="BW196" t="s">
        <v>594</v>
      </c>
    </row>
    <row r="197" spans="1:75" x14ac:dyDescent="0.2">
      <c r="A197" s="2" t="s">
        <v>229</v>
      </c>
      <c r="B197" s="2" t="str">
        <f t="shared" si="35"/>
        <v>.</v>
      </c>
      <c r="C197" s="32" t="s">
        <v>229</v>
      </c>
      <c r="D197" s="3">
        <v>196</v>
      </c>
      <c r="E197" s="2"/>
      <c r="F197" s="2"/>
      <c r="G197" s="3">
        <v>22</v>
      </c>
      <c r="H197" s="3">
        <v>13</v>
      </c>
      <c r="I197" s="3">
        <v>3</v>
      </c>
      <c r="J197" s="3">
        <v>2</v>
      </c>
      <c r="K197" s="3">
        <v>2</v>
      </c>
      <c r="L197" s="3">
        <v>11</v>
      </c>
      <c r="M197" s="26" t="s">
        <v>3</v>
      </c>
      <c r="N197" s="26" t="s">
        <v>23</v>
      </c>
      <c r="O197" s="26" t="s">
        <v>20</v>
      </c>
      <c r="P197" s="26">
        <v>3</v>
      </c>
      <c r="Q197" s="26" t="s">
        <v>7</v>
      </c>
      <c r="R197" s="38" t="s">
        <v>584</v>
      </c>
      <c r="S197" s="21"/>
      <c r="T197" s="21"/>
      <c r="U197" s="53"/>
      <c r="V197" s="53"/>
      <c r="W197" s="53"/>
      <c r="X197" s="53"/>
      <c r="Y197" s="53"/>
      <c r="Z197" s="66">
        <v>43435</v>
      </c>
      <c r="AA197" s="96">
        <v>0.17291666666666669</v>
      </c>
      <c r="AB197" s="82">
        <v>4</v>
      </c>
      <c r="AC197" s="82">
        <v>4</v>
      </c>
      <c r="AD197" s="77"/>
      <c r="AE197" s="77"/>
      <c r="AF197" s="79"/>
      <c r="AG197" s="79"/>
      <c r="AH197" s="77"/>
      <c r="AI197" s="21"/>
      <c r="AK197">
        <v>6.6666666666666666E-2</v>
      </c>
      <c r="AL197">
        <v>0.24</v>
      </c>
      <c r="AW197" s="126">
        <f t="shared" si="38"/>
        <v>0.24</v>
      </c>
      <c r="AX197" s="127">
        <f>IF(AW197&gt;0,AW197*10/(BB197),"")</f>
        <v>1.3426573426573425</v>
      </c>
      <c r="AZ197" s="145">
        <f>AB197+AC197</f>
        <v>8</v>
      </c>
      <c r="BA197" s="126">
        <v>14.3</v>
      </c>
      <c r="BB197" s="126">
        <f>BA197/AZ197</f>
        <v>1.7875000000000001</v>
      </c>
      <c r="BD197" t="str">
        <f t="shared" si="39"/>
        <v/>
      </c>
      <c r="BF197" s="126" t="s">
        <v>594</v>
      </c>
      <c r="BG197" s="126" t="s">
        <v>594</v>
      </c>
      <c r="BH197" s="126" t="s">
        <v>594</v>
      </c>
      <c r="BI197" s="126" t="s">
        <v>594</v>
      </c>
      <c r="BJ197" s="126" t="s">
        <v>594</v>
      </c>
      <c r="BL197" s="2"/>
      <c r="BM197" s="21"/>
      <c r="BN197" s="6"/>
      <c r="BO197" s="6"/>
      <c r="BP197" s="6"/>
      <c r="BQ197" s="6"/>
      <c r="BR197" t="str">
        <f t="shared" si="40"/>
        <v/>
      </c>
      <c r="BS197" t="s">
        <v>594</v>
      </c>
      <c r="BT197" t="s">
        <v>594</v>
      </c>
      <c r="BU197" t="s">
        <v>594</v>
      </c>
      <c r="BV197" t="s">
        <v>594</v>
      </c>
      <c r="BW197" t="s">
        <v>594</v>
      </c>
    </row>
    <row r="198" spans="1:75" x14ac:dyDescent="0.2">
      <c r="A198" s="2" t="s">
        <v>230</v>
      </c>
      <c r="B198" s="2" t="str">
        <f t="shared" si="35"/>
        <v>.</v>
      </c>
      <c r="C198" s="3" t="s">
        <v>230</v>
      </c>
      <c r="D198" s="3">
        <v>197</v>
      </c>
      <c r="E198" s="2"/>
      <c r="F198" s="2"/>
      <c r="G198" s="3">
        <v>22</v>
      </c>
      <c r="H198" s="3">
        <v>15</v>
      </c>
      <c r="I198" s="3">
        <v>3</v>
      </c>
      <c r="J198" s="3">
        <v>2</v>
      </c>
      <c r="K198" s="3">
        <v>2</v>
      </c>
      <c r="L198" s="3">
        <v>9</v>
      </c>
      <c r="M198" s="22" t="s">
        <v>25</v>
      </c>
      <c r="N198" s="22" t="s">
        <v>25</v>
      </c>
      <c r="O198" s="22" t="s">
        <v>25</v>
      </c>
      <c r="P198" s="22" t="s">
        <v>25</v>
      </c>
      <c r="Q198" s="22" t="s">
        <v>25</v>
      </c>
      <c r="R198" s="42" t="s">
        <v>25</v>
      </c>
      <c r="S198" s="21"/>
      <c r="T198" s="21"/>
      <c r="U198" s="53"/>
      <c r="V198" s="53"/>
      <c r="W198" s="54"/>
      <c r="X198" s="54"/>
      <c r="Y198" s="54"/>
      <c r="Z198" s="2"/>
      <c r="AA198" s="96"/>
      <c r="AB198" s="82"/>
      <c r="AC198" s="82"/>
      <c r="AD198" s="77"/>
      <c r="AE198" s="77"/>
      <c r="AF198" s="79"/>
      <c r="AG198" s="79"/>
      <c r="AH198" s="77"/>
      <c r="AI198" s="2"/>
      <c r="AK198" t="s">
        <v>594</v>
      </c>
      <c r="AM198" t="s">
        <v>594</v>
      </c>
      <c r="AO198" t="s">
        <v>594</v>
      </c>
      <c r="AP198" t="s">
        <v>594</v>
      </c>
      <c r="AQ198" t="s">
        <v>594</v>
      </c>
      <c r="AR198" t="s">
        <v>594</v>
      </c>
      <c r="AS198" t="s">
        <v>594</v>
      </c>
      <c r="AT198" t="s">
        <v>594</v>
      </c>
      <c r="AU198" t="s">
        <v>594</v>
      </c>
      <c r="AV198" t="s">
        <v>594</v>
      </c>
      <c r="AW198" s="126" t="str">
        <f t="shared" si="38"/>
        <v/>
      </c>
      <c r="AX198" s="127"/>
      <c r="AZ198" s="145"/>
      <c r="BD198" t="str">
        <f t="shared" si="39"/>
        <v/>
      </c>
      <c r="BF198" s="126" t="s">
        <v>594</v>
      </c>
      <c r="BG198" s="126" t="s">
        <v>594</v>
      </c>
      <c r="BH198" s="126" t="s">
        <v>594</v>
      </c>
      <c r="BI198" s="126" t="s">
        <v>594</v>
      </c>
      <c r="BJ198" s="126" t="s">
        <v>594</v>
      </c>
      <c r="BL198" s="2"/>
      <c r="BM198" s="21"/>
      <c r="BN198" s="6"/>
      <c r="BO198" s="6"/>
      <c r="BP198" s="6"/>
      <c r="BQ198" s="6"/>
      <c r="BR198" t="str">
        <f t="shared" si="40"/>
        <v/>
      </c>
      <c r="BS198" t="s">
        <v>594</v>
      </c>
      <c r="BT198" t="s">
        <v>594</v>
      </c>
      <c r="BU198" t="s">
        <v>594</v>
      </c>
      <c r="BV198" t="s">
        <v>594</v>
      </c>
      <c r="BW198" t="s">
        <v>594</v>
      </c>
    </row>
    <row r="199" spans="1:75" x14ac:dyDescent="0.2">
      <c r="A199" s="2" t="s">
        <v>231</v>
      </c>
      <c r="B199" s="2" t="str">
        <f t="shared" si="35"/>
        <v>.</v>
      </c>
      <c r="C199" s="3" t="s">
        <v>231</v>
      </c>
      <c r="D199" s="3">
        <v>198</v>
      </c>
      <c r="E199" s="2"/>
      <c r="F199" s="2"/>
      <c r="G199" s="3">
        <v>22</v>
      </c>
      <c r="H199" s="3">
        <v>17</v>
      </c>
      <c r="I199" s="3">
        <v>3</v>
      </c>
      <c r="J199" s="3">
        <v>2</v>
      </c>
      <c r="K199" s="3">
        <v>1</v>
      </c>
      <c r="L199" s="3">
        <v>10</v>
      </c>
      <c r="M199" s="31" t="s">
        <v>3</v>
      </c>
      <c r="N199" s="31" t="s">
        <v>23</v>
      </c>
      <c r="O199" s="31" t="s">
        <v>16</v>
      </c>
      <c r="P199" s="31">
        <v>13</v>
      </c>
      <c r="Q199" s="31" t="s">
        <v>515</v>
      </c>
      <c r="R199" s="39" t="s">
        <v>584</v>
      </c>
      <c r="S199" s="21"/>
      <c r="T199" s="21"/>
      <c r="U199" s="59" t="s">
        <v>471</v>
      </c>
      <c r="V199" s="55"/>
      <c r="W199" s="54"/>
      <c r="X199" s="54"/>
      <c r="Y199" s="54"/>
      <c r="Z199" s="48">
        <v>43445</v>
      </c>
      <c r="AA199" s="96">
        <v>0.18263888888888891</v>
      </c>
      <c r="AB199" s="82">
        <v>1</v>
      </c>
      <c r="AC199" s="82">
        <v>1</v>
      </c>
      <c r="AD199" s="77"/>
      <c r="AE199" s="77"/>
      <c r="AF199" s="79"/>
      <c r="AG199" s="79"/>
      <c r="AH199" s="77" t="s">
        <v>551</v>
      </c>
      <c r="AI199" s="2"/>
      <c r="AK199">
        <v>0.14000000000000001</v>
      </c>
      <c r="AL199">
        <v>0.16333333333333333</v>
      </c>
      <c r="AM199">
        <v>0.14666666666666667</v>
      </c>
      <c r="AN199">
        <v>0.29333333333333333</v>
      </c>
      <c r="AO199">
        <v>0.56999999999999995</v>
      </c>
      <c r="AP199">
        <v>0.63</v>
      </c>
      <c r="AQ199">
        <v>1.1200000000000001</v>
      </c>
      <c r="AR199">
        <v>1.25</v>
      </c>
      <c r="AS199">
        <v>1.615</v>
      </c>
      <c r="AT199">
        <v>1.83</v>
      </c>
      <c r="AW199" s="126">
        <f t="shared" si="38"/>
        <v>1.83</v>
      </c>
      <c r="AX199" s="127">
        <f>IF(AW199&gt;0,AW199*10/(BB199),"")</f>
        <v>1.22</v>
      </c>
      <c r="AZ199" s="145">
        <v>2</v>
      </c>
      <c r="BA199" s="126">
        <v>30</v>
      </c>
      <c r="BB199" s="126">
        <f t="shared" ref="BB199:BB209" si="41">BA199/AZ199</f>
        <v>15</v>
      </c>
      <c r="BD199" t="str">
        <f t="shared" si="39"/>
        <v/>
      </c>
      <c r="BF199" s="126" t="s">
        <v>594</v>
      </c>
      <c r="BG199" s="126" t="s">
        <v>594</v>
      </c>
      <c r="BH199" s="126" t="s">
        <v>594</v>
      </c>
      <c r="BI199" s="126" t="s">
        <v>594</v>
      </c>
      <c r="BJ199" s="126" t="s">
        <v>594</v>
      </c>
      <c r="BL199" s="2"/>
      <c r="BM199" s="21"/>
      <c r="BN199" s="6"/>
      <c r="BO199" s="6"/>
      <c r="BP199" s="6"/>
      <c r="BQ199" s="6"/>
      <c r="BR199" t="str">
        <f t="shared" si="40"/>
        <v/>
      </c>
      <c r="BS199" t="s">
        <v>594</v>
      </c>
      <c r="BT199" t="s">
        <v>594</v>
      </c>
      <c r="BU199" t="s">
        <v>594</v>
      </c>
      <c r="BV199" t="s">
        <v>594</v>
      </c>
      <c r="BW199" t="s">
        <v>594</v>
      </c>
    </row>
    <row r="200" spans="1:75" x14ac:dyDescent="0.2">
      <c r="A200" s="2" t="s">
        <v>232</v>
      </c>
      <c r="B200" s="2" t="str">
        <f t="shared" si="35"/>
        <v>.</v>
      </c>
      <c r="C200" s="32" t="s">
        <v>232</v>
      </c>
      <c r="D200" s="3">
        <v>199</v>
      </c>
      <c r="E200" s="2"/>
      <c r="F200" s="2"/>
      <c r="G200" s="3">
        <v>23</v>
      </c>
      <c r="H200" s="3">
        <v>1</v>
      </c>
      <c r="I200" s="3">
        <v>3</v>
      </c>
      <c r="J200" s="3">
        <v>2</v>
      </c>
      <c r="K200" s="3">
        <v>6</v>
      </c>
      <c r="L200" s="3">
        <v>7</v>
      </c>
      <c r="M200" s="26" t="s">
        <v>3</v>
      </c>
      <c r="N200" s="26" t="s">
        <v>23</v>
      </c>
      <c r="O200" s="26" t="s">
        <v>20</v>
      </c>
      <c r="P200" s="26">
        <v>3</v>
      </c>
      <c r="Q200" s="26" t="s">
        <v>7</v>
      </c>
      <c r="R200" s="38" t="s">
        <v>580</v>
      </c>
      <c r="S200" s="21"/>
      <c r="T200" s="21"/>
      <c r="U200" s="53"/>
      <c r="V200" s="53"/>
      <c r="W200" s="53"/>
      <c r="X200" s="53"/>
      <c r="Y200" s="53"/>
      <c r="Z200" s="66">
        <v>43435</v>
      </c>
      <c r="AA200" s="96">
        <v>0.4069444444444445</v>
      </c>
      <c r="AB200" s="82">
        <v>5</v>
      </c>
      <c r="AC200" s="82">
        <v>5</v>
      </c>
      <c r="AD200" s="77"/>
      <c r="AE200" s="77"/>
      <c r="AF200" s="79"/>
      <c r="AG200" s="79"/>
      <c r="AH200" s="77"/>
      <c r="AI200" s="21"/>
      <c r="AK200">
        <v>0.11399999999999999</v>
      </c>
      <c r="AW200" s="126">
        <f t="shared" si="38"/>
        <v>0.11399999999999999</v>
      </c>
      <c r="AX200" s="127">
        <f>IF(AW200&gt;0,AW200*10/(BB200),"")</f>
        <v>1.0654205607476637</v>
      </c>
      <c r="AZ200" s="145">
        <f>AB200+AC200</f>
        <v>10</v>
      </c>
      <c r="BA200" s="126">
        <v>10.7</v>
      </c>
      <c r="BB200" s="126">
        <f t="shared" si="41"/>
        <v>1.0699999999999998</v>
      </c>
      <c r="BD200" t="str">
        <f t="shared" si="39"/>
        <v/>
      </c>
      <c r="BF200" s="126" t="s">
        <v>594</v>
      </c>
      <c r="BG200" s="126" t="s">
        <v>594</v>
      </c>
      <c r="BH200" s="126" t="s">
        <v>594</v>
      </c>
      <c r="BI200" s="126" t="s">
        <v>594</v>
      </c>
      <c r="BJ200" s="126" t="s">
        <v>594</v>
      </c>
      <c r="BL200" s="2"/>
      <c r="BM200" s="21"/>
      <c r="BN200" s="6"/>
      <c r="BO200" s="6"/>
      <c r="BP200" s="6"/>
      <c r="BQ200" s="6"/>
      <c r="BR200" t="str">
        <f t="shared" si="40"/>
        <v/>
      </c>
      <c r="BS200" t="s">
        <v>594</v>
      </c>
      <c r="BT200" t="s">
        <v>594</v>
      </c>
      <c r="BU200" t="s">
        <v>594</v>
      </c>
      <c r="BV200" t="s">
        <v>594</v>
      </c>
      <c r="BW200" t="s">
        <v>594</v>
      </c>
    </row>
    <row r="201" spans="1:75" x14ac:dyDescent="0.2">
      <c r="A201" s="87" t="s">
        <v>474</v>
      </c>
      <c r="B201" s="87" t="str">
        <f t="shared" si="35"/>
        <v>.</v>
      </c>
      <c r="C201" s="88" t="s">
        <v>233</v>
      </c>
      <c r="D201" s="88">
        <v>200</v>
      </c>
      <c r="E201" s="2" t="s">
        <v>587</v>
      </c>
      <c r="F201" s="29" t="s">
        <v>588</v>
      </c>
      <c r="G201" s="3">
        <v>23</v>
      </c>
      <c r="H201" s="3">
        <v>3</v>
      </c>
      <c r="I201" s="3">
        <v>3</v>
      </c>
      <c r="J201" s="3">
        <v>2</v>
      </c>
      <c r="K201" s="3">
        <v>6</v>
      </c>
      <c r="L201" s="3">
        <v>5</v>
      </c>
      <c r="M201" s="28" t="s">
        <v>3</v>
      </c>
      <c r="N201" s="28" t="s">
        <v>4</v>
      </c>
      <c r="O201" s="28" t="s">
        <v>20</v>
      </c>
      <c r="P201" s="28">
        <v>8</v>
      </c>
      <c r="Q201" s="28" t="s">
        <v>11</v>
      </c>
      <c r="R201" s="36" t="s">
        <v>581</v>
      </c>
      <c r="S201" s="21"/>
      <c r="T201" s="21">
        <v>1</v>
      </c>
      <c r="U201" s="71"/>
      <c r="V201" s="68" t="s">
        <v>496</v>
      </c>
      <c r="W201" s="68" t="s">
        <v>207</v>
      </c>
      <c r="X201" s="68"/>
      <c r="Y201" s="68"/>
      <c r="Z201" s="48">
        <v>43440</v>
      </c>
      <c r="AA201" s="96">
        <v>0.60625000000000007</v>
      </c>
      <c r="AB201" s="82">
        <v>3</v>
      </c>
      <c r="AC201" s="82">
        <v>2</v>
      </c>
      <c r="AD201" s="2"/>
      <c r="AE201" s="2"/>
      <c r="AF201" s="79"/>
      <c r="AG201" s="79"/>
      <c r="AH201" s="2"/>
      <c r="AI201" s="2"/>
      <c r="AK201">
        <v>0.12666666666666668</v>
      </c>
      <c r="AL201">
        <v>0.19999999999999998</v>
      </c>
      <c r="AM201">
        <v>0.19875000000000001</v>
      </c>
      <c r="AN201">
        <v>0.35666666699999999</v>
      </c>
      <c r="AW201" s="126">
        <f t="shared" si="38"/>
        <v>0.35666666699999999</v>
      </c>
      <c r="AX201" s="127">
        <f>IF(AW201&gt;0,AW201*10/(BB201),"")</f>
        <v>0.67042606578947361</v>
      </c>
      <c r="AZ201" s="145">
        <f>AB201+AC201</f>
        <v>5</v>
      </c>
      <c r="BA201" s="146">
        <v>26.6</v>
      </c>
      <c r="BB201" s="126">
        <f t="shared" si="41"/>
        <v>5.32</v>
      </c>
      <c r="BD201" t="str">
        <f t="shared" si="39"/>
        <v/>
      </c>
      <c r="BF201" s="126" t="s">
        <v>594</v>
      </c>
      <c r="BG201" s="126" t="s">
        <v>594</v>
      </c>
      <c r="BH201" s="126" t="s">
        <v>594</v>
      </c>
      <c r="BI201" s="126" t="s">
        <v>594</v>
      </c>
      <c r="BJ201" s="126" t="s">
        <v>594</v>
      </c>
      <c r="BL201" s="2"/>
      <c r="BM201" s="21"/>
      <c r="BN201" s="6"/>
      <c r="BO201" s="6"/>
      <c r="BP201" s="6"/>
      <c r="BQ201" s="6"/>
      <c r="BR201" t="str">
        <f t="shared" si="40"/>
        <v/>
      </c>
      <c r="BS201" t="s">
        <v>594</v>
      </c>
      <c r="BT201" t="s">
        <v>594</v>
      </c>
      <c r="BU201" t="s">
        <v>594</v>
      </c>
      <c r="BV201" t="s">
        <v>594</v>
      </c>
      <c r="BW201" t="s">
        <v>594</v>
      </c>
    </row>
    <row r="202" spans="1:75" x14ac:dyDescent="0.2">
      <c r="A202" s="2" t="s">
        <v>234</v>
      </c>
      <c r="B202" s="2" t="str">
        <f t="shared" si="35"/>
        <v>.</v>
      </c>
      <c r="C202" s="32" t="s">
        <v>234</v>
      </c>
      <c r="D202" s="3">
        <v>201</v>
      </c>
      <c r="E202" s="2"/>
      <c r="F202" s="2"/>
      <c r="G202" s="3">
        <v>23</v>
      </c>
      <c r="H202" s="3">
        <v>5</v>
      </c>
      <c r="I202" s="3">
        <v>3</v>
      </c>
      <c r="J202" s="3">
        <v>2</v>
      </c>
      <c r="K202" s="3">
        <v>5</v>
      </c>
      <c r="L202" s="3">
        <v>6</v>
      </c>
      <c r="M202" s="26" t="s">
        <v>3</v>
      </c>
      <c r="N202" s="26" t="s">
        <v>4</v>
      </c>
      <c r="O202" s="26" t="s">
        <v>20</v>
      </c>
      <c r="P202" s="26">
        <v>3</v>
      </c>
      <c r="Q202" s="26" t="s">
        <v>7</v>
      </c>
      <c r="R202" s="38" t="s">
        <v>584</v>
      </c>
      <c r="S202" s="21"/>
      <c r="T202" s="21"/>
      <c r="U202" s="53"/>
      <c r="V202" s="53"/>
      <c r="W202" s="53"/>
      <c r="X202" s="53"/>
      <c r="Y202" s="53"/>
      <c r="Z202" s="66">
        <v>43435</v>
      </c>
      <c r="AA202" s="96">
        <v>0.17708333333333334</v>
      </c>
      <c r="AB202" s="82">
        <v>4</v>
      </c>
      <c r="AC202" s="82">
        <v>4</v>
      </c>
      <c r="AD202" s="77"/>
      <c r="AE202" s="77"/>
      <c r="AF202" s="79"/>
      <c r="AG202" s="79"/>
      <c r="AH202" s="77"/>
      <c r="AI202" s="21"/>
      <c r="AK202">
        <v>0.08</v>
      </c>
      <c r="AL202">
        <v>0.2</v>
      </c>
      <c r="AW202" s="126">
        <f t="shared" si="38"/>
        <v>0.2</v>
      </c>
      <c r="AX202" s="127">
        <f>IF(AW202&gt;0,AW202*10/(BB202),"")</f>
        <v>1.6161616161616161</v>
      </c>
      <c r="AZ202" s="145">
        <f>AB202+AC202</f>
        <v>8</v>
      </c>
      <c r="BA202" s="126">
        <v>9.9</v>
      </c>
      <c r="BB202" s="126">
        <f t="shared" si="41"/>
        <v>1.2375</v>
      </c>
      <c r="BD202" t="str">
        <f t="shared" si="39"/>
        <v/>
      </c>
      <c r="BF202" s="126" t="s">
        <v>594</v>
      </c>
      <c r="BG202" s="126" t="s">
        <v>594</v>
      </c>
      <c r="BH202" s="126" t="s">
        <v>594</v>
      </c>
      <c r="BI202" s="126" t="s">
        <v>594</v>
      </c>
      <c r="BJ202" s="126" t="s">
        <v>594</v>
      </c>
      <c r="BL202" s="2"/>
      <c r="BM202" s="21"/>
      <c r="BN202" s="6"/>
      <c r="BO202" s="6"/>
      <c r="BP202" s="6"/>
      <c r="BQ202" s="6"/>
      <c r="BR202" t="str">
        <f t="shared" si="40"/>
        <v/>
      </c>
      <c r="BS202" t="s">
        <v>594</v>
      </c>
      <c r="BT202" t="s">
        <v>594</v>
      </c>
      <c r="BU202" t="s">
        <v>594</v>
      </c>
      <c r="BV202" t="s">
        <v>594</v>
      </c>
      <c r="BW202" t="s">
        <v>594</v>
      </c>
    </row>
    <row r="203" spans="1:75" x14ac:dyDescent="0.2">
      <c r="A203" s="2" t="s">
        <v>235</v>
      </c>
      <c r="B203" s="2" t="str">
        <f t="shared" si="35"/>
        <v>.</v>
      </c>
      <c r="C203" s="3" t="s">
        <v>235</v>
      </c>
      <c r="D203" s="3">
        <v>202</v>
      </c>
      <c r="E203" s="2"/>
      <c r="F203" s="2"/>
      <c r="G203" s="3">
        <v>23</v>
      </c>
      <c r="H203" s="3">
        <v>7</v>
      </c>
      <c r="I203" s="3">
        <v>3</v>
      </c>
      <c r="J203" s="3">
        <v>2</v>
      </c>
      <c r="K203" s="3">
        <v>4</v>
      </c>
      <c r="L203" s="3">
        <v>7</v>
      </c>
      <c r="M203" s="33" t="s">
        <v>3</v>
      </c>
      <c r="N203" s="33" t="s">
        <v>4</v>
      </c>
      <c r="O203" s="33" t="s">
        <v>16</v>
      </c>
      <c r="P203" s="33" t="s">
        <v>24</v>
      </c>
      <c r="Q203" s="33" t="s">
        <v>24</v>
      </c>
      <c r="R203" s="34" t="s">
        <v>18</v>
      </c>
      <c r="S203" s="33" t="s">
        <v>26</v>
      </c>
      <c r="T203" s="32"/>
      <c r="U203" s="63"/>
      <c r="V203" s="63"/>
      <c r="W203" s="54"/>
      <c r="X203" s="54"/>
      <c r="Y203" s="54"/>
      <c r="Z203" s="116">
        <v>43448</v>
      </c>
      <c r="AA203" s="118"/>
      <c r="AB203" s="120"/>
      <c r="AC203" s="120"/>
      <c r="AD203" s="77"/>
      <c r="AE203" s="77"/>
      <c r="AF203" s="124"/>
      <c r="AG203" s="124"/>
      <c r="AH203" s="123"/>
      <c r="AI203" s="2"/>
      <c r="AK203" t="s">
        <v>594</v>
      </c>
      <c r="AM203" t="s">
        <v>594</v>
      </c>
      <c r="AO203" t="s">
        <v>594</v>
      </c>
      <c r="AP203" t="s">
        <v>594</v>
      </c>
      <c r="AQ203" t="s">
        <v>594</v>
      </c>
      <c r="AR203" t="s">
        <v>594</v>
      </c>
      <c r="AS203" t="s">
        <v>594</v>
      </c>
      <c r="AT203" t="s">
        <v>594</v>
      </c>
      <c r="AU203" t="s">
        <v>594</v>
      </c>
      <c r="AV203" t="s">
        <v>594</v>
      </c>
      <c r="AW203" s="126" t="str">
        <f t="shared" si="38"/>
        <v/>
      </c>
      <c r="AX203" s="127"/>
      <c r="AZ203" s="145">
        <v>2</v>
      </c>
      <c r="BA203" s="126">
        <v>77.900000000000006</v>
      </c>
      <c r="BB203" s="126">
        <f t="shared" si="41"/>
        <v>38.950000000000003</v>
      </c>
      <c r="BC203">
        <v>17.8</v>
      </c>
      <c r="BD203">
        <f t="shared" si="39"/>
        <v>8.9</v>
      </c>
      <c r="BE203" s="126">
        <v>0.22849807445442874</v>
      </c>
      <c r="BF203" s="126">
        <v>310.04812500000003</v>
      </c>
      <c r="BG203" s="126">
        <v>5.0094000000000003</v>
      </c>
      <c r="BH203" s="126">
        <v>15.737512499999999</v>
      </c>
      <c r="BI203" s="126">
        <v>8.0112500000000003E-2</v>
      </c>
      <c r="BJ203" s="126">
        <v>6.3875000000000001E-2</v>
      </c>
      <c r="BL203" s="2" t="s">
        <v>491</v>
      </c>
      <c r="BM203" s="21" t="s">
        <v>491</v>
      </c>
      <c r="BN203" s="6"/>
      <c r="BO203" s="6"/>
      <c r="BP203" s="6"/>
      <c r="BQ203" s="6"/>
      <c r="BR203" t="str">
        <f t="shared" si="40"/>
        <v/>
      </c>
      <c r="BS203" t="s">
        <v>594</v>
      </c>
      <c r="BT203" t="s">
        <v>594</v>
      </c>
      <c r="BU203" t="s">
        <v>594</v>
      </c>
      <c r="BV203" t="s">
        <v>594</v>
      </c>
      <c r="BW203" t="s">
        <v>594</v>
      </c>
    </row>
    <row r="204" spans="1:75" x14ac:dyDescent="0.2">
      <c r="A204" s="2" t="s">
        <v>236</v>
      </c>
      <c r="B204" s="2" t="str">
        <f t="shared" si="35"/>
        <v>.</v>
      </c>
      <c r="C204" s="32" t="s">
        <v>236</v>
      </c>
      <c r="D204" s="3">
        <v>203</v>
      </c>
      <c r="E204" s="2"/>
      <c r="F204" s="2"/>
      <c r="G204" s="3">
        <v>23</v>
      </c>
      <c r="H204" s="3">
        <v>9</v>
      </c>
      <c r="I204" s="3">
        <v>3</v>
      </c>
      <c r="J204" s="3">
        <v>2</v>
      </c>
      <c r="K204" s="3">
        <v>4</v>
      </c>
      <c r="L204" s="3">
        <v>5</v>
      </c>
      <c r="M204" s="26" t="s">
        <v>3</v>
      </c>
      <c r="N204" s="26" t="s">
        <v>4</v>
      </c>
      <c r="O204" s="26" t="s">
        <v>20</v>
      </c>
      <c r="P204" s="26">
        <v>3</v>
      </c>
      <c r="Q204" s="26" t="s">
        <v>7</v>
      </c>
      <c r="R204" s="38" t="s">
        <v>582</v>
      </c>
      <c r="S204" s="21"/>
      <c r="T204" s="21"/>
      <c r="U204" s="53"/>
      <c r="V204" s="53"/>
      <c r="W204" s="53"/>
      <c r="X204" s="53"/>
      <c r="Y204" s="53"/>
      <c r="Z204" s="66">
        <v>43435</v>
      </c>
      <c r="AA204" s="96">
        <v>0.74583333333333324</v>
      </c>
      <c r="AB204" s="82">
        <v>4</v>
      </c>
      <c r="AC204" s="82">
        <v>4</v>
      </c>
      <c r="AD204" s="77"/>
      <c r="AE204" s="77"/>
      <c r="AF204" s="79"/>
      <c r="AG204" s="79"/>
      <c r="AH204" s="77"/>
      <c r="AI204" s="21"/>
      <c r="AK204">
        <v>0.10833333333333334</v>
      </c>
      <c r="AL204">
        <v>0.22444444444444445</v>
      </c>
      <c r="AW204" s="126">
        <f t="shared" si="38"/>
        <v>0.22444444444444445</v>
      </c>
      <c r="AX204" s="127">
        <f t="shared" ref="AX204:AX209" si="42">IF(AW204&gt;0,AW204*10/(BB204),"")</f>
        <v>1.4962962962962962</v>
      </c>
      <c r="AZ204" s="145">
        <f>AB204+AC204</f>
        <v>8</v>
      </c>
      <c r="BA204" s="126">
        <v>12</v>
      </c>
      <c r="BB204" s="126">
        <f t="shared" si="41"/>
        <v>1.5</v>
      </c>
      <c r="BD204" t="str">
        <f t="shared" si="39"/>
        <v/>
      </c>
      <c r="BF204" s="126" t="s">
        <v>594</v>
      </c>
      <c r="BG204" s="126" t="s">
        <v>594</v>
      </c>
      <c r="BH204" s="126" t="s">
        <v>594</v>
      </c>
      <c r="BI204" s="126" t="s">
        <v>594</v>
      </c>
      <c r="BJ204" s="126" t="s">
        <v>594</v>
      </c>
      <c r="BL204" s="2"/>
      <c r="BM204" s="21"/>
      <c r="BN204" s="6"/>
      <c r="BO204" s="6"/>
      <c r="BP204" s="6"/>
      <c r="BQ204" s="6"/>
      <c r="BR204" t="str">
        <f t="shared" si="40"/>
        <v/>
      </c>
      <c r="BS204" t="s">
        <v>594</v>
      </c>
      <c r="BT204" t="s">
        <v>594</v>
      </c>
      <c r="BU204" t="s">
        <v>594</v>
      </c>
      <c r="BV204" t="s">
        <v>594</v>
      </c>
      <c r="BW204" t="s">
        <v>594</v>
      </c>
    </row>
    <row r="205" spans="1:75" x14ac:dyDescent="0.2">
      <c r="A205" s="2" t="s">
        <v>237</v>
      </c>
      <c r="B205" s="2" t="str">
        <f t="shared" si="35"/>
        <v>.</v>
      </c>
      <c r="C205" s="3" t="s">
        <v>237</v>
      </c>
      <c r="D205" s="3">
        <v>204</v>
      </c>
      <c r="E205" s="2"/>
      <c r="F205" s="2"/>
      <c r="G205" s="3">
        <v>23</v>
      </c>
      <c r="H205" s="3">
        <v>11</v>
      </c>
      <c r="I205" s="3">
        <v>3</v>
      </c>
      <c r="J205" s="3">
        <v>2</v>
      </c>
      <c r="K205" s="3">
        <v>3</v>
      </c>
      <c r="L205" s="3">
        <v>6</v>
      </c>
      <c r="M205" s="20" t="s">
        <v>3</v>
      </c>
      <c r="N205" s="20" t="s">
        <v>23</v>
      </c>
      <c r="O205" s="20" t="s">
        <v>16</v>
      </c>
      <c r="P205" s="40">
        <v>14</v>
      </c>
      <c r="Q205" s="40" t="s">
        <v>516</v>
      </c>
      <c r="R205" s="41" t="s">
        <v>580</v>
      </c>
      <c r="S205" s="21"/>
      <c r="T205" s="21"/>
      <c r="U205" s="57"/>
      <c r="V205" s="53"/>
      <c r="W205" s="54"/>
      <c r="X205" s="54"/>
      <c r="Y205" s="54"/>
      <c r="Z205" s="48">
        <v>43446</v>
      </c>
      <c r="AA205" s="96">
        <v>0.40069444444444446</v>
      </c>
      <c r="AB205" s="82"/>
      <c r="AC205" s="82"/>
      <c r="AD205" s="77" t="s">
        <v>488</v>
      </c>
      <c r="AE205" s="77"/>
      <c r="AF205" s="79">
        <v>37.299999999999997</v>
      </c>
      <c r="AG205" s="79"/>
      <c r="AH205" s="77" t="s">
        <v>551</v>
      </c>
      <c r="AI205" s="51" t="s">
        <v>488</v>
      </c>
      <c r="AK205">
        <v>0.11</v>
      </c>
      <c r="AL205">
        <v>0.16666666666666666</v>
      </c>
      <c r="AM205">
        <v>0.17</v>
      </c>
      <c r="AN205">
        <v>0.36</v>
      </c>
      <c r="AO205">
        <v>0.86</v>
      </c>
      <c r="AP205">
        <v>1.075</v>
      </c>
      <c r="AQ205">
        <v>1.5049999999999999</v>
      </c>
      <c r="AR205">
        <v>1.84</v>
      </c>
      <c r="AS205">
        <v>2.15</v>
      </c>
      <c r="AT205">
        <v>2.9</v>
      </c>
      <c r="AW205" s="126">
        <f t="shared" si="38"/>
        <v>2.9</v>
      </c>
      <c r="AX205" s="127">
        <f t="shared" si="42"/>
        <v>1.643059490084986</v>
      </c>
      <c r="AZ205" s="145">
        <v>2</v>
      </c>
      <c r="BA205" s="126">
        <v>35.299999999999997</v>
      </c>
      <c r="BB205" s="126">
        <f t="shared" si="41"/>
        <v>17.649999999999999</v>
      </c>
      <c r="BD205" t="str">
        <f t="shared" si="39"/>
        <v/>
      </c>
      <c r="BF205" s="126" t="s">
        <v>594</v>
      </c>
      <c r="BG205" s="126" t="s">
        <v>594</v>
      </c>
      <c r="BH205" s="126" t="s">
        <v>594</v>
      </c>
      <c r="BI205" s="126" t="s">
        <v>594</v>
      </c>
      <c r="BJ205" s="126" t="s">
        <v>594</v>
      </c>
      <c r="BL205" s="2"/>
      <c r="BM205" s="21"/>
      <c r="BN205" s="6"/>
      <c r="BO205" s="6"/>
      <c r="BP205" s="6"/>
      <c r="BQ205" s="6"/>
      <c r="BR205" t="str">
        <f t="shared" si="40"/>
        <v/>
      </c>
      <c r="BS205" t="s">
        <v>594</v>
      </c>
      <c r="BT205" t="s">
        <v>594</v>
      </c>
      <c r="BU205" t="s">
        <v>594</v>
      </c>
      <c r="BV205" t="s">
        <v>594</v>
      </c>
      <c r="BW205" t="s">
        <v>594</v>
      </c>
    </row>
    <row r="206" spans="1:75" x14ac:dyDescent="0.2">
      <c r="A206" s="2" t="s">
        <v>238</v>
      </c>
      <c r="B206" s="2" t="str">
        <f t="shared" si="35"/>
        <v>.</v>
      </c>
      <c r="C206" s="32" t="s">
        <v>238</v>
      </c>
      <c r="D206" s="3">
        <v>205</v>
      </c>
      <c r="E206" s="2"/>
      <c r="F206" s="2"/>
      <c r="G206" s="3">
        <v>23</v>
      </c>
      <c r="H206" s="3">
        <v>13</v>
      </c>
      <c r="I206" s="3">
        <v>3</v>
      </c>
      <c r="J206" s="3">
        <v>2</v>
      </c>
      <c r="K206" s="3">
        <v>2</v>
      </c>
      <c r="L206" s="3">
        <v>7</v>
      </c>
      <c r="M206" s="27" t="s">
        <v>3</v>
      </c>
      <c r="N206" s="27" t="s">
        <v>23</v>
      </c>
      <c r="O206" s="27" t="s">
        <v>20</v>
      </c>
      <c r="P206" s="27">
        <v>4</v>
      </c>
      <c r="Q206" s="27" t="s">
        <v>21</v>
      </c>
      <c r="R206" s="35" t="s">
        <v>582</v>
      </c>
      <c r="S206" s="21"/>
      <c r="T206" s="6"/>
      <c r="U206" s="67"/>
      <c r="V206" s="53"/>
      <c r="W206" s="53"/>
      <c r="X206" s="53"/>
      <c r="Y206" s="53"/>
      <c r="Z206" s="66">
        <v>43436</v>
      </c>
      <c r="AA206" s="96">
        <v>0.75555555555555554</v>
      </c>
      <c r="AB206" s="82">
        <v>4</v>
      </c>
      <c r="AC206" s="82">
        <v>3</v>
      </c>
      <c r="AD206" s="77"/>
      <c r="AE206" s="77"/>
      <c r="AF206" s="79"/>
      <c r="AG206" s="79"/>
      <c r="AH206" s="77"/>
      <c r="AI206" s="21"/>
      <c r="AK206">
        <v>9.4E-2</v>
      </c>
      <c r="AL206">
        <v>0.23428571428571426</v>
      </c>
      <c r="AM206">
        <v>0.22428571428571428</v>
      </c>
      <c r="AW206" s="126">
        <f t="shared" si="38"/>
        <v>0.22428571428571428</v>
      </c>
      <c r="AX206" s="127">
        <f t="shared" si="42"/>
        <v>1.1376811594202898</v>
      </c>
      <c r="AZ206" s="145">
        <f>AB206+AC206</f>
        <v>7</v>
      </c>
      <c r="BA206" s="126">
        <v>13.8</v>
      </c>
      <c r="BB206" s="126">
        <f t="shared" si="41"/>
        <v>1.9714285714285715</v>
      </c>
      <c r="BD206" t="str">
        <f t="shared" si="39"/>
        <v/>
      </c>
      <c r="BF206" s="126" t="s">
        <v>594</v>
      </c>
      <c r="BG206" s="126" t="s">
        <v>594</v>
      </c>
      <c r="BH206" s="126" t="s">
        <v>594</v>
      </c>
      <c r="BI206" s="126" t="s">
        <v>594</v>
      </c>
      <c r="BJ206" s="126" t="s">
        <v>594</v>
      </c>
      <c r="BL206" s="2"/>
      <c r="BM206" s="21"/>
      <c r="BN206" s="6"/>
      <c r="BO206" s="6"/>
      <c r="BP206" s="6"/>
      <c r="BQ206" s="6"/>
      <c r="BR206" t="str">
        <f t="shared" si="40"/>
        <v/>
      </c>
      <c r="BS206" t="s">
        <v>594</v>
      </c>
      <c r="BT206" t="s">
        <v>594</v>
      </c>
      <c r="BU206" t="s">
        <v>594</v>
      </c>
      <c r="BV206" t="s">
        <v>594</v>
      </c>
      <c r="BW206" t="s">
        <v>594</v>
      </c>
    </row>
    <row r="207" spans="1:75" x14ac:dyDescent="0.2">
      <c r="A207" s="2" t="s">
        <v>239</v>
      </c>
      <c r="B207" s="2" t="str">
        <f t="shared" si="35"/>
        <v>.</v>
      </c>
      <c r="C207" s="3" t="s">
        <v>239</v>
      </c>
      <c r="D207" s="3">
        <v>206</v>
      </c>
      <c r="E207" s="2"/>
      <c r="F207" s="2"/>
      <c r="G207" s="3">
        <v>23</v>
      </c>
      <c r="H207" s="3">
        <v>15</v>
      </c>
      <c r="I207" s="3">
        <v>3</v>
      </c>
      <c r="J207" s="3">
        <v>2</v>
      </c>
      <c r="K207" s="3">
        <v>2</v>
      </c>
      <c r="L207" s="3">
        <v>5</v>
      </c>
      <c r="M207" s="31" t="s">
        <v>3</v>
      </c>
      <c r="N207" s="31" t="s">
        <v>23</v>
      </c>
      <c r="O207" s="31" t="s">
        <v>16</v>
      </c>
      <c r="P207" s="31">
        <v>13</v>
      </c>
      <c r="Q207" s="31" t="s">
        <v>515</v>
      </c>
      <c r="R207" s="39" t="s">
        <v>582</v>
      </c>
      <c r="S207" s="21"/>
      <c r="T207" s="21"/>
      <c r="U207" s="53"/>
      <c r="V207" s="53"/>
      <c r="W207" s="54"/>
      <c r="X207" s="54"/>
      <c r="Y207" s="54"/>
      <c r="Z207" s="48">
        <v>43445</v>
      </c>
      <c r="AA207" s="96">
        <v>0.76874999999999993</v>
      </c>
      <c r="AB207" s="82">
        <v>1</v>
      </c>
      <c r="AC207" s="82">
        <v>1</v>
      </c>
      <c r="AD207" s="77"/>
      <c r="AE207" s="77"/>
      <c r="AF207" s="79">
        <v>34.799999999999997</v>
      </c>
      <c r="AG207" s="79"/>
      <c r="AH207" s="77" t="s">
        <v>554</v>
      </c>
      <c r="AI207" s="2"/>
      <c r="AK207">
        <v>0.18</v>
      </c>
      <c r="AL207">
        <v>0.1825</v>
      </c>
      <c r="AM207">
        <v>0.185</v>
      </c>
      <c r="AN207">
        <v>0.3175</v>
      </c>
      <c r="AO207">
        <v>0.76500000000000001</v>
      </c>
      <c r="AP207">
        <v>0.94499999999999995</v>
      </c>
      <c r="AQ207">
        <v>1.3049999999999999</v>
      </c>
      <c r="AR207">
        <v>1.575</v>
      </c>
      <c r="AS207">
        <v>1.58</v>
      </c>
      <c r="AT207">
        <v>1.9750000000000001</v>
      </c>
      <c r="AW207" s="126">
        <f t="shared" si="38"/>
        <v>1.9750000000000001</v>
      </c>
      <c r="AX207" s="127">
        <f t="shared" si="42"/>
        <v>1.3908450704225352</v>
      </c>
      <c r="AZ207" s="145">
        <v>2</v>
      </c>
      <c r="BA207" s="126">
        <v>28.4</v>
      </c>
      <c r="BB207" s="126">
        <f t="shared" si="41"/>
        <v>14.2</v>
      </c>
      <c r="BD207" t="str">
        <f t="shared" si="39"/>
        <v/>
      </c>
      <c r="BF207" s="126" t="s">
        <v>594</v>
      </c>
      <c r="BG207" s="126" t="s">
        <v>594</v>
      </c>
      <c r="BH207" s="126" t="s">
        <v>594</v>
      </c>
      <c r="BI207" s="126" t="s">
        <v>594</v>
      </c>
      <c r="BJ207" s="126" t="s">
        <v>594</v>
      </c>
      <c r="BL207" s="2"/>
      <c r="BM207" s="21"/>
      <c r="BN207" s="6"/>
      <c r="BO207" s="6"/>
      <c r="BP207" s="6"/>
      <c r="BQ207" s="6"/>
      <c r="BR207" t="str">
        <f t="shared" si="40"/>
        <v/>
      </c>
      <c r="BS207" t="s">
        <v>594</v>
      </c>
      <c r="BT207" t="s">
        <v>594</v>
      </c>
      <c r="BU207" t="s">
        <v>594</v>
      </c>
      <c r="BV207" t="s">
        <v>594</v>
      </c>
      <c r="BW207" t="s">
        <v>594</v>
      </c>
    </row>
    <row r="208" spans="1:75" x14ac:dyDescent="0.2">
      <c r="A208" s="2" t="s">
        <v>240</v>
      </c>
      <c r="B208" s="2" t="str">
        <f t="shared" si="35"/>
        <v>.</v>
      </c>
      <c r="C208" s="3" t="s">
        <v>240</v>
      </c>
      <c r="D208" s="3">
        <v>207</v>
      </c>
      <c r="E208" s="2"/>
      <c r="F208" s="2"/>
      <c r="G208" s="3">
        <v>23</v>
      </c>
      <c r="H208" s="3">
        <v>17</v>
      </c>
      <c r="I208" s="3">
        <v>3</v>
      </c>
      <c r="J208" s="3">
        <v>2</v>
      </c>
      <c r="K208" s="3">
        <v>1</v>
      </c>
      <c r="L208" s="3">
        <v>6</v>
      </c>
      <c r="M208" s="33" t="s">
        <v>3</v>
      </c>
      <c r="N208" s="33" t="s">
        <v>23</v>
      </c>
      <c r="O208" s="33" t="s">
        <v>16</v>
      </c>
      <c r="P208" s="33" t="s">
        <v>17</v>
      </c>
      <c r="Q208" s="33" t="s">
        <v>17</v>
      </c>
      <c r="R208" s="34" t="s">
        <v>18</v>
      </c>
      <c r="S208" s="21"/>
      <c r="T208" s="21"/>
      <c r="U208" s="53"/>
      <c r="V208" s="53"/>
      <c r="W208" s="54"/>
      <c r="X208" s="54"/>
      <c r="Y208" s="54"/>
      <c r="Z208" s="48">
        <v>43448</v>
      </c>
      <c r="AA208" s="96"/>
      <c r="AB208" s="82"/>
      <c r="AC208" s="82"/>
      <c r="AD208" s="77"/>
      <c r="AE208" s="77"/>
      <c r="AF208" s="79"/>
      <c r="AG208" s="79"/>
      <c r="AH208" s="77"/>
      <c r="AI208" s="2"/>
      <c r="AK208">
        <v>0.20666666666666667</v>
      </c>
      <c r="AL208">
        <v>0.24</v>
      </c>
      <c r="AM208">
        <v>0.2</v>
      </c>
      <c r="AN208">
        <v>0.43777777800000001</v>
      </c>
      <c r="AO208">
        <v>1.0149999999999999</v>
      </c>
      <c r="AP208">
        <v>1.4350000000000001</v>
      </c>
      <c r="AQ208">
        <v>1.7150000000000001</v>
      </c>
      <c r="AR208">
        <v>2.375</v>
      </c>
      <c r="AS208">
        <v>2.78</v>
      </c>
      <c r="AT208">
        <v>3.3149999999999999</v>
      </c>
      <c r="AU208">
        <v>4.37</v>
      </c>
      <c r="AV208">
        <v>5.1349999999999998</v>
      </c>
      <c r="AW208" s="126">
        <f t="shared" si="38"/>
        <v>5.1349999999999998</v>
      </c>
      <c r="AX208" s="127">
        <f t="shared" si="42"/>
        <v>1.4650499286733238</v>
      </c>
      <c r="AZ208" s="145">
        <v>2</v>
      </c>
      <c r="BA208" s="145">
        <v>70.099999999999994</v>
      </c>
      <c r="BB208" s="126">
        <f t="shared" si="41"/>
        <v>35.049999999999997</v>
      </c>
      <c r="BC208">
        <v>14.1</v>
      </c>
      <c r="BD208">
        <f t="shared" si="39"/>
        <v>7.05</v>
      </c>
      <c r="BE208" s="126">
        <v>0.20114122681883026</v>
      </c>
      <c r="BF208" s="126">
        <v>290.79907500000002</v>
      </c>
      <c r="BG208" s="126">
        <v>4.7737499999999997</v>
      </c>
      <c r="BH208" s="126">
        <v>14.99715</v>
      </c>
      <c r="BI208" s="126">
        <v>8.1387500000000002E-2</v>
      </c>
      <c r="BJ208" s="126">
        <v>6.2E-2</v>
      </c>
      <c r="BL208" s="2" t="s">
        <v>491</v>
      </c>
      <c r="BM208" s="21" t="s">
        <v>491</v>
      </c>
      <c r="BN208" s="6"/>
      <c r="BO208" s="6"/>
      <c r="BP208" s="6"/>
      <c r="BQ208" s="6"/>
      <c r="BR208" t="str">
        <f t="shared" si="40"/>
        <v/>
      </c>
      <c r="BS208" t="s">
        <v>594</v>
      </c>
      <c r="BT208" t="s">
        <v>594</v>
      </c>
      <c r="BU208" t="s">
        <v>594</v>
      </c>
      <c r="BV208" t="s">
        <v>594</v>
      </c>
      <c r="BW208" t="s">
        <v>594</v>
      </c>
    </row>
    <row r="209" spans="1:76" x14ac:dyDescent="0.2">
      <c r="A209" s="2" t="s">
        <v>241</v>
      </c>
      <c r="B209" s="2" t="str">
        <f t="shared" si="35"/>
        <v>.</v>
      </c>
      <c r="C209" s="32" t="s">
        <v>241</v>
      </c>
      <c r="D209" s="3">
        <v>208</v>
      </c>
      <c r="E209" s="2"/>
      <c r="F209" s="2"/>
      <c r="G209" s="3">
        <v>24</v>
      </c>
      <c r="H209" s="3">
        <v>1</v>
      </c>
      <c r="I209" s="3">
        <v>3</v>
      </c>
      <c r="J209" s="3">
        <v>2</v>
      </c>
      <c r="K209" s="3">
        <v>6</v>
      </c>
      <c r="L209" s="3">
        <v>3</v>
      </c>
      <c r="M209" s="27" t="s">
        <v>3</v>
      </c>
      <c r="N209" s="27" t="s">
        <v>4</v>
      </c>
      <c r="O209" s="27" t="s">
        <v>20</v>
      </c>
      <c r="P209" s="27">
        <v>4</v>
      </c>
      <c r="Q209" s="27" t="s">
        <v>21</v>
      </c>
      <c r="R209" s="35" t="s">
        <v>580</v>
      </c>
      <c r="S209" s="21"/>
      <c r="T209" s="21">
        <v>1</v>
      </c>
      <c r="U209" s="68"/>
      <c r="V209" s="68"/>
      <c r="W209" s="68"/>
      <c r="X209" s="68" t="s">
        <v>547</v>
      </c>
      <c r="Y209" s="68" t="s">
        <v>214</v>
      </c>
      <c r="Z209" s="66">
        <v>43436</v>
      </c>
      <c r="AA209" s="96">
        <v>0.39444444444444443</v>
      </c>
      <c r="AB209" s="82">
        <v>5</v>
      </c>
      <c r="AC209" s="82">
        <v>4</v>
      </c>
      <c r="AD209" s="77"/>
      <c r="AE209" s="77"/>
      <c r="AF209" s="79"/>
      <c r="AG209" s="79"/>
      <c r="AH209" s="77"/>
      <c r="AI209" s="21"/>
      <c r="AK209">
        <v>0.125</v>
      </c>
      <c r="AL209">
        <v>0.13333333333333333</v>
      </c>
      <c r="AW209" s="126">
        <f t="shared" si="38"/>
        <v>0.13333333333333333</v>
      </c>
      <c r="AX209" s="127">
        <f t="shared" si="42"/>
        <v>0.91603053435114501</v>
      </c>
      <c r="AZ209" s="145">
        <f>AB209+AC209</f>
        <v>9</v>
      </c>
      <c r="BA209" s="126">
        <v>13.1</v>
      </c>
      <c r="BB209" s="126">
        <f t="shared" si="41"/>
        <v>1.4555555555555555</v>
      </c>
      <c r="BD209" t="str">
        <f t="shared" si="39"/>
        <v/>
      </c>
      <c r="BF209" s="126" t="s">
        <v>594</v>
      </c>
      <c r="BG209" s="126" t="s">
        <v>594</v>
      </c>
      <c r="BH209" s="126" t="s">
        <v>594</v>
      </c>
      <c r="BI209" s="126" t="s">
        <v>594</v>
      </c>
      <c r="BJ209" s="126" t="s">
        <v>594</v>
      </c>
      <c r="BL209" s="2"/>
      <c r="BM209" s="21"/>
      <c r="BN209" s="6"/>
      <c r="BO209" s="6"/>
      <c r="BP209" s="6"/>
      <c r="BQ209" s="6"/>
      <c r="BR209" t="str">
        <f t="shared" si="40"/>
        <v/>
      </c>
      <c r="BS209" t="s">
        <v>594</v>
      </c>
      <c r="BT209" t="s">
        <v>594</v>
      </c>
      <c r="BU209" t="s">
        <v>594</v>
      </c>
      <c r="BV209" t="s">
        <v>594</v>
      </c>
      <c r="BW209" t="s">
        <v>594</v>
      </c>
    </row>
    <row r="210" spans="1:76" x14ac:dyDescent="0.2">
      <c r="A210" s="2" t="s">
        <v>242</v>
      </c>
      <c r="B210" s="2" t="str">
        <f t="shared" si="35"/>
        <v>.</v>
      </c>
      <c r="C210" s="3" t="s">
        <v>242</v>
      </c>
      <c r="D210" s="3">
        <v>209</v>
      </c>
      <c r="E210" s="2"/>
      <c r="F210" s="2"/>
      <c r="G210" s="3">
        <v>24</v>
      </c>
      <c r="H210" s="3">
        <v>3</v>
      </c>
      <c r="I210" s="3">
        <v>3</v>
      </c>
      <c r="J210" s="3">
        <v>2</v>
      </c>
      <c r="K210" s="3">
        <v>6</v>
      </c>
      <c r="L210" s="3">
        <v>1</v>
      </c>
      <c r="M210" s="22" t="s">
        <v>25</v>
      </c>
      <c r="N210" s="22" t="s">
        <v>25</v>
      </c>
      <c r="O210" s="22" t="s">
        <v>25</v>
      </c>
      <c r="P210" s="22" t="s">
        <v>25</v>
      </c>
      <c r="Q210" s="22" t="s">
        <v>25</v>
      </c>
      <c r="R210" s="42" t="s">
        <v>25</v>
      </c>
      <c r="S210" s="21"/>
      <c r="T210" s="21"/>
      <c r="U210" s="53"/>
      <c r="V210" s="53"/>
      <c r="W210" s="54"/>
      <c r="X210" s="54"/>
      <c r="Y210" s="54"/>
      <c r="Z210" s="2"/>
      <c r="AA210" s="96"/>
      <c r="AB210" s="82"/>
      <c r="AC210" s="82"/>
      <c r="AD210" s="77"/>
      <c r="AE210" s="77"/>
      <c r="AF210" s="79"/>
      <c r="AG210" s="79"/>
      <c r="AH210" s="77"/>
      <c r="AI210" s="2"/>
      <c r="AK210" t="s">
        <v>594</v>
      </c>
      <c r="AL210" t="s">
        <v>594</v>
      </c>
      <c r="AM210" t="s">
        <v>594</v>
      </c>
      <c r="AO210" t="s">
        <v>594</v>
      </c>
      <c r="AP210" t="s">
        <v>594</v>
      </c>
      <c r="AQ210" t="s">
        <v>594</v>
      </c>
      <c r="AR210" t="s">
        <v>594</v>
      </c>
      <c r="AS210" t="s">
        <v>594</v>
      </c>
      <c r="AT210" t="s">
        <v>594</v>
      </c>
      <c r="AU210" t="s">
        <v>594</v>
      </c>
      <c r="AV210" t="s">
        <v>594</v>
      </c>
      <c r="AW210" s="126" t="str">
        <f t="shared" si="38"/>
        <v/>
      </c>
      <c r="AX210" s="127"/>
      <c r="AZ210" s="145"/>
      <c r="BD210" t="str">
        <f t="shared" si="39"/>
        <v/>
      </c>
      <c r="BF210" s="126" t="s">
        <v>594</v>
      </c>
      <c r="BG210" s="126" t="s">
        <v>594</v>
      </c>
      <c r="BH210" s="126" t="s">
        <v>594</v>
      </c>
      <c r="BI210" s="126" t="s">
        <v>594</v>
      </c>
      <c r="BJ210" s="126" t="s">
        <v>594</v>
      </c>
      <c r="BL210" s="2"/>
      <c r="BM210" s="21"/>
      <c r="BN210" s="6"/>
      <c r="BO210" s="6"/>
      <c r="BP210" s="6"/>
      <c r="BQ210" s="6"/>
      <c r="BR210" t="str">
        <f t="shared" si="40"/>
        <v/>
      </c>
      <c r="BS210" t="s">
        <v>594</v>
      </c>
      <c r="BT210" t="s">
        <v>594</v>
      </c>
      <c r="BU210" t="s">
        <v>594</v>
      </c>
      <c r="BV210" t="s">
        <v>594</v>
      </c>
      <c r="BW210" t="s">
        <v>594</v>
      </c>
    </row>
    <row r="211" spans="1:76" x14ac:dyDescent="0.2">
      <c r="A211" s="29" t="s">
        <v>186</v>
      </c>
      <c r="B211" s="2" t="str">
        <f t="shared" si="35"/>
        <v>.</v>
      </c>
      <c r="C211" s="84" t="s">
        <v>243</v>
      </c>
      <c r="D211" s="84">
        <v>210</v>
      </c>
      <c r="E211" s="29" t="s">
        <v>491</v>
      </c>
      <c r="F211" s="29" t="s">
        <v>588</v>
      </c>
      <c r="G211" s="3">
        <v>24</v>
      </c>
      <c r="H211" s="3">
        <v>5</v>
      </c>
      <c r="I211" s="3">
        <v>3</v>
      </c>
      <c r="J211" s="3">
        <v>2</v>
      </c>
      <c r="K211" s="3">
        <v>5</v>
      </c>
      <c r="L211" s="3">
        <v>2</v>
      </c>
      <c r="M211" s="20" t="s">
        <v>3</v>
      </c>
      <c r="N211" s="20" t="s">
        <v>23</v>
      </c>
      <c r="O211" s="20" t="s">
        <v>16</v>
      </c>
      <c r="P211" s="20">
        <v>10</v>
      </c>
      <c r="Q211" s="20" t="s">
        <v>22</v>
      </c>
      <c r="R211" s="25" t="s">
        <v>581</v>
      </c>
      <c r="S211" s="37"/>
      <c r="T211" s="21">
        <v>1</v>
      </c>
      <c r="U211" s="70" t="s">
        <v>501</v>
      </c>
      <c r="V211" s="71"/>
      <c r="W211" s="68"/>
      <c r="X211" s="68"/>
      <c r="Y211" s="68"/>
      <c r="Z211" s="94">
        <v>43442</v>
      </c>
      <c r="AA211" s="97">
        <v>0.59583333333333333</v>
      </c>
      <c r="AB211" s="99">
        <v>1</v>
      </c>
      <c r="AC211" s="99">
        <v>1</v>
      </c>
      <c r="AD211" s="77"/>
      <c r="AE211" s="77"/>
      <c r="AF211" s="79"/>
      <c r="AG211" s="100">
        <v>4.17</v>
      </c>
      <c r="AH211" s="93" t="s">
        <v>565</v>
      </c>
      <c r="AI211" s="2"/>
      <c r="AK211">
        <v>0.12666666666666668</v>
      </c>
      <c r="AL211">
        <v>0.20499999999999999</v>
      </c>
      <c r="AM211">
        <v>0.23</v>
      </c>
      <c r="AN211">
        <v>0.34</v>
      </c>
      <c r="AO211">
        <v>0.81</v>
      </c>
      <c r="AP211">
        <v>0.53</v>
      </c>
      <c r="AW211" s="126">
        <f t="shared" si="38"/>
        <v>0.53</v>
      </c>
      <c r="AX211" s="127">
        <f>IF(AW211&gt;0,AW211*10/(BB211),"")</f>
        <v>0.82170542635658927</v>
      </c>
      <c r="AZ211" s="145">
        <f>AB211+AC211</f>
        <v>2</v>
      </c>
      <c r="BA211" s="147">
        <v>12.9</v>
      </c>
      <c r="BB211" s="126">
        <f>BA211/AZ211</f>
        <v>6.45</v>
      </c>
      <c r="BD211" t="str">
        <f t="shared" si="39"/>
        <v/>
      </c>
      <c r="BF211" s="126" t="s">
        <v>594</v>
      </c>
      <c r="BG211" s="126" t="s">
        <v>594</v>
      </c>
      <c r="BH211" s="126" t="s">
        <v>594</v>
      </c>
      <c r="BI211" s="126" t="s">
        <v>594</v>
      </c>
      <c r="BJ211" s="126" t="s">
        <v>594</v>
      </c>
      <c r="BL211" s="2"/>
      <c r="BM211" s="21"/>
      <c r="BN211" s="6"/>
      <c r="BO211" s="6"/>
      <c r="BP211" s="6"/>
      <c r="BQ211" s="6"/>
      <c r="BR211" t="str">
        <f t="shared" si="40"/>
        <v/>
      </c>
      <c r="BS211" t="s">
        <v>594</v>
      </c>
      <c r="BT211" t="s">
        <v>594</v>
      </c>
      <c r="BU211" t="s">
        <v>594</v>
      </c>
      <c r="BV211" t="s">
        <v>594</v>
      </c>
      <c r="BW211" t="s">
        <v>594</v>
      </c>
    </row>
    <row r="212" spans="1:76" x14ac:dyDescent="0.2">
      <c r="A212" s="2" t="s">
        <v>244</v>
      </c>
      <c r="B212" s="2" t="str">
        <f t="shared" si="35"/>
        <v>.</v>
      </c>
      <c r="C212" s="3" t="s">
        <v>244</v>
      </c>
      <c r="D212" s="3">
        <v>211</v>
      </c>
      <c r="E212" s="2"/>
      <c r="F212" s="2"/>
      <c r="G212" s="3">
        <v>24</v>
      </c>
      <c r="H212" s="3">
        <v>7</v>
      </c>
      <c r="I212" s="3">
        <v>3</v>
      </c>
      <c r="J212" s="3">
        <v>2</v>
      </c>
      <c r="K212" s="3">
        <v>4</v>
      </c>
      <c r="L212" s="3">
        <v>3</v>
      </c>
      <c r="M212" s="40" t="s">
        <v>3</v>
      </c>
      <c r="N212" s="40" t="s">
        <v>4</v>
      </c>
      <c r="O212" s="40" t="s">
        <v>16</v>
      </c>
      <c r="P212" s="40">
        <v>14</v>
      </c>
      <c r="Q212" s="40" t="s">
        <v>516</v>
      </c>
      <c r="R212" s="41" t="s">
        <v>583</v>
      </c>
      <c r="S212" s="21"/>
      <c r="T212" s="21"/>
      <c r="U212" s="53"/>
      <c r="V212" s="53"/>
      <c r="W212" s="54"/>
      <c r="X212" s="54"/>
      <c r="Y212" s="54"/>
      <c r="Z212" s="116">
        <v>43446</v>
      </c>
      <c r="AA212" s="118">
        <v>0.92152777777777783</v>
      </c>
      <c r="AB212" s="120"/>
      <c r="AC212" s="120"/>
      <c r="AD212" s="77"/>
      <c r="AE212" s="77"/>
      <c r="AF212" s="79"/>
      <c r="AG212" s="79"/>
      <c r="AH212" s="77" t="s">
        <v>551</v>
      </c>
      <c r="AI212" s="2"/>
      <c r="AK212">
        <v>0.14000000000000001</v>
      </c>
      <c r="AL212">
        <v>0.19400000000000001</v>
      </c>
      <c r="AM212">
        <v>0.21200000000000002</v>
      </c>
      <c r="AN212">
        <v>0.50249999999999995</v>
      </c>
      <c r="AO212">
        <v>0.92</v>
      </c>
      <c r="AP212">
        <v>1.1000000000000001</v>
      </c>
      <c r="AQ212">
        <v>1.63</v>
      </c>
      <c r="AR212">
        <v>2.25</v>
      </c>
      <c r="AS212">
        <v>2.5449999999999999</v>
      </c>
      <c r="AT212">
        <v>3.2850000000000001</v>
      </c>
      <c r="AU212">
        <v>3.8149999999999999</v>
      </c>
      <c r="AW212" s="126">
        <f t="shared" si="38"/>
        <v>3.8149999999999999</v>
      </c>
      <c r="AX212" s="127">
        <f>IF(AW212&gt;0,AW212*10/(BB212),"")</f>
        <v>1.3948811700182815</v>
      </c>
      <c r="AZ212" s="145">
        <v>2</v>
      </c>
      <c r="BA212" s="126">
        <v>54.7</v>
      </c>
      <c r="BB212" s="126">
        <f>BA212/AZ212</f>
        <v>27.35</v>
      </c>
      <c r="BD212" t="str">
        <f t="shared" si="39"/>
        <v/>
      </c>
      <c r="BF212" s="126" t="s">
        <v>594</v>
      </c>
      <c r="BG212" s="126" t="s">
        <v>594</v>
      </c>
      <c r="BH212" s="126" t="s">
        <v>594</v>
      </c>
      <c r="BI212" s="126" t="s">
        <v>594</v>
      </c>
      <c r="BJ212" s="126" t="s">
        <v>594</v>
      </c>
      <c r="BL212" s="2"/>
      <c r="BM212" s="21"/>
      <c r="BN212" s="6"/>
      <c r="BO212" s="6"/>
      <c r="BP212" s="6"/>
      <c r="BQ212" s="6"/>
      <c r="BR212" t="str">
        <f t="shared" si="40"/>
        <v/>
      </c>
      <c r="BS212" t="s">
        <v>594</v>
      </c>
      <c r="BT212" t="s">
        <v>594</v>
      </c>
      <c r="BU212" t="s">
        <v>594</v>
      </c>
      <c r="BV212" t="s">
        <v>594</v>
      </c>
      <c r="BW212" t="s">
        <v>594</v>
      </c>
    </row>
    <row r="213" spans="1:76" x14ac:dyDescent="0.2">
      <c r="A213" s="87"/>
      <c r="B213" s="87" t="str">
        <f t="shared" si="35"/>
        <v>.</v>
      </c>
      <c r="C213" s="88" t="s">
        <v>245</v>
      </c>
      <c r="D213" s="88">
        <v>212</v>
      </c>
      <c r="E213" s="2" t="s">
        <v>587</v>
      </c>
      <c r="F213" s="29" t="s">
        <v>588</v>
      </c>
      <c r="G213" s="3">
        <v>24</v>
      </c>
      <c r="H213" s="3">
        <v>9</v>
      </c>
      <c r="I213" s="3">
        <v>3</v>
      </c>
      <c r="J213" s="3">
        <v>2</v>
      </c>
      <c r="K213" s="3">
        <v>4</v>
      </c>
      <c r="L213" s="3">
        <v>1</v>
      </c>
      <c r="M213" s="28" t="s">
        <v>3</v>
      </c>
      <c r="N213" s="28" t="s">
        <v>23</v>
      </c>
      <c r="O213" s="28" t="s">
        <v>20</v>
      </c>
      <c r="P213" s="30" t="s">
        <v>466</v>
      </c>
      <c r="Q213" s="30" t="s">
        <v>466</v>
      </c>
      <c r="R213" s="36" t="s">
        <v>18</v>
      </c>
      <c r="S213" s="21"/>
      <c r="T213" s="21">
        <v>1</v>
      </c>
      <c r="U213" s="68" t="s">
        <v>529</v>
      </c>
      <c r="V213" s="68" t="s">
        <v>496</v>
      </c>
      <c r="W213" s="68" t="s">
        <v>199</v>
      </c>
      <c r="X213" s="68"/>
      <c r="Y213" s="68"/>
      <c r="Z213" s="2"/>
      <c r="AA213" s="96"/>
      <c r="AB213" s="82"/>
      <c r="AC213" s="82"/>
      <c r="AD213" s="77"/>
      <c r="AE213" s="77"/>
      <c r="AF213" s="79"/>
      <c r="AG213" s="79"/>
      <c r="AH213" s="77"/>
      <c r="AI213" s="21"/>
      <c r="AK213">
        <v>0.05</v>
      </c>
      <c r="AL213">
        <v>0.16750000000000001</v>
      </c>
      <c r="AM213">
        <v>0.158</v>
      </c>
      <c r="AW213" s="126">
        <f t="shared" si="38"/>
        <v>0.158</v>
      </c>
      <c r="AX213" s="127"/>
      <c r="AZ213" s="145"/>
      <c r="BD213" t="str">
        <f t="shared" si="39"/>
        <v/>
      </c>
      <c r="BF213" s="126" t="s">
        <v>594</v>
      </c>
      <c r="BG213" s="126" t="s">
        <v>594</v>
      </c>
      <c r="BH213" s="126" t="s">
        <v>594</v>
      </c>
      <c r="BI213" s="126" t="s">
        <v>594</v>
      </c>
      <c r="BJ213" s="126" t="s">
        <v>594</v>
      </c>
      <c r="BL213" s="2"/>
      <c r="BM213" s="21"/>
      <c r="BN213" s="6"/>
      <c r="BO213" s="6"/>
      <c r="BP213" s="6"/>
      <c r="BQ213" s="6"/>
      <c r="BR213" t="str">
        <f t="shared" si="40"/>
        <v/>
      </c>
      <c r="BS213" t="s">
        <v>594</v>
      </c>
      <c r="BT213" t="s">
        <v>594</v>
      </c>
      <c r="BU213" t="s">
        <v>594</v>
      </c>
      <c r="BV213" t="s">
        <v>594</v>
      </c>
      <c r="BW213" t="s">
        <v>594</v>
      </c>
    </row>
    <row r="214" spans="1:76" x14ac:dyDescent="0.2">
      <c r="A214" s="2" t="s">
        <v>246</v>
      </c>
      <c r="B214" s="2" t="str">
        <f t="shared" si="35"/>
        <v>.</v>
      </c>
      <c r="C214" s="32" t="s">
        <v>246</v>
      </c>
      <c r="D214" s="3">
        <v>213</v>
      </c>
      <c r="E214" s="2"/>
      <c r="F214" s="2"/>
      <c r="G214" s="3">
        <v>24</v>
      </c>
      <c r="H214" s="3">
        <v>11</v>
      </c>
      <c r="I214" s="3">
        <v>3</v>
      </c>
      <c r="J214" s="3">
        <v>2</v>
      </c>
      <c r="K214" s="3">
        <v>3</v>
      </c>
      <c r="L214" s="3">
        <v>2</v>
      </c>
      <c r="M214" s="26" t="s">
        <v>3</v>
      </c>
      <c r="N214" s="26" t="s">
        <v>23</v>
      </c>
      <c r="O214" s="26" t="s">
        <v>20</v>
      </c>
      <c r="P214" s="26">
        <v>3</v>
      </c>
      <c r="Q214" s="26" t="s">
        <v>7</v>
      </c>
      <c r="R214" s="38" t="s">
        <v>583</v>
      </c>
      <c r="S214" s="21"/>
      <c r="T214" s="21">
        <v>1</v>
      </c>
      <c r="U214" s="68"/>
      <c r="V214" s="68"/>
      <c r="W214" s="68"/>
      <c r="X214" s="68" t="s">
        <v>547</v>
      </c>
      <c r="Y214" s="68" t="s">
        <v>204</v>
      </c>
      <c r="Z214" s="66">
        <v>43435</v>
      </c>
      <c r="AA214" s="96">
        <v>0.92361111111111116</v>
      </c>
      <c r="AB214" s="82">
        <v>4</v>
      </c>
      <c r="AC214" s="82">
        <v>3</v>
      </c>
      <c r="AD214" s="77"/>
      <c r="AE214" s="77"/>
      <c r="AF214" s="79"/>
      <c r="AG214" s="79"/>
      <c r="AH214" s="77"/>
      <c r="AI214" s="21"/>
      <c r="AK214">
        <v>0.16500000000000001</v>
      </c>
      <c r="AL214">
        <v>0.24199999999999999</v>
      </c>
      <c r="AW214" s="126">
        <f t="shared" si="38"/>
        <v>0.24199999999999999</v>
      </c>
      <c r="AX214" s="127">
        <f>IF(AW214&gt;0,AW214*10/(BB214),"")</f>
        <v>1.5685185185185184</v>
      </c>
      <c r="AZ214" s="145">
        <f>AB214+AC214</f>
        <v>7</v>
      </c>
      <c r="BA214" s="126">
        <v>10.8</v>
      </c>
      <c r="BB214" s="126">
        <f>BA214/AZ214</f>
        <v>1.5428571428571429</v>
      </c>
      <c r="BD214" t="str">
        <f t="shared" si="39"/>
        <v/>
      </c>
      <c r="BF214" s="126" t="s">
        <v>594</v>
      </c>
      <c r="BG214" s="126" t="s">
        <v>594</v>
      </c>
      <c r="BH214" s="126" t="s">
        <v>594</v>
      </c>
      <c r="BI214" s="126" t="s">
        <v>594</v>
      </c>
      <c r="BJ214" s="126" t="s">
        <v>594</v>
      </c>
      <c r="BL214" s="2"/>
      <c r="BM214" s="21"/>
      <c r="BN214" s="6"/>
      <c r="BO214" s="6"/>
      <c r="BP214" s="6"/>
      <c r="BQ214" s="6"/>
      <c r="BR214" t="str">
        <f t="shared" si="40"/>
        <v/>
      </c>
      <c r="BS214" t="s">
        <v>594</v>
      </c>
      <c r="BT214" t="s">
        <v>594</v>
      </c>
      <c r="BU214" t="s">
        <v>594</v>
      </c>
      <c r="BV214" t="s">
        <v>594</v>
      </c>
      <c r="BW214" t="s">
        <v>594</v>
      </c>
    </row>
    <row r="215" spans="1:76" x14ac:dyDescent="0.2">
      <c r="A215" s="2" t="s">
        <v>247</v>
      </c>
      <c r="B215" s="2" t="str">
        <f t="shared" si="35"/>
        <v>.</v>
      </c>
      <c r="C215" s="3" t="s">
        <v>247</v>
      </c>
      <c r="D215" s="3">
        <v>214</v>
      </c>
      <c r="E215" s="2"/>
      <c r="F215" s="2"/>
      <c r="G215" s="3">
        <v>24</v>
      </c>
      <c r="H215" s="3">
        <v>13</v>
      </c>
      <c r="I215" s="3">
        <v>3</v>
      </c>
      <c r="J215" s="3">
        <v>2</v>
      </c>
      <c r="K215" s="3">
        <v>2</v>
      </c>
      <c r="L215" s="3">
        <v>3</v>
      </c>
      <c r="M215" s="33" t="s">
        <v>3</v>
      </c>
      <c r="N215" s="33" t="s">
        <v>23</v>
      </c>
      <c r="O215" s="33" t="s">
        <v>16</v>
      </c>
      <c r="P215" s="33" t="s">
        <v>24</v>
      </c>
      <c r="Q215" s="33" t="s">
        <v>24</v>
      </c>
      <c r="R215" s="34" t="s">
        <v>18</v>
      </c>
      <c r="S215" s="33" t="s">
        <v>26</v>
      </c>
      <c r="T215" s="32"/>
      <c r="U215" s="63"/>
      <c r="V215" s="63"/>
      <c r="W215" s="54"/>
      <c r="X215" s="54"/>
      <c r="Y215" s="54"/>
      <c r="Z215" s="48">
        <v>43448</v>
      </c>
      <c r="AA215" s="96"/>
      <c r="AB215" s="82"/>
      <c r="AC215" s="82"/>
      <c r="AD215" s="77"/>
      <c r="AE215" s="77"/>
      <c r="AF215" s="79"/>
      <c r="AG215" s="79"/>
      <c r="AH215" s="77"/>
      <c r="AI215" s="2"/>
      <c r="AK215" t="s">
        <v>594</v>
      </c>
      <c r="AM215" t="s">
        <v>594</v>
      </c>
      <c r="AO215" t="s">
        <v>594</v>
      </c>
      <c r="AP215" t="s">
        <v>594</v>
      </c>
      <c r="AQ215" t="s">
        <v>594</v>
      </c>
      <c r="AR215" t="s">
        <v>594</v>
      </c>
      <c r="AS215" t="s">
        <v>594</v>
      </c>
      <c r="AT215" t="s">
        <v>594</v>
      </c>
      <c r="AU215" t="s">
        <v>594</v>
      </c>
      <c r="AV215" t="s">
        <v>594</v>
      </c>
      <c r="AW215" s="126" t="str">
        <f t="shared" si="38"/>
        <v/>
      </c>
      <c r="AX215" s="127"/>
      <c r="AZ215" s="145">
        <v>2</v>
      </c>
      <c r="BA215" s="126">
        <v>53.7</v>
      </c>
      <c r="BB215" s="126">
        <f>BA215/AZ215</f>
        <v>26.85</v>
      </c>
      <c r="BC215" s="4">
        <v>8</v>
      </c>
      <c r="BD215" s="4">
        <f t="shared" si="39"/>
        <v>4</v>
      </c>
      <c r="BE215" s="146">
        <v>0.14897579143389197</v>
      </c>
      <c r="BF215" s="126">
        <v>155.53346250000001</v>
      </c>
      <c r="BG215" s="126">
        <v>2.4018125000000001</v>
      </c>
      <c r="BH215" s="126">
        <v>7.5455249999999996</v>
      </c>
      <c r="BI215" s="126">
        <v>7.6687500000000006E-2</v>
      </c>
      <c r="BJ215" s="126">
        <v>2.9374999999999998E-2</v>
      </c>
      <c r="BK215" s="146"/>
      <c r="BL215" s="21" t="s">
        <v>491</v>
      </c>
      <c r="BM215" s="21" t="s">
        <v>491</v>
      </c>
      <c r="BN215" s="6"/>
      <c r="BO215" s="6"/>
      <c r="BP215" s="6"/>
      <c r="BQ215" s="6"/>
      <c r="BR215" s="4" t="str">
        <f t="shared" si="40"/>
        <v/>
      </c>
      <c r="BS215" t="s">
        <v>594</v>
      </c>
      <c r="BT215" t="s">
        <v>594</v>
      </c>
      <c r="BU215" t="s">
        <v>594</v>
      </c>
      <c r="BV215" t="s">
        <v>594</v>
      </c>
      <c r="BW215" t="s">
        <v>594</v>
      </c>
    </row>
    <row r="216" spans="1:76" x14ac:dyDescent="0.2">
      <c r="A216" s="2" t="s">
        <v>248</v>
      </c>
      <c r="B216" s="2" t="str">
        <f t="shared" si="35"/>
        <v>.</v>
      </c>
      <c r="C216" s="3" t="s">
        <v>248</v>
      </c>
      <c r="D216" s="3">
        <v>215</v>
      </c>
      <c r="E216" s="2"/>
      <c r="F216" s="2"/>
      <c r="G216" s="3">
        <v>24</v>
      </c>
      <c r="H216" s="3">
        <v>15</v>
      </c>
      <c r="I216" s="3">
        <v>3</v>
      </c>
      <c r="J216" s="3">
        <v>2</v>
      </c>
      <c r="K216" s="3">
        <v>2</v>
      </c>
      <c r="L216" s="3">
        <v>1</v>
      </c>
      <c r="M216" s="28" t="s">
        <v>3</v>
      </c>
      <c r="N216" s="28" t="s">
        <v>4</v>
      </c>
      <c r="O216" s="28" t="s">
        <v>16</v>
      </c>
      <c r="P216" s="28" t="s">
        <v>19</v>
      </c>
      <c r="Q216" s="28" t="s">
        <v>19</v>
      </c>
      <c r="R216" s="36" t="s">
        <v>18</v>
      </c>
      <c r="S216" s="21"/>
      <c r="T216" s="21"/>
      <c r="U216" s="53"/>
      <c r="V216" s="53"/>
      <c r="W216" s="54"/>
      <c r="X216" s="54"/>
      <c r="Y216" s="54"/>
      <c r="Z216" s="48">
        <v>43448</v>
      </c>
      <c r="AA216" s="96"/>
      <c r="AB216" s="82"/>
      <c r="AC216" s="82"/>
      <c r="AD216" s="77"/>
      <c r="AE216" s="77"/>
      <c r="AF216" s="79"/>
      <c r="AG216" s="79"/>
      <c r="AH216" s="77"/>
      <c r="AI216" s="2"/>
      <c r="AK216" t="s">
        <v>594</v>
      </c>
      <c r="AL216">
        <v>0.18</v>
      </c>
      <c r="AM216">
        <v>0.158</v>
      </c>
      <c r="AN216">
        <v>0.53200000000000003</v>
      </c>
      <c r="AO216">
        <v>0.49</v>
      </c>
      <c r="AP216">
        <v>0.56000000000000005</v>
      </c>
      <c r="AQ216">
        <v>0.78500000000000003</v>
      </c>
      <c r="AR216">
        <v>0.95</v>
      </c>
      <c r="AS216">
        <v>1.0549999999999999</v>
      </c>
      <c r="AT216">
        <v>1.625</v>
      </c>
      <c r="AU216">
        <v>2.2050000000000001</v>
      </c>
      <c r="AV216">
        <v>2.7850000000000001</v>
      </c>
      <c r="AW216" s="126">
        <f t="shared" si="38"/>
        <v>2.7850000000000001</v>
      </c>
      <c r="AX216" s="127">
        <f>IF(AW216&gt;0,AW216*10/(BB216),"")</f>
        <v>1.6479289940828405</v>
      </c>
      <c r="AZ216" s="145">
        <v>2</v>
      </c>
      <c r="BA216" s="126">
        <v>33.799999999999997</v>
      </c>
      <c r="BB216" s="126">
        <f>BA216/AZ216</f>
        <v>16.899999999999999</v>
      </c>
      <c r="BC216">
        <v>4.4000000000000004</v>
      </c>
      <c r="BD216">
        <f t="shared" si="39"/>
        <v>2.2000000000000002</v>
      </c>
      <c r="BE216" s="126">
        <v>0.13017751479289943</v>
      </c>
      <c r="BF216" s="126">
        <v>110.562725</v>
      </c>
      <c r="BG216" s="126">
        <v>1.5435000000000001</v>
      </c>
      <c r="BH216" s="126">
        <v>4.8491</v>
      </c>
      <c r="BI216" s="126">
        <v>6.9287500000000002E-2</v>
      </c>
      <c r="BJ216" s="126">
        <v>1.7000000000000001E-2</v>
      </c>
      <c r="BL216" s="2" t="s">
        <v>491</v>
      </c>
      <c r="BM216" s="21" t="s">
        <v>491</v>
      </c>
      <c r="BN216" s="6"/>
      <c r="BO216" s="6"/>
      <c r="BP216" s="6"/>
      <c r="BQ216" s="6"/>
      <c r="BR216" t="str">
        <f t="shared" si="40"/>
        <v/>
      </c>
      <c r="BS216" t="s">
        <v>594</v>
      </c>
      <c r="BT216" t="s">
        <v>594</v>
      </c>
      <c r="BU216" t="s">
        <v>594</v>
      </c>
      <c r="BV216" t="s">
        <v>594</v>
      </c>
      <c r="BW216" t="s">
        <v>594</v>
      </c>
    </row>
    <row r="217" spans="1:76" x14ac:dyDescent="0.2">
      <c r="A217" s="2" t="s">
        <v>249</v>
      </c>
      <c r="B217" s="2" t="str">
        <f t="shared" si="35"/>
        <v>.</v>
      </c>
      <c r="C217" s="32" t="s">
        <v>249</v>
      </c>
      <c r="D217" s="3">
        <v>216</v>
      </c>
      <c r="E217" s="2"/>
      <c r="F217" s="2"/>
      <c r="G217" s="3">
        <v>24</v>
      </c>
      <c r="H217" s="3">
        <v>17</v>
      </c>
      <c r="I217" s="3">
        <v>3</v>
      </c>
      <c r="J217" s="3">
        <v>2</v>
      </c>
      <c r="K217" s="3">
        <v>1</v>
      </c>
      <c r="L217" s="3">
        <v>2</v>
      </c>
      <c r="M217" s="26" t="s">
        <v>3</v>
      </c>
      <c r="N217" s="26" t="s">
        <v>23</v>
      </c>
      <c r="O217" s="26" t="s">
        <v>20</v>
      </c>
      <c r="P217" s="26">
        <v>3</v>
      </c>
      <c r="Q217" s="26" t="s">
        <v>7</v>
      </c>
      <c r="R217" s="38" t="s">
        <v>582</v>
      </c>
      <c r="S217" s="21"/>
      <c r="T217" s="21"/>
      <c r="U217" s="53"/>
      <c r="V217" s="53"/>
      <c r="W217" s="53"/>
      <c r="X217" s="53"/>
      <c r="Y217" s="53"/>
      <c r="Z217" s="66">
        <v>43435</v>
      </c>
      <c r="AA217" s="96">
        <v>0.74861111111111101</v>
      </c>
      <c r="AB217" s="82">
        <v>4</v>
      </c>
      <c r="AC217" s="82">
        <v>4</v>
      </c>
      <c r="AD217" s="77"/>
      <c r="AE217" s="77"/>
      <c r="AF217" s="79"/>
      <c r="AG217" s="79"/>
      <c r="AH217" s="77"/>
      <c r="AI217" s="21"/>
      <c r="AK217">
        <v>0.15</v>
      </c>
      <c r="AL217">
        <v>0.16222222222222221</v>
      </c>
      <c r="AW217" s="126">
        <f t="shared" si="38"/>
        <v>0.16222222222222221</v>
      </c>
      <c r="AX217" s="127">
        <f>IF(AW217&gt;0,AW217*10/(BB217),"")</f>
        <v>1.5267973856209149</v>
      </c>
      <c r="AZ217" s="145">
        <f>AB217+AC217</f>
        <v>8</v>
      </c>
      <c r="BA217" s="126">
        <v>8.5</v>
      </c>
      <c r="BB217" s="126">
        <f>BA217/AZ217</f>
        <v>1.0625</v>
      </c>
      <c r="BD217" t="str">
        <f t="shared" si="39"/>
        <v/>
      </c>
      <c r="BF217" s="126" t="s">
        <v>594</v>
      </c>
      <c r="BG217" s="126" t="s">
        <v>594</v>
      </c>
      <c r="BH217" s="126" t="s">
        <v>594</v>
      </c>
      <c r="BI217" s="126" t="s">
        <v>594</v>
      </c>
      <c r="BJ217" s="126" t="s">
        <v>594</v>
      </c>
      <c r="BL217" s="2"/>
      <c r="BM217" s="21"/>
      <c r="BN217" s="6"/>
      <c r="BO217" s="6"/>
      <c r="BP217" s="6"/>
      <c r="BQ217" s="6"/>
      <c r="BR217" t="str">
        <f t="shared" si="40"/>
        <v/>
      </c>
      <c r="BS217" t="s">
        <v>594</v>
      </c>
      <c r="BT217" t="s">
        <v>594</v>
      </c>
      <c r="BU217" t="s">
        <v>594</v>
      </c>
      <c r="BV217" t="s">
        <v>594</v>
      </c>
      <c r="BW217" t="s">
        <v>594</v>
      </c>
    </row>
    <row r="218" spans="1:76" x14ac:dyDescent="0.2">
      <c r="A218" s="87"/>
      <c r="B218" s="87" t="str">
        <f t="shared" si="35"/>
        <v>.</v>
      </c>
      <c r="C218" s="88" t="s">
        <v>250</v>
      </c>
      <c r="D218" s="88">
        <v>217</v>
      </c>
      <c r="E218" s="2" t="s">
        <v>587</v>
      </c>
      <c r="F218" s="29" t="s">
        <v>588</v>
      </c>
      <c r="G218" s="3">
        <v>25</v>
      </c>
      <c r="H218" s="3">
        <v>1</v>
      </c>
      <c r="I218" s="3">
        <v>4</v>
      </c>
      <c r="J218" s="3">
        <v>2</v>
      </c>
      <c r="K218" s="3">
        <v>8</v>
      </c>
      <c r="L218" s="3">
        <v>19</v>
      </c>
      <c r="M218" s="28" t="s">
        <v>3</v>
      </c>
      <c r="N218" s="28" t="s">
        <v>23</v>
      </c>
      <c r="O218" s="28" t="s">
        <v>20</v>
      </c>
      <c r="P218" s="30" t="s">
        <v>466</v>
      </c>
      <c r="Q218" s="30" t="s">
        <v>466</v>
      </c>
      <c r="R218" s="36" t="s">
        <v>18</v>
      </c>
      <c r="S218" s="21"/>
      <c r="T218" s="21">
        <v>1</v>
      </c>
      <c r="U218" s="68" t="s">
        <v>536</v>
      </c>
      <c r="V218" s="68" t="s">
        <v>496</v>
      </c>
      <c r="W218" s="68" t="s">
        <v>310</v>
      </c>
      <c r="X218" s="53"/>
      <c r="Y218" s="53"/>
      <c r="Z218" s="2"/>
      <c r="AA218" s="96"/>
      <c r="AB218" s="82"/>
      <c r="AC218" s="82"/>
      <c r="AD218" s="77"/>
      <c r="AE218" s="77"/>
      <c r="AF218" s="79"/>
      <c r="AG218" s="79"/>
      <c r="AH218" s="77"/>
      <c r="AI218" s="21"/>
      <c r="AK218">
        <v>0.14499999999999999</v>
      </c>
      <c r="AL218">
        <v>0.17285714285714285</v>
      </c>
      <c r="AW218" s="126">
        <f t="shared" si="38"/>
        <v>0.17285714285714285</v>
      </c>
      <c r="AX218" s="127"/>
      <c r="AZ218" s="145"/>
      <c r="BA218" s="145"/>
      <c r="BD218" t="str">
        <f t="shared" si="39"/>
        <v/>
      </c>
      <c r="BF218" s="126" t="s">
        <v>594</v>
      </c>
      <c r="BG218" s="126" t="s">
        <v>594</v>
      </c>
      <c r="BH218" s="126" t="s">
        <v>594</v>
      </c>
      <c r="BI218" s="126" t="s">
        <v>594</v>
      </c>
      <c r="BJ218" s="126" t="s">
        <v>594</v>
      </c>
      <c r="BL218" s="2"/>
      <c r="BM218" s="21"/>
      <c r="BN218" s="6"/>
      <c r="BO218" s="6"/>
      <c r="BP218" s="6"/>
      <c r="BQ218" s="6"/>
      <c r="BR218" t="str">
        <f t="shared" si="40"/>
        <v/>
      </c>
      <c r="BS218" t="s">
        <v>594</v>
      </c>
      <c r="BT218" t="s">
        <v>594</v>
      </c>
      <c r="BU218" t="s">
        <v>594</v>
      </c>
      <c r="BV218" t="s">
        <v>594</v>
      </c>
      <c r="BW218" t="s">
        <v>594</v>
      </c>
    </row>
    <row r="219" spans="1:76" x14ac:dyDescent="0.2">
      <c r="A219" s="2" t="s">
        <v>251</v>
      </c>
      <c r="B219" s="2" t="str">
        <f t="shared" si="35"/>
        <v>.</v>
      </c>
      <c r="C219" s="3" t="s">
        <v>251</v>
      </c>
      <c r="D219" s="3">
        <v>218</v>
      </c>
      <c r="E219" s="2"/>
      <c r="F219" s="2"/>
      <c r="G219" s="3">
        <v>25</v>
      </c>
      <c r="H219" s="3">
        <v>3</v>
      </c>
      <c r="I219" s="3">
        <v>4</v>
      </c>
      <c r="J219" s="3">
        <v>2</v>
      </c>
      <c r="K219" s="3">
        <v>8</v>
      </c>
      <c r="L219" s="3">
        <v>21</v>
      </c>
      <c r="M219" s="33" t="s">
        <v>3</v>
      </c>
      <c r="N219" s="33" t="s">
        <v>4</v>
      </c>
      <c r="O219" s="33" t="s">
        <v>16</v>
      </c>
      <c r="P219" s="33" t="s">
        <v>17</v>
      </c>
      <c r="Q219" s="33" t="s">
        <v>17</v>
      </c>
      <c r="R219" s="34" t="s">
        <v>18</v>
      </c>
      <c r="S219" s="2"/>
      <c r="T219" s="21"/>
      <c r="U219" s="54"/>
      <c r="V219" s="54"/>
      <c r="W219" s="54"/>
      <c r="X219" s="54"/>
      <c r="Y219" s="54"/>
      <c r="Z219" s="116">
        <v>43448</v>
      </c>
      <c r="AA219" s="118"/>
      <c r="AB219" s="120"/>
      <c r="AC219" s="120"/>
      <c r="AD219" s="77"/>
      <c r="AE219" s="77"/>
      <c r="AF219" s="124"/>
      <c r="AG219" s="124"/>
      <c r="AH219" s="123"/>
      <c r="AI219" s="5"/>
      <c r="AK219">
        <v>0.14000000000000001</v>
      </c>
      <c r="AL219">
        <v>0.28499999999999998</v>
      </c>
      <c r="AM219">
        <v>0.3833333333333333</v>
      </c>
      <c r="AN219">
        <v>0.59</v>
      </c>
      <c r="AO219">
        <v>1.1850000000000001</v>
      </c>
      <c r="AP219">
        <v>1.575</v>
      </c>
      <c r="AQ219">
        <v>2.4500000000000002</v>
      </c>
      <c r="AR219">
        <v>2.82</v>
      </c>
      <c r="AS219">
        <v>3.2650000000000001</v>
      </c>
      <c r="AT219">
        <v>4.3449999999999998</v>
      </c>
      <c r="AU219">
        <v>4.66</v>
      </c>
      <c r="AV219">
        <v>7.6550000000000002</v>
      </c>
      <c r="AW219" s="126">
        <f t="shared" si="38"/>
        <v>7.6550000000000002</v>
      </c>
      <c r="AX219" s="127">
        <f>IF(AW219&gt;0,AW219*10/(BB219),"")</f>
        <v>1.2963590177815412</v>
      </c>
      <c r="AZ219" s="145">
        <v>2</v>
      </c>
      <c r="BA219" s="126">
        <v>118.1</v>
      </c>
      <c r="BB219" s="126">
        <f>BA219/AZ219</f>
        <v>59.05</v>
      </c>
      <c r="BC219">
        <v>19.3</v>
      </c>
      <c r="BD219">
        <f t="shared" si="39"/>
        <v>9.65</v>
      </c>
      <c r="BE219" s="126">
        <v>0.1634208298052498</v>
      </c>
      <c r="BF219" s="126">
        <v>143.79651250000001</v>
      </c>
      <c r="BG219" s="126">
        <v>2.1190250000000002</v>
      </c>
      <c r="BH219" s="126">
        <v>6.6571249999999997</v>
      </c>
      <c r="BI219" s="126">
        <v>7.3275000000000007E-2</v>
      </c>
      <c r="BJ219" s="126">
        <v>2.5000000000000001E-2</v>
      </c>
      <c r="BL219" s="2" t="s">
        <v>491</v>
      </c>
      <c r="BM219" s="21" t="s">
        <v>491</v>
      </c>
      <c r="BN219" s="6"/>
      <c r="BO219" s="6"/>
      <c r="BP219" s="6"/>
      <c r="BQ219" s="6"/>
      <c r="BR219" t="str">
        <f t="shared" si="40"/>
        <v/>
      </c>
      <c r="BS219" t="s">
        <v>594</v>
      </c>
      <c r="BT219" t="s">
        <v>594</v>
      </c>
      <c r="BU219" t="s">
        <v>594</v>
      </c>
      <c r="BV219" t="s">
        <v>594</v>
      </c>
      <c r="BW219" t="s">
        <v>594</v>
      </c>
    </row>
    <row r="220" spans="1:76" x14ac:dyDescent="0.2">
      <c r="A220" s="87"/>
      <c r="B220" s="87" t="str">
        <f t="shared" si="35"/>
        <v>.</v>
      </c>
      <c r="C220" s="89" t="s">
        <v>252</v>
      </c>
      <c r="D220" s="88">
        <v>219</v>
      </c>
      <c r="E220" s="2" t="s">
        <v>587</v>
      </c>
      <c r="F220" s="29" t="s">
        <v>588</v>
      </c>
      <c r="G220" s="3">
        <v>25</v>
      </c>
      <c r="H220" s="3">
        <v>5</v>
      </c>
      <c r="I220" s="3">
        <v>4</v>
      </c>
      <c r="J220" s="3">
        <v>2</v>
      </c>
      <c r="K220" s="3">
        <v>9</v>
      </c>
      <c r="L220" s="3">
        <v>20</v>
      </c>
      <c r="M220" s="28" t="s">
        <v>3</v>
      </c>
      <c r="N220" s="28" t="s">
        <v>23</v>
      </c>
      <c r="O220" s="28" t="s">
        <v>16</v>
      </c>
      <c r="P220" s="28" t="s">
        <v>19</v>
      </c>
      <c r="Q220" s="28" t="s">
        <v>19</v>
      </c>
      <c r="R220" s="36" t="s">
        <v>18</v>
      </c>
      <c r="S220" s="21"/>
      <c r="T220" s="21">
        <v>1</v>
      </c>
      <c r="U220" s="60" t="s">
        <v>471</v>
      </c>
      <c r="V220" s="68" t="s">
        <v>496</v>
      </c>
      <c r="W220" s="68" t="s">
        <v>258</v>
      </c>
      <c r="X220" s="54"/>
      <c r="Y220" s="54"/>
      <c r="Z220" s="2"/>
      <c r="AA220" s="96"/>
      <c r="AB220" s="82"/>
      <c r="AC220" s="82"/>
      <c r="AD220" s="77"/>
      <c r="AE220" s="77"/>
      <c r="AF220" s="79"/>
      <c r="AG220" s="79"/>
      <c r="AH220" s="2"/>
      <c r="AI220" s="2"/>
      <c r="AW220" s="126"/>
      <c r="AX220" s="127"/>
      <c r="AY220" s="5" t="s">
        <v>629</v>
      </c>
      <c r="AZ220" s="148"/>
      <c r="BA220" s="146"/>
      <c r="BB220" s="146"/>
      <c r="BD220" t="str">
        <f t="shared" si="39"/>
        <v/>
      </c>
      <c r="BF220" s="126" t="s">
        <v>594</v>
      </c>
      <c r="BG220" s="126" t="s">
        <v>594</v>
      </c>
      <c r="BH220" s="126" t="s">
        <v>594</v>
      </c>
      <c r="BI220" s="126" t="s">
        <v>594</v>
      </c>
      <c r="BJ220" s="126" t="s">
        <v>594</v>
      </c>
      <c r="BL220" s="2"/>
      <c r="BM220" s="139"/>
      <c r="BN220" s="140"/>
      <c r="BO220" s="140"/>
      <c r="BP220" s="140"/>
      <c r="BQ220" s="140"/>
      <c r="BR220" t="str">
        <f t="shared" si="40"/>
        <v/>
      </c>
      <c r="BS220" t="s">
        <v>594</v>
      </c>
      <c r="BT220" t="s">
        <v>594</v>
      </c>
      <c r="BU220" t="s">
        <v>594</v>
      </c>
      <c r="BV220" t="s">
        <v>594</v>
      </c>
      <c r="BW220" t="s">
        <v>594</v>
      </c>
      <c r="BX220" s="131" t="s">
        <v>624</v>
      </c>
    </row>
    <row r="221" spans="1:76" x14ac:dyDescent="0.2">
      <c r="A221" s="2" t="s">
        <v>253</v>
      </c>
      <c r="B221" s="2" t="str">
        <f t="shared" si="35"/>
        <v>.</v>
      </c>
      <c r="C221" s="32" t="s">
        <v>253</v>
      </c>
      <c r="D221" s="3">
        <v>220</v>
      </c>
      <c r="E221" s="2"/>
      <c r="F221" s="2"/>
      <c r="G221" s="3">
        <v>25</v>
      </c>
      <c r="H221" s="3">
        <v>7</v>
      </c>
      <c r="I221" s="3">
        <v>4</v>
      </c>
      <c r="J221" s="3">
        <v>2</v>
      </c>
      <c r="K221" s="3">
        <v>10</v>
      </c>
      <c r="L221" s="3">
        <v>19</v>
      </c>
      <c r="M221" s="27" t="s">
        <v>3</v>
      </c>
      <c r="N221" s="27" t="s">
        <v>23</v>
      </c>
      <c r="O221" s="27" t="s">
        <v>20</v>
      </c>
      <c r="P221" s="27">
        <v>4</v>
      </c>
      <c r="Q221" s="27" t="s">
        <v>21</v>
      </c>
      <c r="R221" s="35" t="s">
        <v>583</v>
      </c>
      <c r="S221" s="21"/>
      <c r="T221" s="21"/>
      <c r="U221" s="53"/>
      <c r="V221" s="53"/>
      <c r="W221" s="53"/>
      <c r="X221" s="53"/>
      <c r="Y221" s="53"/>
      <c r="Z221" s="66">
        <v>43436</v>
      </c>
      <c r="AA221" s="96">
        <v>0.92708333333333337</v>
      </c>
      <c r="AB221" s="82">
        <v>4</v>
      </c>
      <c r="AC221" s="82">
        <v>3</v>
      </c>
      <c r="AD221" s="77"/>
      <c r="AE221" s="77"/>
      <c r="AF221" s="79"/>
      <c r="AG221" s="79"/>
      <c r="AH221" s="77"/>
      <c r="AI221" s="21"/>
      <c r="AK221">
        <v>0.08</v>
      </c>
      <c r="AL221">
        <v>0.1275</v>
      </c>
      <c r="AM221">
        <v>0.1225</v>
      </c>
      <c r="AW221" s="126">
        <f t="shared" ref="AW221:AW253" si="43">IF(AV221&gt;0,AV221,IF(AU221&gt;0,AU221,IF(AT221&gt;0,AT221,IF(AS221&gt;0,AS221,IF(AR221&gt;0,AR221,IF(AQ221&gt;0,AQ221,IF(AP221&gt;0,AP221,IF(AO221&gt;0,AO221,IF(AN221&gt;0,AN221,IF(AM221&gt;0,AM221,IF(AL221&gt;0,AL221,IF(AK221&gt;0,AK221))))))))))))</f>
        <v>0.1225</v>
      </c>
      <c r="AX221" s="127">
        <f>IF(AW221&gt;0,AW221*10/(BB221),"")</f>
        <v>0.93206521739130443</v>
      </c>
      <c r="AZ221" s="145">
        <f>AB221+AC221</f>
        <v>7</v>
      </c>
      <c r="BA221" s="126">
        <v>9.1999999999999993</v>
      </c>
      <c r="BB221" s="126">
        <f>BA221/AZ221</f>
        <v>1.3142857142857143</v>
      </c>
      <c r="BD221" t="str">
        <f t="shared" si="39"/>
        <v/>
      </c>
      <c r="BF221" s="126" t="s">
        <v>594</v>
      </c>
      <c r="BG221" s="126" t="s">
        <v>594</v>
      </c>
      <c r="BH221" s="126" t="s">
        <v>594</v>
      </c>
      <c r="BI221" s="126" t="s">
        <v>594</v>
      </c>
      <c r="BJ221" s="126" t="s">
        <v>594</v>
      </c>
      <c r="BL221" s="2"/>
      <c r="BM221" s="21"/>
      <c r="BN221" s="6"/>
      <c r="BO221" s="6"/>
      <c r="BP221" s="6"/>
      <c r="BQ221" s="6"/>
      <c r="BR221" t="str">
        <f t="shared" si="40"/>
        <v/>
      </c>
      <c r="BS221" t="s">
        <v>594</v>
      </c>
      <c r="BT221" t="s">
        <v>594</v>
      </c>
      <c r="BU221" t="s">
        <v>594</v>
      </c>
      <c r="BV221" t="s">
        <v>594</v>
      </c>
      <c r="BW221" t="s">
        <v>594</v>
      </c>
    </row>
    <row r="222" spans="1:76" x14ac:dyDescent="0.2">
      <c r="A222" s="2" t="s">
        <v>254</v>
      </c>
      <c r="B222" s="2" t="str">
        <f t="shared" si="35"/>
        <v>.</v>
      </c>
      <c r="C222" s="3" t="s">
        <v>254</v>
      </c>
      <c r="D222" s="3">
        <v>221</v>
      </c>
      <c r="E222" s="2"/>
      <c r="F222" s="2"/>
      <c r="G222" s="3">
        <v>25</v>
      </c>
      <c r="H222" s="3">
        <v>9</v>
      </c>
      <c r="I222" s="3">
        <v>4</v>
      </c>
      <c r="J222" s="3">
        <v>2</v>
      </c>
      <c r="K222" s="3">
        <v>10</v>
      </c>
      <c r="L222" s="3">
        <v>21</v>
      </c>
      <c r="M222" s="20" t="s">
        <v>3</v>
      </c>
      <c r="N222" s="20" t="s">
        <v>23</v>
      </c>
      <c r="O222" s="20" t="s">
        <v>16</v>
      </c>
      <c r="P222" s="20">
        <v>10</v>
      </c>
      <c r="Q222" s="20" t="s">
        <v>22</v>
      </c>
      <c r="R222" s="25" t="s">
        <v>581</v>
      </c>
      <c r="S222" s="21"/>
      <c r="T222" s="21"/>
      <c r="U222" s="53"/>
      <c r="V222" s="53"/>
      <c r="W222" s="54"/>
      <c r="X222" s="54"/>
      <c r="Y222" s="54"/>
      <c r="Z222" s="48">
        <v>43442</v>
      </c>
      <c r="AA222" s="96">
        <v>0.60138888888888886</v>
      </c>
      <c r="AB222" s="82">
        <v>1</v>
      </c>
      <c r="AC222" s="82">
        <v>1</v>
      </c>
      <c r="AD222" s="77"/>
      <c r="AE222" s="77"/>
      <c r="AF222" s="79"/>
      <c r="AG222" s="81">
        <v>5.25</v>
      </c>
      <c r="AH222" s="77" t="s">
        <v>561</v>
      </c>
      <c r="AI222" s="2"/>
      <c r="AK222">
        <v>0.14499999999999999</v>
      </c>
      <c r="AL222">
        <v>0.29799999999999999</v>
      </c>
      <c r="AM222">
        <v>0.28799999999999998</v>
      </c>
      <c r="AN222">
        <v>0.52800000000000002</v>
      </c>
      <c r="AO222">
        <v>1.2849999999999999</v>
      </c>
      <c r="AP222">
        <v>1.5549999999999999</v>
      </c>
      <c r="AW222" s="126">
        <f t="shared" si="43"/>
        <v>1.5549999999999999</v>
      </c>
      <c r="AX222" s="127">
        <f>IF(AW222&gt;0,AW222*10/(BB222),"")</f>
        <v>1.1476014760147599</v>
      </c>
      <c r="AZ222" s="145">
        <f>AB222+AC222</f>
        <v>2</v>
      </c>
      <c r="BA222" s="145">
        <v>27.1</v>
      </c>
      <c r="BB222" s="126">
        <f>BA222/AZ222</f>
        <v>13.55</v>
      </c>
      <c r="BD222" t="str">
        <f t="shared" si="39"/>
        <v/>
      </c>
      <c r="BF222" s="126" t="s">
        <v>594</v>
      </c>
      <c r="BG222" s="126" t="s">
        <v>594</v>
      </c>
      <c r="BH222" s="126" t="s">
        <v>594</v>
      </c>
      <c r="BI222" s="126" t="s">
        <v>594</v>
      </c>
      <c r="BJ222" s="126" t="s">
        <v>594</v>
      </c>
      <c r="BL222" s="2"/>
      <c r="BM222" s="21"/>
      <c r="BN222" s="6"/>
      <c r="BO222" s="6"/>
      <c r="BP222" s="6"/>
      <c r="BQ222" s="6"/>
      <c r="BR222" t="str">
        <f t="shared" si="40"/>
        <v/>
      </c>
      <c r="BS222" t="s">
        <v>594</v>
      </c>
      <c r="BT222" t="s">
        <v>594</v>
      </c>
      <c r="BU222" t="s">
        <v>594</v>
      </c>
      <c r="BV222" t="s">
        <v>594</v>
      </c>
      <c r="BW222" t="s">
        <v>594</v>
      </c>
    </row>
    <row r="223" spans="1:76" x14ac:dyDescent="0.2">
      <c r="A223" s="2" t="s">
        <v>255</v>
      </c>
      <c r="B223" s="2" t="str">
        <f t="shared" si="35"/>
        <v>.</v>
      </c>
      <c r="C223" s="3" t="s">
        <v>255</v>
      </c>
      <c r="D223" s="3">
        <v>222</v>
      </c>
      <c r="E223" s="2"/>
      <c r="F223" s="2"/>
      <c r="G223" s="3">
        <v>25</v>
      </c>
      <c r="H223" s="3">
        <v>11</v>
      </c>
      <c r="I223" s="3">
        <v>4</v>
      </c>
      <c r="J223" s="3">
        <v>2</v>
      </c>
      <c r="K223" s="3">
        <v>11</v>
      </c>
      <c r="L223" s="3">
        <v>20</v>
      </c>
      <c r="M223" s="33" t="s">
        <v>3</v>
      </c>
      <c r="N223" s="33" t="s">
        <v>23</v>
      </c>
      <c r="O223" s="33" t="s">
        <v>16</v>
      </c>
      <c r="P223" s="33" t="s">
        <v>17</v>
      </c>
      <c r="Q223" s="33" t="s">
        <v>17</v>
      </c>
      <c r="R223" s="34" t="s">
        <v>18</v>
      </c>
      <c r="S223" s="21"/>
      <c r="T223" s="21"/>
      <c r="U223" s="53"/>
      <c r="V223" s="53"/>
      <c r="W223" s="54"/>
      <c r="X223" s="54"/>
      <c r="Y223" s="54"/>
      <c r="Z223" s="48">
        <v>43448</v>
      </c>
      <c r="AA223" s="96"/>
      <c r="AB223" s="82"/>
      <c r="AC223" s="82"/>
      <c r="AD223" s="77"/>
      <c r="AE223" s="77"/>
      <c r="AF223" s="79"/>
      <c r="AG223" s="79"/>
      <c r="AH223" s="77"/>
      <c r="AI223" s="2"/>
      <c r="AK223">
        <v>0.11</v>
      </c>
      <c r="AL223">
        <v>0.23749999999999999</v>
      </c>
      <c r="AM223">
        <v>0.27250000000000002</v>
      </c>
      <c r="AN223">
        <v>0.37</v>
      </c>
      <c r="AO223">
        <v>0.98</v>
      </c>
      <c r="AP223">
        <v>1.24</v>
      </c>
      <c r="AQ223">
        <v>1.76</v>
      </c>
      <c r="AR223">
        <v>2.2149999999999999</v>
      </c>
      <c r="AS223">
        <v>2.81</v>
      </c>
      <c r="AT223">
        <v>3.4049999999999998</v>
      </c>
      <c r="AU223">
        <v>3.9750000000000001</v>
      </c>
      <c r="AV223">
        <v>4.6050000000000004</v>
      </c>
      <c r="AW223" s="126">
        <f t="shared" si="43"/>
        <v>4.6050000000000004</v>
      </c>
      <c r="AX223" s="127">
        <f>IF(AW223&gt;0,AW223*10/(BB223),"")</f>
        <v>0.92007992007992023</v>
      </c>
      <c r="AZ223" s="145">
        <v>2</v>
      </c>
      <c r="BA223" s="145">
        <v>100.1</v>
      </c>
      <c r="BB223" s="126">
        <f>BA223/AZ223</f>
        <v>50.05</v>
      </c>
      <c r="BC223">
        <v>14.7</v>
      </c>
      <c r="BD223">
        <f t="shared" si="39"/>
        <v>7.35</v>
      </c>
      <c r="BE223" s="126">
        <v>0.14685314685314685</v>
      </c>
      <c r="BF223" s="126">
        <v>296.90638749999999</v>
      </c>
      <c r="BG223" s="126">
        <v>5.5781124999999996</v>
      </c>
      <c r="BH223" s="126">
        <v>17.524137499999998</v>
      </c>
      <c r="BI223" s="126">
        <v>9.3012499999999998E-2</v>
      </c>
      <c r="BJ223" s="126">
        <v>8.3250000000000005E-2</v>
      </c>
      <c r="BL223" s="2" t="s">
        <v>491</v>
      </c>
      <c r="BM223" s="21" t="s">
        <v>491</v>
      </c>
      <c r="BN223" s="6"/>
      <c r="BO223" s="6"/>
      <c r="BP223" s="6"/>
      <c r="BQ223" s="6"/>
      <c r="BR223" t="str">
        <f t="shared" si="40"/>
        <v/>
      </c>
      <c r="BS223" t="s">
        <v>594</v>
      </c>
      <c r="BT223" t="s">
        <v>594</v>
      </c>
      <c r="BU223" t="s">
        <v>594</v>
      </c>
      <c r="BV223" t="s">
        <v>594</v>
      </c>
      <c r="BW223" t="s">
        <v>594</v>
      </c>
    </row>
    <row r="224" spans="1:76" x14ac:dyDescent="0.2">
      <c r="A224" s="2" t="s">
        <v>256</v>
      </c>
      <c r="B224" s="2" t="str">
        <f t="shared" si="35"/>
        <v>.</v>
      </c>
      <c r="C224" s="3" t="s">
        <v>256</v>
      </c>
      <c r="D224" s="3">
        <v>223</v>
      </c>
      <c r="E224" s="2"/>
      <c r="F224" s="2"/>
      <c r="G224" s="3">
        <v>25</v>
      </c>
      <c r="H224" s="3">
        <v>13</v>
      </c>
      <c r="I224" s="3">
        <v>4</v>
      </c>
      <c r="J224" s="3">
        <v>2</v>
      </c>
      <c r="K224" s="3">
        <v>12</v>
      </c>
      <c r="L224" s="3">
        <v>19</v>
      </c>
      <c r="M224" s="22" t="s">
        <v>25</v>
      </c>
      <c r="N224" s="22" t="s">
        <v>25</v>
      </c>
      <c r="O224" s="22" t="s">
        <v>25</v>
      </c>
      <c r="P224" s="22" t="s">
        <v>25</v>
      </c>
      <c r="Q224" s="22" t="s">
        <v>25</v>
      </c>
      <c r="R224" s="42" t="s">
        <v>25</v>
      </c>
      <c r="S224" s="21"/>
      <c r="T224" s="21"/>
      <c r="U224" s="53"/>
      <c r="V224" s="53"/>
      <c r="W224" s="54"/>
      <c r="X224" s="54"/>
      <c r="Y224" s="54"/>
      <c r="Z224" s="2"/>
      <c r="AA224" s="96"/>
      <c r="AB224" s="82"/>
      <c r="AC224" s="82"/>
      <c r="AD224" s="77"/>
      <c r="AE224" s="77"/>
      <c r="AF224" s="79"/>
      <c r="AG224" s="79"/>
      <c r="AH224" s="77"/>
      <c r="AI224" s="2"/>
      <c r="AK224" t="s">
        <v>594</v>
      </c>
      <c r="AL224" t="s">
        <v>594</v>
      </c>
      <c r="AM224" t="s">
        <v>594</v>
      </c>
      <c r="AO224" t="s">
        <v>594</v>
      </c>
      <c r="AP224" t="s">
        <v>594</v>
      </c>
      <c r="AQ224" t="s">
        <v>594</v>
      </c>
      <c r="AR224" t="s">
        <v>594</v>
      </c>
      <c r="AS224" t="s">
        <v>594</v>
      </c>
      <c r="AT224" t="s">
        <v>594</v>
      </c>
      <c r="AU224" t="s">
        <v>594</v>
      </c>
      <c r="AV224" t="s">
        <v>594</v>
      </c>
      <c r="AW224" s="126" t="str">
        <f t="shared" si="43"/>
        <v/>
      </c>
      <c r="AX224" s="127"/>
      <c r="AZ224" s="145"/>
      <c r="BD224" t="str">
        <f t="shared" si="39"/>
        <v/>
      </c>
      <c r="BF224" s="126" t="s">
        <v>594</v>
      </c>
      <c r="BG224" s="126" t="s">
        <v>594</v>
      </c>
      <c r="BH224" s="126" t="s">
        <v>594</v>
      </c>
      <c r="BI224" s="126" t="s">
        <v>594</v>
      </c>
      <c r="BJ224" s="126" t="s">
        <v>594</v>
      </c>
      <c r="BL224" s="2"/>
      <c r="BM224" s="21"/>
      <c r="BN224" s="6"/>
      <c r="BO224" s="6"/>
      <c r="BP224" s="6"/>
      <c r="BQ224" s="6"/>
      <c r="BR224" t="str">
        <f t="shared" si="40"/>
        <v/>
      </c>
      <c r="BS224" t="s">
        <v>594</v>
      </c>
      <c r="BT224" t="s">
        <v>594</v>
      </c>
      <c r="BU224" t="s">
        <v>594</v>
      </c>
      <c r="BV224" t="s">
        <v>594</v>
      </c>
      <c r="BW224" t="s">
        <v>594</v>
      </c>
    </row>
    <row r="225" spans="1:76" x14ac:dyDescent="0.2">
      <c r="A225" s="2" t="s">
        <v>257</v>
      </c>
      <c r="B225" s="2" t="str">
        <f t="shared" si="35"/>
        <v>.</v>
      </c>
      <c r="C225" s="3" t="s">
        <v>257</v>
      </c>
      <c r="D225" s="3">
        <v>224</v>
      </c>
      <c r="E225" s="2"/>
      <c r="F225" s="2"/>
      <c r="G225" s="3">
        <v>25</v>
      </c>
      <c r="H225" s="3">
        <v>15</v>
      </c>
      <c r="I225" s="3">
        <v>4</v>
      </c>
      <c r="J225" s="3">
        <v>2</v>
      </c>
      <c r="K225" s="3">
        <v>12</v>
      </c>
      <c r="L225" s="3">
        <v>21</v>
      </c>
      <c r="M225" s="33" t="s">
        <v>3</v>
      </c>
      <c r="N225" s="33" t="s">
        <v>4</v>
      </c>
      <c r="O225" s="33" t="s">
        <v>16</v>
      </c>
      <c r="P225" s="33" t="s">
        <v>17</v>
      </c>
      <c r="Q225" s="33" t="s">
        <v>17</v>
      </c>
      <c r="R225" s="34" t="s">
        <v>18</v>
      </c>
      <c r="S225" s="2"/>
      <c r="T225" s="21"/>
      <c r="U225" s="62" t="s">
        <v>471</v>
      </c>
      <c r="V225" s="63"/>
      <c r="W225" s="54"/>
      <c r="X225" s="54"/>
      <c r="Y225" s="54"/>
      <c r="Z225" s="48">
        <v>43448</v>
      </c>
      <c r="AA225" s="96"/>
      <c r="AB225" s="82"/>
      <c r="AC225" s="82"/>
      <c r="AD225" s="77"/>
      <c r="AE225" s="77"/>
      <c r="AF225" s="79"/>
      <c r="AG225" s="79"/>
      <c r="AH225" s="77"/>
      <c r="AI225" s="2"/>
      <c r="AK225" t="s">
        <v>594</v>
      </c>
      <c r="AL225">
        <v>8.3299999999999999E-2</v>
      </c>
      <c r="AM225">
        <v>0.23</v>
      </c>
      <c r="AN225">
        <v>0.42</v>
      </c>
      <c r="AO225">
        <v>0.36</v>
      </c>
      <c r="AP225">
        <v>0.39200000000000002</v>
      </c>
      <c r="AQ225">
        <v>0.78500000000000003</v>
      </c>
      <c r="AR225">
        <v>1.0549999999999999</v>
      </c>
      <c r="AS225">
        <v>1.325</v>
      </c>
      <c r="AT225">
        <v>1.925</v>
      </c>
      <c r="AU225">
        <v>2.35</v>
      </c>
      <c r="AV225">
        <v>4.0049999999999999</v>
      </c>
      <c r="AW225" s="126">
        <f t="shared" si="43"/>
        <v>4.0049999999999999</v>
      </c>
      <c r="AX225" s="127">
        <f t="shared" ref="AX225:AX234" si="44">IF(AW225&gt;0,AW225*10/(BB225),"")</f>
        <v>1.337228714524207</v>
      </c>
      <c r="AZ225" s="145">
        <v>2</v>
      </c>
      <c r="BA225" s="126">
        <v>59.9</v>
      </c>
      <c r="BB225" s="126">
        <f t="shared" ref="BB225:BB239" si="45">BA225/AZ225</f>
        <v>29.95</v>
      </c>
      <c r="BC225">
        <v>7.8</v>
      </c>
      <c r="BD225">
        <f t="shared" si="39"/>
        <v>3.9</v>
      </c>
      <c r="BE225" s="126">
        <v>0.1302170283806344</v>
      </c>
      <c r="BF225" s="126">
        <v>133.6145875</v>
      </c>
      <c r="BG225" s="126">
        <v>2.0501624999999999</v>
      </c>
      <c r="BH225" s="126">
        <v>6.4407624999999999</v>
      </c>
      <c r="BI225" s="126">
        <v>7.6162499999999994E-2</v>
      </c>
      <c r="BJ225" s="126">
        <v>2.4750000000000001E-2</v>
      </c>
      <c r="BL225" s="2" t="s">
        <v>491</v>
      </c>
      <c r="BM225" s="21" t="s">
        <v>491</v>
      </c>
      <c r="BN225" s="6"/>
      <c r="BO225" s="6"/>
      <c r="BP225" s="6"/>
      <c r="BQ225" s="6"/>
      <c r="BR225" t="str">
        <f t="shared" si="40"/>
        <v/>
      </c>
      <c r="BS225" t="s">
        <v>594</v>
      </c>
      <c r="BT225" t="s">
        <v>594</v>
      </c>
      <c r="BU225" t="s">
        <v>594</v>
      </c>
      <c r="BV225" t="s">
        <v>594</v>
      </c>
      <c r="BW225" t="s">
        <v>594</v>
      </c>
    </row>
    <row r="226" spans="1:76" x14ac:dyDescent="0.2">
      <c r="A226" s="29" t="s">
        <v>252</v>
      </c>
      <c r="B226" s="2" t="str">
        <f t="shared" si="35"/>
        <v>.</v>
      </c>
      <c r="C226" s="84" t="s">
        <v>258</v>
      </c>
      <c r="D226" s="84">
        <v>225</v>
      </c>
      <c r="E226" s="29" t="s">
        <v>491</v>
      </c>
      <c r="F226" s="29" t="s">
        <v>588</v>
      </c>
      <c r="G226" s="3">
        <v>25</v>
      </c>
      <c r="H226" s="3">
        <v>17</v>
      </c>
      <c r="I226" s="3">
        <v>4</v>
      </c>
      <c r="J226" s="3">
        <v>2</v>
      </c>
      <c r="K226" s="3">
        <v>13</v>
      </c>
      <c r="L226" s="3">
        <v>20</v>
      </c>
      <c r="M226" s="8" t="s">
        <v>3</v>
      </c>
      <c r="N226" s="8" t="s">
        <v>23</v>
      </c>
      <c r="O226" s="8" t="s">
        <v>16</v>
      </c>
      <c r="P226" s="8">
        <v>13</v>
      </c>
      <c r="Q226" s="8" t="s">
        <v>515</v>
      </c>
      <c r="R226" s="104" t="s">
        <v>580</v>
      </c>
      <c r="S226" s="21"/>
      <c r="T226" s="21">
        <v>1</v>
      </c>
      <c r="U226" s="69" t="s">
        <v>502</v>
      </c>
      <c r="V226" s="53"/>
      <c r="W226" s="54"/>
      <c r="X226" s="54"/>
      <c r="Y226" s="54"/>
      <c r="Z226" s="117">
        <v>43445</v>
      </c>
      <c r="AA226" s="119">
        <v>0.3979166666666667</v>
      </c>
      <c r="AB226" s="99">
        <v>1</v>
      </c>
      <c r="AC226" s="99">
        <v>1</v>
      </c>
      <c r="AD226" s="77"/>
      <c r="AE226" s="77"/>
      <c r="AF226" s="130">
        <v>39.200000000000003</v>
      </c>
      <c r="AG226" s="130"/>
      <c r="AH226" s="122" t="s">
        <v>551</v>
      </c>
      <c r="AI226" s="101"/>
      <c r="AK226">
        <v>0.125</v>
      </c>
      <c r="AL226">
        <v>0.21800000000000003</v>
      </c>
      <c r="AM226">
        <v>0.20200000000000001</v>
      </c>
      <c r="AN226">
        <v>0.44890000000000002</v>
      </c>
      <c r="AO226">
        <v>1.0049999999999999</v>
      </c>
      <c r="AP226">
        <v>1.1599999999999999</v>
      </c>
      <c r="AQ226">
        <v>1.4450000000000001</v>
      </c>
      <c r="AR226">
        <v>1.58</v>
      </c>
      <c r="AS226">
        <v>2.3199999999999998</v>
      </c>
      <c r="AW226" s="126">
        <f t="shared" si="43"/>
        <v>2.3199999999999998</v>
      </c>
      <c r="AX226" s="127">
        <f t="shared" si="44"/>
        <v>1.2178477690288714</v>
      </c>
      <c r="AZ226" s="145">
        <v>2</v>
      </c>
      <c r="BA226" s="147">
        <v>38.1</v>
      </c>
      <c r="BB226" s="126">
        <f t="shared" si="45"/>
        <v>19.05</v>
      </c>
      <c r="BD226" t="str">
        <f t="shared" si="39"/>
        <v/>
      </c>
      <c r="BF226" s="126" t="s">
        <v>594</v>
      </c>
      <c r="BG226" s="126" t="s">
        <v>594</v>
      </c>
      <c r="BH226" s="126" t="s">
        <v>594</v>
      </c>
      <c r="BI226" s="126" t="s">
        <v>594</v>
      </c>
      <c r="BJ226" s="126" t="s">
        <v>594</v>
      </c>
      <c r="BL226" s="2"/>
      <c r="BM226" s="21"/>
      <c r="BN226" s="6"/>
      <c r="BO226" s="6"/>
      <c r="BP226" s="6"/>
      <c r="BQ226" s="6"/>
      <c r="BR226" t="str">
        <f t="shared" si="40"/>
        <v/>
      </c>
      <c r="BS226" t="s">
        <v>594</v>
      </c>
      <c r="BT226" t="s">
        <v>594</v>
      </c>
      <c r="BU226" t="s">
        <v>594</v>
      </c>
      <c r="BV226" t="s">
        <v>594</v>
      </c>
      <c r="BW226" t="s">
        <v>594</v>
      </c>
    </row>
    <row r="227" spans="1:76" x14ac:dyDescent="0.2">
      <c r="A227" s="2" t="s">
        <v>259</v>
      </c>
      <c r="B227" s="2" t="str">
        <f t="shared" si="35"/>
        <v>.</v>
      </c>
      <c r="C227" s="32" t="s">
        <v>259</v>
      </c>
      <c r="D227" s="3">
        <v>226</v>
      </c>
      <c r="E227" s="2"/>
      <c r="F227" s="2"/>
      <c r="G227" s="3">
        <v>26</v>
      </c>
      <c r="H227" s="3">
        <v>1</v>
      </c>
      <c r="I227" s="3">
        <v>4</v>
      </c>
      <c r="J227" s="3">
        <v>2</v>
      </c>
      <c r="K227" s="3">
        <v>8</v>
      </c>
      <c r="L227" s="3">
        <v>23</v>
      </c>
      <c r="M227" s="27" t="s">
        <v>3</v>
      </c>
      <c r="N227" s="27" t="s">
        <v>23</v>
      </c>
      <c r="O227" s="27" t="s">
        <v>20</v>
      </c>
      <c r="P227" s="27">
        <v>4</v>
      </c>
      <c r="Q227" s="27" t="s">
        <v>21</v>
      </c>
      <c r="R227" s="35" t="s">
        <v>584</v>
      </c>
      <c r="S227" s="21"/>
      <c r="T227" s="21">
        <v>1</v>
      </c>
      <c r="U227" s="68"/>
      <c r="V227" s="68"/>
      <c r="W227" s="68"/>
      <c r="X227" s="68" t="s">
        <v>547</v>
      </c>
      <c r="Y227" s="68" t="s">
        <v>250</v>
      </c>
      <c r="Z227" s="66">
        <v>43436</v>
      </c>
      <c r="AA227" s="96">
        <v>0.17569444444444446</v>
      </c>
      <c r="AB227" s="82">
        <v>4</v>
      </c>
      <c r="AC227" s="82">
        <v>3.5</v>
      </c>
      <c r="AD227" s="77"/>
      <c r="AE227" s="77"/>
      <c r="AF227" s="79"/>
      <c r="AG227" s="79"/>
      <c r="AH227" s="77"/>
      <c r="AI227" s="21"/>
      <c r="AK227">
        <v>0.16333333333333333</v>
      </c>
      <c r="AL227">
        <v>0.27999999999999997</v>
      </c>
      <c r="AM227">
        <v>0.36749999999999999</v>
      </c>
      <c r="AW227" s="126">
        <f t="shared" si="43"/>
        <v>0.36749999999999999</v>
      </c>
      <c r="AX227" s="127">
        <f t="shared" si="44"/>
        <v>1.8014705882352939</v>
      </c>
      <c r="AZ227" s="145">
        <f>AB227+AC227</f>
        <v>7.5</v>
      </c>
      <c r="BA227" s="126">
        <v>15.3</v>
      </c>
      <c r="BB227" s="126">
        <f t="shared" si="45"/>
        <v>2.04</v>
      </c>
      <c r="BD227" t="str">
        <f t="shared" si="39"/>
        <v/>
      </c>
      <c r="BF227" s="126" t="s">
        <v>594</v>
      </c>
      <c r="BG227" s="126" t="s">
        <v>594</v>
      </c>
      <c r="BH227" s="126" t="s">
        <v>594</v>
      </c>
      <c r="BI227" s="126" t="s">
        <v>594</v>
      </c>
      <c r="BJ227" s="126" t="s">
        <v>594</v>
      </c>
      <c r="BL227" s="2"/>
      <c r="BM227" s="21"/>
      <c r="BN227" s="6"/>
      <c r="BO227" s="6"/>
      <c r="BP227" s="6"/>
      <c r="BQ227" s="6"/>
      <c r="BR227" t="str">
        <f t="shared" si="40"/>
        <v/>
      </c>
      <c r="BS227" t="s">
        <v>594</v>
      </c>
      <c r="BT227" t="s">
        <v>594</v>
      </c>
      <c r="BU227" t="s">
        <v>594</v>
      </c>
      <c r="BV227" t="s">
        <v>594</v>
      </c>
      <c r="BW227" t="s">
        <v>594</v>
      </c>
    </row>
    <row r="228" spans="1:76" x14ac:dyDescent="0.2">
      <c r="A228" s="2" t="s">
        <v>260</v>
      </c>
      <c r="B228" s="2" t="str">
        <f t="shared" ref="B228:B291" si="46">IF(OR(A228=A227,A228=A229),"same",".")</f>
        <v>.</v>
      </c>
      <c r="C228" s="3" t="s">
        <v>260</v>
      </c>
      <c r="D228" s="3">
        <v>227</v>
      </c>
      <c r="E228" s="2"/>
      <c r="F228" s="2"/>
      <c r="G228" s="3">
        <v>26</v>
      </c>
      <c r="H228" s="3">
        <v>3</v>
      </c>
      <c r="I228" s="3">
        <v>4</v>
      </c>
      <c r="J228" s="3">
        <v>2</v>
      </c>
      <c r="K228" s="3">
        <v>8</v>
      </c>
      <c r="L228" s="3">
        <v>25</v>
      </c>
      <c r="M228" s="40" t="s">
        <v>3</v>
      </c>
      <c r="N228" s="40" t="s">
        <v>23</v>
      </c>
      <c r="O228" s="40" t="s">
        <v>16</v>
      </c>
      <c r="P228" s="40">
        <v>14</v>
      </c>
      <c r="Q228" s="40" t="s">
        <v>516</v>
      </c>
      <c r="R228" s="41" t="s">
        <v>582</v>
      </c>
      <c r="S228" s="21"/>
      <c r="T228" s="21"/>
      <c r="U228" s="53"/>
      <c r="V228" s="53"/>
      <c r="W228" s="54"/>
      <c r="X228" s="54"/>
      <c r="Y228" s="54"/>
      <c r="Z228" s="116">
        <v>43446</v>
      </c>
      <c r="AA228" s="118">
        <v>0.7680555555555556</v>
      </c>
      <c r="AB228" s="120">
        <v>1</v>
      </c>
      <c r="AC228" s="120">
        <v>1</v>
      </c>
      <c r="AD228" s="77"/>
      <c r="AE228" s="77"/>
      <c r="AF228" s="79">
        <v>43.5</v>
      </c>
      <c r="AG228" s="79">
        <v>4.2</v>
      </c>
      <c r="AH228" s="77" t="s">
        <v>552</v>
      </c>
      <c r="AI228" s="2"/>
      <c r="AK228">
        <v>0.16500000000000001</v>
      </c>
      <c r="AL228">
        <v>0.248</v>
      </c>
      <c r="AM228">
        <v>0.24</v>
      </c>
      <c r="AN228">
        <v>0.47599999999999998</v>
      </c>
      <c r="AO228">
        <v>1.2150000000000001</v>
      </c>
      <c r="AP228">
        <v>1.075</v>
      </c>
      <c r="AQ228">
        <v>2.25</v>
      </c>
      <c r="AR228">
        <v>2.7</v>
      </c>
      <c r="AS228">
        <v>3.72</v>
      </c>
      <c r="AT228">
        <v>4.1449999999999996</v>
      </c>
      <c r="AU228">
        <v>5.47</v>
      </c>
      <c r="AW228" s="126">
        <f t="shared" si="43"/>
        <v>5.47</v>
      </c>
      <c r="AX228" s="127">
        <f t="shared" si="44"/>
        <v>1.5924308588064044</v>
      </c>
      <c r="AZ228" s="145">
        <v>2</v>
      </c>
      <c r="BA228" s="126">
        <v>68.7</v>
      </c>
      <c r="BB228" s="126">
        <f t="shared" si="45"/>
        <v>34.35</v>
      </c>
      <c r="BD228" t="str">
        <f t="shared" si="39"/>
        <v/>
      </c>
      <c r="BF228" s="126" t="s">
        <v>594</v>
      </c>
      <c r="BG228" s="126" t="s">
        <v>594</v>
      </c>
      <c r="BH228" s="126" t="s">
        <v>594</v>
      </c>
      <c r="BI228" s="126" t="s">
        <v>594</v>
      </c>
      <c r="BJ228" s="126" t="s">
        <v>594</v>
      </c>
      <c r="BL228" s="2"/>
      <c r="BM228" s="21"/>
      <c r="BN228" s="6"/>
      <c r="BO228" s="6"/>
      <c r="BP228" s="6"/>
      <c r="BQ228" s="6"/>
      <c r="BR228" t="str">
        <f t="shared" si="40"/>
        <v/>
      </c>
      <c r="BS228" t="s">
        <v>594</v>
      </c>
      <c r="BT228" t="s">
        <v>594</v>
      </c>
      <c r="BU228" t="s">
        <v>594</v>
      </c>
      <c r="BV228" t="s">
        <v>594</v>
      </c>
      <c r="BW228" t="s">
        <v>594</v>
      </c>
    </row>
    <row r="229" spans="1:76" x14ac:dyDescent="0.2">
      <c r="A229" s="2" t="s">
        <v>261</v>
      </c>
      <c r="B229" s="2" t="str">
        <f t="shared" si="46"/>
        <v>.</v>
      </c>
      <c r="C229" s="3" t="s">
        <v>261</v>
      </c>
      <c r="D229" s="3">
        <v>228</v>
      </c>
      <c r="E229" s="2"/>
      <c r="F229" s="2"/>
      <c r="G229" s="3">
        <v>26</v>
      </c>
      <c r="H229" s="3">
        <v>5</v>
      </c>
      <c r="I229" s="3">
        <v>4</v>
      </c>
      <c r="J229" s="3">
        <v>2</v>
      </c>
      <c r="K229" s="3">
        <v>9</v>
      </c>
      <c r="L229" s="3">
        <v>24</v>
      </c>
      <c r="M229" s="26" t="s">
        <v>3</v>
      </c>
      <c r="N229" s="26" t="s">
        <v>4</v>
      </c>
      <c r="O229" s="26" t="s">
        <v>20</v>
      </c>
      <c r="P229" s="26">
        <v>3</v>
      </c>
      <c r="Q229" s="26" t="s">
        <v>7</v>
      </c>
      <c r="R229" s="38" t="s">
        <v>582</v>
      </c>
      <c r="S229" s="21"/>
      <c r="T229" s="21"/>
      <c r="U229" s="53"/>
      <c r="V229" s="53"/>
      <c r="W229" s="54"/>
      <c r="X229" s="54"/>
      <c r="Y229" s="54"/>
      <c r="Z229" s="66">
        <v>43435</v>
      </c>
      <c r="AA229" s="96">
        <v>0.75347222222222221</v>
      </c>
      <c r="AB229" s="82">
        <v>4</v>
      </c>
      <c r="AC229" s="82">
        <v>4</v>
      </c>
      <c r="AD229" s="77"/>
      <c r="AE229" s="77"/>
      <c r="AF229" s="79"/>
      <c r="AG229" s="79"/>
      <c r="AH229" s="77"/>
      <c r="AI229" s="2"/>
      <c r="AK229">
        <v>9.6666666666666665E-2</v>
      </c>
      <c r="AL229">
        <v>0.19875000000000001</v>
      </c>
      <c r="AW229" s="126">
        <f t="shared" si="43"/>
        <v>0.19875000000000001</v>
      </c>
      <c r="AX229" s="127">
        <f t="shared" si="44"/>
        <v>1.65625</v>
      </c>
      <c r="AZ229" s="145">
        <f>AB229+AC229</f>
        <v>8</v>
      </c>
      <c r="BA229" s="126">
        <v>9.6</v>
      </c>
      <c r="BB229" s="126">
        <f t="shared" si="45"/>
        <v>1.2</v>
      </c>
      <c r="BD229" t="str">
        <f t="shared" si="39"/>
        <v/>
      </c>
      <c r="BF229" s="126" t="s">
        <v>594</v>
      </c>
      <c r="BG229" s="126" t="s">
        <v>594</v>
      </c>
      <c r="BH229" s="126" t="s">
        <v>594</v>
      </c>
      <c r="BI229" s="126" t="s">
        <v>594</v>
      </c>
      <c r="BJ229" s="126" t="s">
        <v>594</v>
      </c>
      <c r="BL229" s="2"/>
      <c r="BM229" s="21"/>
      <c r="BN229" s="6"/>
      <c r="BO229" s="6"/>
      <c r="BP229" s="6"/>
      <c r="BQ229" s="6"/>
      <c r="BR229" t="str">
        <f t="shared" si="40"/>
        <v/>
      </c>
      <c r="BS229" t="s">
        <v>594</v>
      </c>
      <c r="BT229" t="s">
        <v>594</v>
      </c>
      <c r="BU229" t="s">
        <v>594</v>
      </c>
      <c r="BV229" t="s">
        <v>594</v>
      </c>
      <c r="BW229" t="s">
        <v>594</v>
      </c>
    </row>
    <row r="230" spans="1:76" x14ac:dyDescent="0.2">
      <c r="A230" s="2" t="s">
        <v>262</v>
      </c>
      <c r="B230" s="2" t="str">
        <f t="shared" si="46"/>
        <v>.</v>
      </c>
      <c r="C230" s="3" t="s">
        <v>262</v>
      </c>
      <c r="D230" s="3">
        <v>229</v>
      </c>
      <c r="E230" s="2"/>
      <c r="F230" s="2"/>
      <c r="G230" s="3">
        <v>26</v>
      </c>
      <c r="H230" s="3">
        <v>7</v>
      </c>
      <c r="I230" s="3">
        <v>4</v>
      </c>
      <c r="J230" s="3">
        <v>2</v>
      </c>
      <c r="K230" s="3">
        <v>10</v>
      </c>
      <c r="L230" s="3">
        <v>23</v>
      </c>
      <c r="M230" s="31" t="s">
        <v>3</v>
      </c>
      <c r="N230" s="31" t="s">
        <v>4</v>
      </c>
      <c r="O230" s="31" t="s">
        <v>16</v>
      </c>
      <c r="P230" s="31">
        <v>13</v>
      </c>
      <c r="Q230" s="31" t="s">
        <v>515</v>
      </c>
      <c r="R230" s="39" t="s">
        <v>581</v>
      </c>
      <c r="S230" s="21"/>
      <c r="T230" s="21"/>
      <c r="U230" s="53"/>
      <c r="V230" s="53"/>
      <c r="W230" s="54"/>
      <c r="X230" s="54"/>
      <c r="Y230" s="54"/>
      <c r="Z230" s="48">
        <v>43445</v>
      </c>
      <c r="AA230" s="96">
        <v>0.60069444444444442</v>
      </c>
      <c r="AB230" s="82">
        <v>1</v>
      </c>
      <c r="AC230" s="82">
        <v>1</v>
      </c>
      <c r="AD230" s="77"/>
      <c r="AE230" s="77"/>
      <c r="AF230" s="79">
        <v>39</v>
      </c>
      <c r="AG230" s="79"/>
      <c r="AH230" s="77" t="s">
        <v>554</v>
      </c>
      <c r="AI230" s="2"/>
      <c r="AK230">
        <v>0.13999999999999999</v>
      </c>
      <c r="AL230">
        <v>0.22</v>
      </c>
      <c r="AM230">
        <v>0.255</v>
      </c>
      <c r="AN230">
        <v>0.52666666699999998</v>
      </c>
      <c r="AO230">
        <v>0.95499999999999996</v>
      </c>
      <c r="AP230">
        <v>1.22</v>
      </c>
      <c r="AQ230">
        <v>1.8149999999999999</v>
      </c>
      <c r="AR230">
        <v>2.56</v>
      </c>
      <c r="AS230">
        <v>3.09</v>
      </c>
      <c r="AT230">
        <v>4.1150000000000002</v>
      </c>
      <c r="AW230" s="126">
        <f t="shared" si="43"/>
        <v>4.1150000000000002</v>
      </c>
      <c r="AX230" s="127">
        <f t="shared" si="44"/>
        <v>1.6427145708582835</v>
      </c>
      <c r="AZ230" s="145">
        <v>2</v>
      </c>
      <c r="BA230" s="126">
        <v>50.1</v>
      </c>
      <c r="BB230" s="126">
        <f t="shared" si="45"/>
        <v>25.05</v>
      </c>
      <c r="BD230" t="str">
        <f t="shared" si="39"/>
        <v/>
      </c>
      <c r="BF230" s="126" t="s">
        <v>594</v>
      </c>
      <c r="BG230" s="126" t="s">
        <v>594</v>
      </c>
      <c r="BH230" s="126" t="s">
        <v>594</v>
      </c>
      <c r="BI230" s="126" t="s">
        <v>594</v>
      </c>
      <c r="BJ230" s="126" t="s">
        <v>594</v>
      </c>
      <c r="BL230" s="2"/>
      <c r="BM230" s="21"/>
      <c r="BN230" s="6"/>
      <c r="BO230" s="6"/>
      <c r="BP230" s="6"/>
      <c r="BQ230" s="6"/>
      <c r="BR230" t="str">
        <f t="shared" si="40"/>
        <v/>
      </c>
      <c r="BS230" t="s">
        <v>594</v>
      </c>
      <c r="BT230" t="s">
        <v>594</v>
      </c>
      <c r="BU230" t="s">
        <v>594</v>
      </c>
      <c r="BV230" t="s">
        <v>594</v>
      </c>
      <c r="BW230" t="s">
        <v>594</v>
      </c>
      <c r="BX230" s="1" t="s">
        <v>624</v>
      </c>
    </row>
    <row r="231" spans="1:76" x14ac:dyDescent="0.2">
      <c r="A231" s="2" t="s">
        <v>263</v>
      </c>
      <c r="B231" s="2" t="str">
        <f t="shared" si="46"/>
        <v>.</v>
      </c>
      <c r="C231" s="3" t="s">
        <v>263</v>
      </c>
      <c r="D231" s="3">
        <v>230</v>
      </c>
      <c r="E231" s="2"/>
      <c r="F231" s="2"/>
      <c r="G231" s="3">
        <v>26</v>
      </c>
      <c r="H231" s="3">
        <v>9</v>
      </c>
      <c r="I231" s="3">
        <v>4</v>
      </c>
      <c r="J231" s="3">
        <v>2</v>
      </c>
      <c r="K231" s="3">
        <v>10</v>
      </c>
      <c r="L231" s="3">
        <v>25</v>
      </c>
      <c r="M231" s="26" t="s">
        <v>3</v>
      </c>
      <c r="N231" s="26" t="s">
        <v>23</v>
      </c>
      <c r="O231" s="26" t="s">
        <v>20</v>
      </c>
      <c r="P231" s="26">
        <v>3</v>
      </c>
      <c r="Q231" s="26" t="s">
        <v>7</v>
      </c>
      <c r="R231" s="38" t="s">
        <v>581</v>
      </c>
      <c r="S231" s="21"/>
      <c r="T231" s="21"/>
      <c r="U231" s="53"/>
      <c r="V231" s="53"/>
      <c r="W231" s="54"/>
      <c r="X231" s="54"/>
      <c r="Y231" s="54"/>
      <c r="Z231" s="66">
        <v>43435</v>
      </c>
      <c r="AA231" s="96">
        <v>0.60833333333333328</v>
      </c>
      <c r="AB231" s="82">
        <v>4</v>
      </c>
      <c r="AC231" s="82">
        <v>4</v>
      </c>
      <c r="AD231" s="77"/>
      <c r="AE231" s="77"/>
      <c r="AF231" s="79"/>
      <c r="AG231" s="79"/>
      <c r="AH231" s="77"/>
      <c r="AI231" s="2"/>
      <c r="AK231">
        <v>0.12</v>
      </c>
      <c r="AL231">
        <v>0.20874999999999999</v>
      </c>
      <c r="AW231" s="126">
        <f t="shared" si="43"/>
        <v>0.20874999999999999</v>
      </c>
      <c r="AX231" s="127">
        <f t="shared" si="44"/>
        <v>1.8555555555555554</v>
      </c>
      <c r="AZ231" s="145">
        <f>AB231+AC231</f>
        <v>8</v>
      </c>
      <c r="BA231" s="126">
        <v>9</v>
      </c>
      <c r="BB231" s="126">
        <f t="shared" si="45"/>
        <v>1.125</v>
      </c>
      <c r="BD231" t="str">
        <f t="shared" si="39"/>
        <v/>
      </c>
      <c r="BF231" s="126" t="s">
        <v>594</v>
      </c>
      <c r="BG231" s="126" t="s">
        <v>594</v>
      </c>
      <c r="BH231" s="126" t="s">
        <v>594</v>
      </c>
      <c r="BI231" s="126" t="s">
        <v>594</v>
      </c>
      <c r="BJ231" s="126" t="s">
        <v>594</v>
      </c>
      <c r="BL231" s="2"/>
      <c r="BM231" s="21"/>
      <c r="BN231" s="6"/>
      <c r="BO231" s="6"/>
      <c r="BP231" s="6"/>
      <c r="BQ231" s="6"/>
      <c r="BR231" t="str">
        <f t="shared" si="40"/>
        <v/>
      </c>
      <c r="BS231" t="s">
        <v>594</v>
      </c>
      <c r="BT231" t="s">
        <v>594</v>
      </c>
      <c r="BU231" t="s">
        <v>594</v>
      </c>
      <c r="BV231" t="s">
        <v>594</v>
      </c>
      <c r="BW231" t="s">
        <v>594</v>
      </c>
    </row>
    <row r="232" spans="1:76" x14ac:dyDescent="0.2">
      <c r="A232" s="87"/>
      <c r="B232" s="87" t="str">
        <f t="shared" si="46"/>
        <v>.</v>
      </c>
      <c r="C232" s="89" t="s">
        <v>264</v>
      </c>
      <c r="D232" s="88">
        <v>231</v>
      </c>
      <c r="E232" s="2" t="s">
        <v>587</v>
      </c>
      <c r="F232" s="29" t="s">
        <v>588</v>
      </c>
      <c r="G232" s="3">
        <v>26</v>
      </c>
      <c r="H232" s="3">
        <v>11</v>
      </c>
      <c r="I232" s="3">
        <v>4</v>
      </c>
      <c r="J232" s="3">
        <v>2</v>
      </c>
      <c r="K232" s="3">
        <v>11</v>
      </c>
      <c r="L232" s="3">
        <v>24</v>
      </c>
      <c r="M232" s="28" t="s">
        <v>3</v>
      </c>
      <c r="N232" s="28" t="s">
        <v>4</v>
      </c>
      <c r="O232" s="28" t="s">
        <v>16</v>
      </c>
      <c r="P232" s="28" t="s">
        <v>19</v>
      </c>
      <c r="Q232" s="28" t="s">
        <v>19</v>
      </c>
      <c r="R232" s="36" t="s">
        <v>18</v>
      </c>
      <c r="S232" s="21"/>
      <c r="T232" s="21">
        <v>1</v>
      </c>
      <c r="U232" s="56" t="s">
        <v>471</v>
      </c>
      <c r="V232" s="68" t="s">
        <v>496</v>
      </c>
      <c r="W232" s="68" t="s">
        <v>291</v>
      </c>
      <c r="X232" s="68"/>
      <c r="Y232" s="68"/>
      <c r="Z232" s="5"/>
      <c r="AA232" s="118"/>
      <c r="AB232" s="120"/>
      <c r="AC232" s="120"/>
      <c r="AD232" s="2"/>
      <c r="AE232" s="2"/>
      <c r="AF232" s="79"/>
      <c r="AG232" s="79"/>
      <c r="AH232" s="2"/>
      <c r="AI232" s="2"/>
      <c r="AK232">
        <v>0.14499999999999999</v>
      </c>
      <c r="AL232">
        <v>0.36499999999999999</v>
      </c>
      <c r="AM232">
        <v>0.435</v>
      </c>
      <c r="AN232">
        <v>0.53</v>
      </c>
      <c r="AO232">
        <v>1.085</v>
      </c>
      <c r="AP232">
        <v>1.2849999999999999</v>
      </c>
      <c r="AQ232">
        <v>1.5649999999999999</v>
      </c>
      <c r="AR232">
        <v>1.91</v>
      </c>
      <c r="AS232">
        <v>2.46</v>
      </c>
      <c r="AT232">
        <v>3.34</v>
      </c>
      <c r="AU232">
        <v>3.81</v>
      </c>
      <c r="AV232">
        <v>6.95</v>
      </c>
      <c r="AW232" s="126">
        <f t="shared" si="43"/>
        <v>6.95</v>
      </c>
      <c r="AX232" s="127">
        <f t="shared" si="44"/>
        <v>1.3175355450236967</v>
      </c>
      <c r="AZ232" s="145">
        <v>2</v>
      </c>
      <c r="BA232" s="146">
        <v>105.5</v>
      </c>
      <c r="BB232" s="126">
        <f t="shared" si="45"/>
        <v>52.75</v>
      </c>
      <c r="BC232">
        <v>20.8</v>
      </c>
      <c r="BD232">
        <f t="shared" si="39"/>
        <v>10.4</v>
      </c>
      <c r="BE232" s="126">
        <v>0.19715639810426541</v>
      </c>
      <c r="BF232" s="126">
        <v>410.97649999999999</v>
      </c>
      <c r="BG232" s="126">
        <v>6.9089499999999999</v>
      </c>
      <c r="BH232" s="126">
        <v>21.705087500000001</v>
      </c>
      <c r="BI232" s="126">
        <v>8.3137500000000003E-2</v>
      </c>
      <c r="BJ232" s="126">
        <v>9.1999999999999998E-2</v>
      </c>
      <c r="BL232" s="2" t="s">
        <v>491</v>
      </c>
      <c r="BM232" s="139" t="s">
        <v>491</v>
      </c>
      <c r="BN232" s="140"/>
      <c r="BO232" s="140"/>
      <c r="BP232" s="140"/>
      <c r="BQ232" s="140"/>
      <c r="BR232" t="str">
        <f t="shared" si="40"/>
        <v/>
      </c>
      <c r="BS232" t="s">
        <v>594</v>
      </c>
      <c r="BT232" t="s">
        <v>594</v>
      </c>
      <c r="BU232" t="s">
        <v>594</v>
      </c>
      <c r="BV232" t="s">
        <v>594</v>
      </c>
      <c r="BW232" t="s">
        <v>594</v>
      </c>
    </row>
    <row r="233" spans="1:76" x14ac:dyDescent="0.2">
      <c r="A233" s="2" t="s">
        <v>265</v>
      </c>
      <c r="B233" s="2" t="str">
        <f t="shared" si="46"/>
        <v>.</v>
      </c>
      <c r="C233" s="3" t="s">
        <v>265</v>
      </c>
      <c r="D233" s="3">
        <v>232</v>
      </c>
      <c r="E233" s="2"/>
      <c r="F233" s="2"/>
      <c r="G233" s="3">
        <v>26</v>
      </c>
      <c r="H233" s="3">
        <v>13</v>
      </c>
      <c r="I233" s="3">
        <v>4</v>
      </c>
      <c r="J233" s="3">
        <v>2</v>
      </c>
      <c r="K233" s="3">
        <v>12</v>
      </c>
      <c r="L233" s="3">
        <v>23</v>
      </c>
      <c r="M233" s="31" t="s">
        <v>3</v>
      </c>
      <c r="N233" s="31" t="s">
        <v>4</v>
      </c>
      <c r="O233" s="31" t="s">
        <v>16</v>
      </c>
      <c r="P233" s="31">
        <v>13</v>
      </c>
      <c r="Q233" s="31" t="s">
        <v>515</v>
      </c>
      <c r="R233" s="39" t="s">
        <v>584</v>
      </c>
      <c r="S233" s="21"/>
      <c r="T233" s="21"/>
      <c r="U233" s="53"/>
      <c r="V233" s="53"/>
      <c r="W233" s="54"/>
      <c r="X233" s="54"/>
      <c r="Y233" s="54"/>
      <c r="Z233" s="48">
        <v>43445</v>
      </c>
      <c r="AA233" s="96">
        <v>0.18472222222222223</v>
      </c>
      <c r="AB233" s="82">
        <v>1</v>
      </c>
      <c r="AC233" s="82">
        <v>1</v>
      </c>
      <c r="AD233" s="77"/>
      <c r="AE233" s="77"/>
      <c r="AF233" s="79"/>
      <c r="AG233" s="79"/>
      <c r="AH233" s="77" t="s">
        <v>551</v>
      </c>
      <c r="AI233" s="2"/>
      <c r="AK233">
        <v>6.6699999999999995E-2</v>
      </c>
      <c r="AL233">
        <v>0.24</v>
      </c>
      <c r="AM233">
        <v>0.26333333333333336</v>
      </c>
      <c r="AN233">
        <v>0.46571428571428569</v>
      </c>
      <c r="AO233">
        <v>0.97</v>
      </c>
      <c r="AP233">
        <v>1.21</v>
      </c>
      <c r="AQ233">
        <v>1.35</v>
      </c>
      <c r="AR233">
        <v>2.0699999999999998</v>
      </c>
      <c r="AS233">
        <v>2.4950000000000001</v>
      </c>
      <c r="AT233">
        <v>2.93</v>
      </c>
      <c r="AW233" s="126">
        <f t="shared" si="43"/>
        <v>2.93</v>
      </c>
      <c r="AX233" s="127">
        <f t="shared" si="44"/>
        <v>1.1790744466800804</v>
      </c>
      <c r="AZ233" s="145">
        <v>2</v>
      </c>
      <c r="BA233" s="126">
        <v>49.7</v>
      </c>
      <c r="BB233" s="126">
        <f t="shared" si="45"/>
        <v>24.85</v>
      </c>
      <c r="BD233" t="str">
        <f t="shared" si="39"/>
        <v/>
      </c>
      <c r="BF233" s="126" t="s">
        <v>594</v>
      </c>
      <c r="BG233" s="126" t="s">
        <v>594</v>
      </c>
      <c r="BH233" s="126" t="s">
        <v>594</v>
      </c>
      <c r="BI233" s="126" t="s">
        <v>594</v>
      </c>
      <c r="BJ233" s="126" t="s">
        <v>594</v>
      </c>
      <c r="BL233" s="2"/>
      <c r="BM233" s="21"/>
      <c r="BN233" s="6"/>
      <c r="BO233" s="6"/>
      <c r="BP233" s="6"/>
      <c r="BQ233" s="6"/>
      <c r="BR233" t="str">
        <f t="shared" si="40"/>
        <v/>
      </c>
      <c r="BS233" t="s">
        <v>594</v>
      </c>
      <c r="BT233" t="s">
        <v>594</v>
      </c>
      <c r="BU233" t="s">
        <v>594</v>
      </c>
      <c r="BV233" t="s">
        <v>594</v>
      </c>
      <c r="BW233" t="s">
        <v>594</v>
      </c>
    </row>
    <row r="234" spans="1:76" x14ac:dyDescent="0.2">
      <c r="A234" s="29" t="s">
        <v>311</v>
      </c>
      <c r="B234" s="2" t="str">
        <f t="shared" si="46"/>
        <v>.</v>
      </c>
      <c r="C234" s="84" t="s">
        <v>266</v>
      </c>
      <c r="D234" s="84">
        <v>233</v>
      </c>
      <c r="E234" s="29" t="s">
        <v>491</v>
      </c>
      <c r="F234" s="29" t="s">
        <v>588</v>
      </c>
      <c r="G234" s="3">
        <v>26</v>
      </c>
      <c r="H234" s="3">
        <v>15</v>
      </c>
      <c r="I234" s="3">
        <v>4</v>
      </c>
      <c r="J234" s="3">
        <v>2</v>
      </c>
      <c r="K234" s="3">
        <v>12</v>
      </c>
      <c r="L234" s="3">
        <v>25</v>
      </c>
      <c r="M234" s="8" t="s">
        <v>3</v>
      </c>
      <c r="N234" s="8" t="s">
        <v>4</v>
      </c>
      <c r="O234" s="8" t="s">
        <v>16</v>
      </c>
      <c r="P234" s="8">
        <v>13</v>
      </c>
      <c r="Q234" s="8" t="s">
        <v>515</v>
      </c>
      <c r="R234" s="104" t="s">
        <v>580</v>
      </c>
      <c r="S234" s="21"/>
      <c r="T234" s="21">
        <v>1</v>
      </c>
      <c r="U234" s="69" t="s">
        <v>499</v>
      </c>
      <c r="V234" s="68"/>
      <c r="W234" s="68"/>
      <c r="X234" s="68"/>
      <c r="Y234" s="68"/>
      <c r="Z234" s="94">
        <v>43445</v>
      </c>
      <c r="AA234" s="97">
        <v>0.39999999999999997</v>
      </c>
      <c r="AB234" s="99">
        <v>1</v>
      </c>
      <c r="AC234" s="99">
        <v>1</v>
      </c>
      <c r="AD234" s="77"/>
      <c r="AE234" s="77"/>
      <c r="AF234" s="92">
        <v>35.5</v>
      </c>
      <c r="AG234" s="92"/>
      <c r="AH234" s="93" t="s">
        <v>551</v>
      </c>
      <c r="AI234" s="2"/>
      <c r="AK234">
        <v>0.06</v>
      </c>
      <c r="AL234">
        <v>0.20499999999999999</v>
      </c>
      <c r="AM234">
        <v>0.13</v>
      </c>
      <c r="AN234">
        <v>0.39428571428571424</v>
      </c>
      <c r="AO234">
        <v>0.9</v>
      </c>
      <c r="AP234">
        <v>1.17</v>
      </c>
      <c r="AQ234">
        <v>1.54</v>
      </c>
      <c r="AR234">
        <v>2.14</v>
      </c>
      <c r="AS234">
        <v>2.68</v>
      </c>
      <c r="AW234" s="126">
        <f t="shared" si="43"/>
        <v>2.68</v>
      </c>
      <c r="AX234" s="127">
        <f t="shared" si="44"/>
        <v>1.4765840220385678</v>
      </c>
      <c r="AZ234" s="145">
        <v>2</v>
      </c>
      <c r="BA234" s="147">
        <v>36.299999999999997</v>
      </c>
      <c r="BB234" s="126">
        <f t="shared" si="45"/>
        <v>18.149999999999999</v>
      </c>
      <c r="BD234" t="str">
        <f t="shared" si="39"/>
        <v/>
      </c>
      <c r="BF234" s="126" t="s">
        <v>594</v>
      </c>
      <c r="BG234" s="126" t="s">
        <v>594</v>
      </c>
      <c r="BH234" s="126" t="s">
        <v>594</v>
      </c>
      <c r="BI234" s="126" t="s">
        <v>594</v>
      </c>
      <c r="BJ234" s="126" t="s">
        <v>594</v>
      </c>
      <c r="BL234" s="2"/>
      <c r="BM234" s="21"/>
      <c r="BN234" s="6"/>
      <c r="BO234" s="6"/>
      <c r="BP234" s="6"/>
      <c r="BQ234" s="6"/>
      <c r="BR234" t="str">
        <f t="shared" si="40"/>
        <v/>
      </c>
      <c r="BS234" t="s">
        <v>594</v>
      </c>
      <c r="BT234" t="s">
        <v>594</v>
      </c>
      <c r="BU234" t="s">
        <v>594</v>
      </c>
      <c r="BV234" t="s">
        <v>594</v>
      </c>
      <c r="BW234" t="s">
        <v>594</v>
      </c>
    </row>
    <row r="235" spans="1:76" x14ac:dyDescent="0.2">
      <c r="A235" s="2" t="s">
        <v>267</v>
      </c>
      <c r="B235" s="2" t="str">
        <f t="shared" si="46"/>
        <v>.</v>
      </c>
      <c r="C235" s="3" t="s">
        <v>267</v>
      </c>
      <c r="D235" s="3">
        <v>234</v>
      </c>
      <c r="E235" s="2"/>
      <c r="F235" s="2"/>
      <c r="G235" s="3">
        <v>26</v>
      </c>
      <c r="H235" s="3">
        <v>17</v>
      </c>
      <c r="I235" s="3">
        <v>4</v>
      </c>
      <c r="J235" s="3">
        <v>2</v>
      </c>
      <c r="K235" s="3">
        <v>13</v>
      </c>
      <c r="L235" s="3">
        <v>24</v>
      </c>
      <c r="M235" s="33" t="s">
        <v>3</v>
      </c>
      <c r="N235" s="33" t="s">
        <v>4</v>
      </c>
      <c r="O235" s="33" t="s">
        <v>16</v>
      </c>
      <c r="P235" s="33" t="s">
        <v>24</v>
      </c>
      <c r="Q235" s="33" t="s">
        <v>24</v>
      </c>
      <c r="R235" s="34" t="s">
        <v>18</v>
      </c>
      <c r="S235" s="33" t="s">
        <v>26</v>
      </c>
      <c r="T235" s="32"/>
      <c r="U235" s="63"/>
      <c r="V235" s="63"/>
      <c r="W235" s="54"/>
      <c r="X235" s="54"/>
      <c r="Y235" s="54"/>
      <c r="Z235" s="116">
        <v>43448</v>
      </c>
      <c r="AA235" s="118"/>
      <c r="AB235" s="82"/>
      <c r="AC235" s="82"/>
      <c r="AD235" s="77"/>
      <c r="AE235" s="77"/>
      <c r="AF235" s="79"/>
      <c r="AG235" s="79"/>
      <c r="AH235" s="123"/>
      <c r="AI235" s="5"/>
      <c r="AK235" t="s">
        <v>594</v>
      </c>
      <c r="AL235" t="s">
        <v>594</v>
      </c>
      <c r="AM235" t="s">
        <v>594</v>
      </c>
      <c r="AO235" t="s">
        <v>594</v>
      </c>
      <c r="AP235" t="s">
        <v>594</v>
      </c>
      <c r="AQ235" t="s">
        <v>594</v>
      </c>
      <c r="AR235" t="s">
        <v>594</v>
      </c>
      <c r="AS235" t="s">
        <v>594</v>
      </c>
      <c r="AT235" t="s">
        <v>594</v>
      </c>
      <c r="AU235" t="s">
        <v>594</v>
      </c>
      <c r="AV235" t="s">
        <v>594</v>
      </c>
      <c r="AW235" s="126" t="str">
        <f t="shared" si="43"/>
        <v/>
      </c>
      <c r="AX235" s="127"/>
      <c r="AZ235" s="145">
        <v>2</v>
      </c>
      <c r="BA235" s="126">
        <v>110.5</v>
      </c>
      <c r="BB235" s="126">
        <f t="shared" si="45"/>
        <v>55.25</v>
      </c>
      <c r="BC235">
        <v>12</v>
      </c>
      <c r="BD235">
        <f t="shared" si="39"/>
        <v>6</v>
      </c>
      <c r="BE235" s="126">
        <v>0.10859728506787331</v>
      </c>
      <c r="BF235" s="126">
        <v>207.71776249999999</v>
      </c>
      <c r="BG235" s="126">
        <v>3.6164999999999998</v>
      </c>
      <c r="BH235" s="126">
        <v>11.3615625</v>
      </c>
      <c r="BI235" s="126">
        <v>8.6462499999999998E-2</v>
      </c>
      <c r="BJ235" s="126">
        <v>0.05</v>
      </c>
      <c r="BL235" s="2" t="s">
        <v>491</v>
      </c>
      <c r="BM235" s="21" t="s">
        <v>491</v>
      </c>
      <c r="BN235" s="6"/>
      <c r="BO235" s="6"/>
      <c r="BP235" s="6"/>
      <c r="BQ235" s="6"/>
      <c r="BR235" t="str">
        <f t="shared" si="40"/>
        <v/>
      </c>
      <c r="BS235" t="s">
        <v>594</v>
      </c>
      <c r="BT235" t="s">
        <v>594</v>
      </c>
      <c r="BU235" t="s">
        <v>594</v>
      </c>
      <c r="BV235" t="s">
        <v>594</v>
      </c>
      <c r="BW235" t="s">
        <v>594</v>
      </c>
    </row>
    <row r="236" spans="1:76" x14ac:dyDescent="0.2">
      <c r="A236" s="2" t="s">
        <v>268</v>
      </c>
      <c r="B236" s="2" t="str">
        <f t="shared" si="46"/>
        <v>.</v>
      </c>
      <c r="C236" s="3" t="s">
        <v>268</v>
      </c>
      <c r="D236" s="3">
        <v>235</v>
      </c>
      <c r="E236" s="2"/>
      <c r="F236" s="2"/>
      <c r="G236" s="3">
        <v>27</v>
      </c>
      <c r="H236" s="3">
        <v>1</v>
      </c>
      <c r="I236" s="3">
        <v>4</v>
      </c>
      <c r="J236" s="3">
        <v>2</v>
      </c>
      <c r="K236" s="3">
        <v>8</v>
      </c>
      <c r="L236" s="3">
        <v>27</v>
      </c>
      <c r="M236" s="20" t="s">
        <v>3</v>
      </c>
      <c r="N236" s="20" t="s">
        <v>4</v>
      </c>
      <c r="O236" s="20" t="s">
        <v>16</v>
      </c>
      <c r="P236" s="20">
        <v>10</v>
      </c>
      <c r="Q236" s="20" t="s">
        <v>22</v>
      </c>
      <c r="R236" s="25" t="s">
        <v>581</v>
      </c>
      <c r="S236" s="21"/>
      <c r="T236" s="21"/>
      <c r="U236" s="53"/>
      <c r="V236" s="53"/>
      <c r="W236" s="54"/>
      <c r="X236" s="54"/>
      <c r="Y236" s="54"/>
      <c r="Z236" s="48">
        <v>43442</v>
      </c>
      <c r="AA236" s="96">
        <v>0.60416666666666663</v>
      </c>
      <c r="AB236" s="82">
        <v>1</v>
      </c>
      <c r="AC236" s="82">
        <v>1</v>
      </c>
      <c r="AD236" s="77" t="s">
        <v>607</v>
      </c>
      <c r="AE236" s="77"/>
      <c r="AF236" s="79"/>
      <c r="AG236" s="81">
        <v>6.27</v>
      </c>
      <c r="AH236" s="77" t="s">
        <v>558</v>
      </c>
      <c r="AI236" s="2"/>
      <c r="AK236">
        <v>0.09</v>
      </c>
      <c r="AL236">
        <v>0.15</v>
      </c>
      <c r="AM236">
        <v>0.09</v>
      </c>
      <c r="AN236">
        <v>0.372</v>
      </c>
      <c r="AO236">
        <v>0.55000000000000004</v>
      </c>
      <c r="AP236">
        <v>0.64500000000000002</v>
      </c>
      <c r="AW236" s="126">
        <f t="shared" si="43"/>
        <v>0.64500000000000002</v>
      </c>
      <c r="AX236" s="127">
        <f>IF(AW236&gt;0,AW236*10/(BB236),"")</f>
        <v>1.2772277227722773</v>
      </c>
      <c r="AZ236" s="145">
        <f>AB236+AC236</f>
        <v>2</v>
      </c>
      <c r="BA236" s="145">
        <v>10.1</v>
      </c>
      <c r="BB236" s="126">
        <f t="shared" si="45"/>
        <v>5.05</v>
      </c>
      <c r="BD236" t="str">
        <f t="shared" si="39"/>
        <v/>
      </c>
      <c r="BF236" s="126" t="s">
        <v>594</v>
      </c>
      <c r="BG236" s="126" t="s">
        <v>594</v>
      </c>
      <c r="BH236" s="126" t="s">
        <v>594</v>
      </c>
      <c r="BI236" s="126" t="s">
        <v>594</v>
      </c>
      <c r="BJ236" s="126" t="s">
        <v>594</v>
      </c>
      <c r="BL236" s="2"/>
      <c r="BM236" s="21"/>
      <c r="BN236" s="6"/>
      <c r="BO236" s="6"/>
      <c r="BP236" s="6"/>
      <c r="BQ236" s="6"/>
      <c r="BR236" t="str">
        <f t="shared" si="40"/>
        <v/>
      </c>
      <c r="BS236" t="s">
        <v>594</v>
      </c>
      <c r="BT236" t="s">
        <v>594</v>
      </c>
      <c r="BU236" t="s">
        <v>594</v>
      </c>
      <c r="BV236" t="s">
        <v>594</v>
      </c>
      <c r="BW236" t="s">
        <v>594</v>
      </c>
    </row>
    <row r="237" spans="1:76" x14ac:dyDescent="0.2">
      <c r="A237" s="2" t="s">
        <v>269</v>
      </c>
      <c r="B237" s="2" t="str">
        <f t="shared" si="46"/>
        <v>.</v>
      </c>
      <c r="C237" s="3" t="s">
        <v>269</v>
      </c>
      <c r="D237" s="3">
        <v>236</v>
      </c>
      <c r="E237" s="2"/>
      <c r="F237" s="2"/>
      <c r="G237" s="3">
        <v>27</v>
      </c>
      <c r="H237" s="3">
        <v>3</v>
      </c>
      <c r="I237" s="3">
        <v>4</v>
      </c>
      <c r="J237" s="3">
        <v>2</v>
      </c>
      <c r="K237" s="3">
        <v>8</v>
      </c>
      <c r="L237" s="3">
        <v>29</v>
      </c>
      <c r="M237" s="26" t="s">
        <v>3</v>
      </c>
      <c r="N237" s="26" t="s">
        <v>23</v>
      </c>
      <c r="O237" s="26" t="s">
        <v>20</v>
      </c>
      <c r="P237" s="26">
        <v>3</v>
      </c>
      <c r="Q237" s="26" t="s">
        <v>7</v>
      </c>
      <c r="R237" s="38" t="s">
        <v>584</v>
      </c>
      <c r="S237" s="21"/>
      <c r="T237" s="21"/>
      <c r="U237" s="53"/>
      <c r="V237" s="53"/>
      <c r="W237" s="54"/>
      <c r="X237" s="54"/>
      <c r="Y237" s="54"/>
      <c r="Z237" s="66">
        <v>43435</v>
      </c>
      <c r="AA237" s="96">
        <v>0.17986111111111111</v>
      </c>
      <c r="AB237" s="82">
        <v>3</v>
      </c>
      <c r="AC237" s="82">
        <v>3</v>
      </c>
      <c r="AD237" s="77"/>
      <c r="AE237" s="77"/>
      <c r="AF237" s="79"/>
      <c r="AG237" s="79"/>
      <c r="AH237" s="77"/>
      <c r="AI237" s="2"/>
      <c r="AK237">
        <v>0.12</v>
      </c>
      <c r="AL237">
        <v>0.19571428571428573</v>
      </c>
      <c r="AW237" s="126">
        <f t="shared" si="43"/>
        <v>0.19571428571428573</v>
      </c>
      <c r="AX237" s="127">
        <f>IF(AW237&gt;0,AW237*10/(BB237),"")</f>
        <v>1.4148020654044751</v>
      </c>
      <c r="AZ237" s="145">
        <f>AB237+AC237</f>
        <v>6</v>
      </c>
      <c r="BA237" s="126">
        <v>8.3000000000000007</v>
      </c>
      <c r="BB237" s="126">
        <f t="shared" si="45"/>
        <v>1.3833333333333335</v>
      </c>
      <c r="BD237" t="str">
        <f t="shared" si="39"/>
        <v/>
      </c>
      <c r="BF237" s="126" t="s">
        <v>594</v>
      </c>
      <c r="BG237" s="126" t="s">
        <v>594</v>
      </c>
      <c r="BH237" s="126" t="s">
        <v>594</v>
      </c>
      <c r="BI237" s="126" t="s">
        <v>594</v>
      </c>
      <c r="BJ237" s="126" t="s">
        <v>594</v>
      </c>
      <c r="BL237" s="2"/>
      <c r="BM237" s="21"/>
      <c r="BN237" s="6"/>
      <c r="BO237" s="6"/>
      <c r="BP237" s="6"/>
      <c r="BQ237" s="6"/>
      <c r="BR237" t="str">
        <f t="shared" si="40"/>
        <v/>
      </c>
      <c r="BS237" t="s">
        <v>594</v>
      </c>
      <c r="BT237" t="s">
        <v>594</v>
      </c>
      <c r="BU237" t="s">
        <v>594</v>
      </c>
      <c r="BV237" t="s">
        <v>594</v>
      </c>
      <c r="BW237" t="s">
        <v>594</v>
      </c>
    </row>
    <row r="238" spans="1:76" x14ac:dyDescent="0.2">
      <c r="A238" s="2" t="s">
        <v>270</v>
      </c>
      <c r="B238" s="2" t="str">
        <f t="shared" si="46"/>
        <v>.</v>
      </c>
      <c r="C238" s="3" t="s">
        <v>270</v>
      </c>
      <c r="D238" s="3">
        <v>237</v>
      </c>
      <c r="E238" s="2"/>
      <c r="F238" s="2"/>
      <c r="G238" s="3">
        <v>27</v>
      </c>
      <c r="H238" s="3">
        <v>5</v>
      </c>
      <c r="I238" s="3">
        <v>4</v>
      </c>
      <c r="J238" s="3">
        <v>2</v>
      </c>
      <c r="K238" s="3">
        <v>9</v>
      </c>
      <c r="L238" s="3">
        <v>28</v>
      </c>
      <c r="M238" s="40" t="s">
        <v>3</v>
      </c>
      <c r="N238" s="40" t="s">
        <v>23</v>
      </c>
      <c r="O238" s="40" t="s">
        <v>16</v>
      </c>
      <c r="P238" s="40">
        <v>14</v>
      </c>
      <c r="Q238" s="40" t="s">
        <v>516</v>
      </c>
      <c r="R238" s="41" t="s">
        <v>583</v>
      </c>
      <c r="S238" s="21"/>
      <c r="T238" s="21"/>
      <c r="U238" s="53"/>
      <c r="V238" s="53"/>
      <c r="W238" s="54"/>
      <c r="X238" s="54"/>
      <c r="Y238" s="54"/>
      <c r="Z238" s="48">
        <v>43446</v>
      </c>
      <c r="AA238" s="96">
        <v>0.92361111111111116</v>
      </c>
      <c r="AB238" s="82"/>
      <c r="AC238" s="82"/>
      <c r="AD238" s="77"/>
      <c r="AE238" s="77"/>
      <c r="AF238" s="79"/>
      <c r="AG238" s="79"/>
      <c r="AH238" s="77" t="s">
        <v>551</v>
      </c>
      <c r="AI238" s="2"/>
      <c r="AK238">
        <v>0.1125</v>
      </c>
      <c r="AL238">
        <v>0.21</v>
      </c>
      <c r="AM238">
        <v>0.22666666666666668</v>
      </c>
      <c r="AN238">
        <v>0.35499999999999998</v>
      </c>
      <c r="AO238">
        <v>0.76</v>
      </c>
      <c r="AP238">
        <v>0.85</v>
      </c>
      <c r="AQ238">
        <v>1.3</v>
      </c>
      <c r="AR238">
        <v>1.73</v>
      </c>
      <c r="AS238">
        <v>2.2000000000000002</v>
      </c>
      <c r="AT238">
        <v>2.79</v>
      </c>
      <c r="AU238">
        <v>3.4</v>
      </c>
      <c r="AW238" s="126">
        <f t="shared" si="43"/>
        <v>3.4</v>
      </c>
      <c r="AX238" s="127">
        <f>IF(AW238&gt;0,AW238*10/(BB238),"")</f>
        <v>1.3654618473895583</v>
      </c>
      <c r="AZ238" s="145">
        <v>2</v>
      </c>
      <c r="BA238" s="126">
        <v>49.8</v>
      </c>
      <c r="BB238" s="126">
        <f t="shared" si="45"/>
        <v>24.9</v>
      </c>
      <c r="BD238" t="str">
        <f t="shared" si="39"/>
        <v/>
      </c>
      <c r="BF238" s="126" t="s">
        <v>594</v>
      </c>
      <c r="BG238" s="126" t="s">
        <v>594</v>
      </c>
      <c r="BH238" s="126" t="s">
        <v>594</v>
      </c>
      <c r="BI238" s="126" t="s">
        <v>594</v>
      </c>
      <c r="BJ238" s="126" t="s">
        <v>594</v>
      </c>
      <c r="BL238" s="2"/>
      <c r="BM238" s="21"/>
      <c r="BN238" s="6"/>
      <c r="BO238" s="6"/>
      <c r="BP238" s="6"/>
      <c r="BQ238" s="6"/>
      <c r="BR238" t="str">
        <f t="shared" si="40"/>
        <v/>
      </c>
      <c r="BS238" t="s">
        <v>594</v>
      </c>
      <c r="BT238" t="s">
        <v>594</v>
      </c>
      <c r="BU238" t="s">
        <v>594</v>
      </c>
      <c r="BV238" t="s">
        <v>594</v>
      </c>
      <c r="BW238" t="s">
        <v>594</v>
      </c>
    </row>
    <row r="239" spans="1:76" x14ac:dyDescent="0.2">
      <c r="A239" s="2" t="s">
        <v>271</v>
      </c>
      <c r="B239" s="2" t="str">
        <f t="shared" si="46"/>
        <v>.</v>
      </c>
      <c r="C239" s="3" t="s">
        <v>271</v>
      </c>
      <c r="D239" s="3">
        <v>238</v>
      </c>
      <c r="E239" s="2"/>
      <c r="F239" s="2"/>
      <c r="G239" s="3">
        <v>27</v>
      </c>
      <c r="H239" s="3">
        <v>7</v>
      </c>
      <c r="I239" s="3">
        <v>4</v>
      </c>
      <c r="J239" s="3">
        <v>2</v>
      </c>
      <c r="K239" s="3">
        <v>10</v>
      </c>
      <c r="L239" s="3">
        <v>27</v>
      </c>
      <c r="M239" s="40" t="s">
        <v>3</v>
      </c>
      <c r="N239" s="40" t="s">
        <v>4</v>
      </c>
      <c r="O239" s="40" t="s">
        <v>16</v>
      </c>
      <c r="P239" s="40">
        <v>14</v>
      </c>
      <c r="Q239" s="40" t="s">
        <v>516</v>
      </c>
      <c r="R239" s="41" t="s">
        <v>581</v>
      </c>
      <c r="S239" s="21"/>
      <c r="T239" s="21"/>
      <c r="U239" s="53"/>
      <c r="V239" s="53"/>
      <c r="W239" s="54"/>
      <c r="X239" s="54"/>
      <c r="Y239" s="54"/>
      <c r="Z239" s="48">
        <v>43446</v>
      </c>
      <c r="AA239" s="96">
        <v>0.1013888888888889</v>
      </c>
      <c r="AB239" s="82"/>
      <c r="AC239" s="82"/>
      <c r="AD239" s="77" t="s">
        <v>576</v>
      </c>
      <c r="AE239" s="77"/>
      <c r="AF239" s="79">
        <v>37.9</v>
      </c>
      <c r="AG239" s="79">
        <v>10.199999999999999</v>
      </c>
      <c r="AH239" s="77" t="s">
        <v>552</v>
      </c>
      <c r="AI239" s="2"/>
      <c r="AK239">
        <v>0.23</v>
      </c>
      <c r="AL239">
        <v>0.27</v>
      </c>
      <c r="AM239">
        <v>0.33</v>
      </c>
      <c r="AN239">
        <v>0.65666666699999998</v>
      </c>
      <c r="AO239">
        <v>1.59</v>
      </c>
      <c r="AP239">
        <v>2.1949999999999998</v>
      </c>
      <c r="AQ239">
        <v>2.79</v>
      </c>
      <c r="AR239">
        <v>3.4550000000000001</v>
      </c>
      <c r="AS239">
        <v>4.6449999999999996</v>
      </c>
      <c r="AT239">
        <v>6.0149999999999997</v>
      </c>
      <c r="AU239">
        <v>7.2649999999999997</v>
      </c>
      <c r="AW239" s="126">
        <f t="shared" si="43"/>
        <v>7.2649999999999997</v>
      </c>
      <c r="AX239" s="127">
        <f>IF(AW239&gt;0,AW239*10/(BB239),"")</f>
        <v>1.3984600577478341</v>
      </c>
      <c r="AZ239" s="145">
        <v>2</v>
      </c>
      <c r="BA239" s="126">
        <v>103.9</v>
      </c>
      <c r="BB239" s="126">
        <f t="shared" si="45"/>
        <v>51.95</v>
      </c>
      <c r="BD239" t="str">
        <f t="shared" si="39"/>
        <v/>
      </c>
      <c r="BF239" s="126" t="s">
        <v>594</v>
      </c>
      <c r="BG239" s="126" t="s">
        <v>594</v>
      </c>
      <c r="BH239" s="126" t="s">
        <v>594</v>
      </c>
      <c r="BI239" s="126" t="s">
        <v>594</v>
      </c>
      <c r="BJ239" s="126" t="s">
        <v>594</v>
      </c>
      <c r="BL239" s="2"/>
      <c r="BM239" s="21"/>
      <c r="BN239" s="6"/>
      <c r="BO239" s="6"/>
      <c r="BP239" s="6"/>
      <c r="BQ239" s="6"/>
      <c r="BR239" t="str">
        <f t="shared" si="40"/>
        <v/>
      </c>
      <c r="BS239" t="s">
        <v>594</v>
      </c>
      <c r="BT239" t="s">
        <v>594</v>
      </c>
      <c r="BU239" t="s">
        <v>594</v>
      </c>
      <c r="BV239" t="s">
        <v>594</v>
      </c>
      <c r="BW239" t="s">
        <v>594</v>
      </c>
    </row>
    <row r="240" spans="1:76" x14ac:dyDescent="0.2">
      <c r="A240" s="2" t="s">
        <v>272</v>
      </c>
      <c r="B240" s="2" t="str">
        <f t="shared" si="46"/>
        <v>.</v>
      </c>
      <c r="C240" s="3" t="s">
        <v>272</v>
      </c>
      <c r="D240" s="3">
        <v>239</v>
      </c>
      <c r="E240" s="2"/>
      <c r="F240" s="2"/>
      <c r="G240" s="3">
        <v>27</v>
      </c>
      <c r="H240" s="3">
        <v>9</v>
      </c>
      <c r="I240" s="3">
        <v>4</v>
      </c>
      <c r="J240" s="3">
        <v>2</v>
      </c>
      <c r="K240" s="3">
        <v>10</v>
      </c>
      <c r="L240" s="3">
        <v>29</v>
      </c>
      <c r="M240" s="22" t="s">
        <v>25</v>
      </c>
      <c r="N240" s="22" t="s">
        <v>25</v>
      </c>
      <c r="O240" s="22" t="s">
        <v>25</v>
      </c>
      <c r="P240" s="22" t="s">
        <v>25</v>
      </c>
      <c r="Q240" s="22" t="s">
        <v>25</v>
      </c>
      <c r="R240" s="42" t="s">
        <v>25</v>
      </c>
      <c r="S240" s="21"/>
      <c r="T240" s="21"/>
      <c r="U240" s="53"/>
      <c r="V240" s="53"/>
      <c r="W240" s="54"/>
      <c r="X240" s="54"/>
      <c r="Y240" s="54"/>
      <c r="Z240" s="2"/>
      <c r="AA240" s="96"/>
      <c r="AB240" s="82"/>
      <c r="AC240" s="82"/>
      <c r="AD240" s="77"/>
      <c r="AE240" s="77"/>
      <c r="AF240" s="79"/>
      <c r="AG240" s="79"/>
      <c r="AH240" s="77"/>
      <c r="AI240" s="2"/>
      <c r="AK240" t="s">
        <v>594</v>
      </c>
      <c r="AL240" t="s">
        <v>594</v>
      </c>
      <c r="AM240" t="s">
        <v>594</v>
      </c>
      <c r="AO240" t="s">
        <v>594</v>
      </c>
      <c r="AP240" t="s">
        <v>594</v>
      </c>
      <c r="AQ240" t="s">
        <v>594</v>
      </c>
      <c r="AR240" t="s">
        <v>594</v>
      </c>
      <c r="AS240" t="s">
        <v>594</v>
      </c>
      <c r="AT240" t="s">
        <v>594</v>
      </c>
      <c r="AU240" t="s">
        <v>594</v>
      </c>
      <c r="AV240" t="s">
        <v>594</v>
      </c>
      <c r="AW240" s="126" t="str">
        <f t="shared" si="43"/>
        <v/>
      </c>
      <c r="AX240" s="127"/>
      <c r="AZ240" s="145"/>
      <c r="BD240" t="str">
        <f t="shared" si="39"/>
        <v/>
      </c>
      <c r="BF240" s="126" t="s">
        <v>594</v>
      </c>
      <c r="BG240" s="126" t="s">
        <v>594</v>
      </c>
      <c r="BH240" s="126" t="s">
        <v>594</v>
      </c>
      <c r="BI240" s="126" t="s">
        <v>594</v>
      </c>
      <c r="BJ240" s="126" t="s">
        <v>594</v>
      </c>
      <c r="BL240" s="2"/>
      <c r="BM240" s="21"/>
      <c r="BN240" s="6"/>
      <c r="BO240" s="6"/>
      <c r="BP240" s="6"/>
      <c r="BQ240" s="6"/>
      <c r="BR240" t="str">
        <f t="shared" si="40"/>
        <v/>
      </c>
      <c r="BS240" t="s">
        <v>594</v>
      </c>
      <c r="BT240" t="s">
        <v>594</v>
      </c>
      <c r="BU240" t="s">
        <v>594</v>
      </c>
      <c r="BV240" t="s">
        <v>594</v>
      </c>
      <c r="BW240" t="s">
        <v>594</v>
      </c>
    </row>
    <row r="241" spans="1:76" x14ac:dyDescent="0.2">
      <c r="A241" s="2" t="s">
        <v>273</v>
      </c>
      <c r="B241" s="2" t="str">
        <f t="shared" si="46"/>
        <v>.</v>
      </c>
      <c r="C241" s="3" t="s">
        <v>273</v>
      </c>
      <c r="D241" s="3">
        <v>240</v>
      </c>
      <c r="E241" s="2"/>
      <c r="F241" s="2"/>
      <c r="G241" s="3">
        <v>27</v>
      </c>
      <c r="H241" s="3">
        <v>11</v>
      </c>
      <c r="I241" s="3">
        <v>4</v>
      </c>
      <c r="J241" s="3">
        <v>2</v>
      </c>
      <c r="K241" s="3">
        <v>11</v>
      </c>
      <c r="L241" s="3">
        <v>28</v>
      </c>
      <c r="M241" s="26" t="s">
        <v>3</v>
      </c>
      <c r="N241" s="26" t="s">
        <v>4</v>
      </c>
      <c r="O241" s="26" t="s">
        <v>20</v>
      </c>
      <c r="P241" s="26">
        <v>3</v>
      </c>
      <c r="Q241" s="26" t="s">
        <v>7</v>
      </c>
      <c r="R241" s="38" t="s">
        <v>584</v>
      </c>
      <c r="S241" s="21"/>
      <c r="T241" s="21"/>
      <c r="U241" s="53"/>
      <c r="V241" s="53"/>
      <c r="W241" s="54"/>
      <c r="X241" s="54"/>
      <c r="Y241" s="54"/>
      <c r="Z241" s="66">
        <v>43435</v>
      </c>
      <c r="AA241" s="96">
        <v>0.18333333333333335</v>
      </c>
      <c r="AB241" s="82">
        <v>4</v>
      </c>
      <c r="AC241" s="82">
        <v>4</v>
      </c>
      <c r="AD241" s="77"/>
      <c r="AE241" s="77"/>
      <c r="AF241" s="79"/>
      <c r="AG241" s="79"/>
      <c r="AH241" s="77"/>
      <c r="AI241" s="2"/>
      <c r="AK241">
        <v>0.10333333333333333</v>
      </c>
      <c r="AL241">
        <v>0.14699999999999999</v>
      </c>
      <c r="AW241" s="126">
        <f t="shared" si="43"/>
        <v>0.14699999999999999</v>
      </c>
      <c r="AX241" s="127">
        <f>IF(AW241&gt;0,AW241*10/(BB241),"")</f>
        <v>1.5076923076923077</v>
      </c>
      <c r="AZ241" s="145">
        <f>AB241+AC241</f>
        <v>8</v>
      </c>
      <c r="BA241" s="126">
        <v>7.8</v>
      </c>
      <c r="BB241" s="126">
        <f>BA241/AZ241</f>
        <v>0.97499999999999998</v>
      </c>
      <c r="BD241" t="str">
        <f t="shared" si="39"/>
        <v/>
      </c>
      <c r="BF241" s="126" t="s">
        <v>594</v>
      </c>
      <c r="BG241" s="126" t="s">
        <v>594</v>
      </c>
      <c r="BH241" s="126" t="s">
        <v>594</v>
      </c>
      <c r="BI241" s="126" t="s">
        <v>594</v>
      </c>
      <c r="BJ241" s="126" t="s">
        <v>594</v>
      </c>
      <c r="BL241" s="2"/>
      <c r="BM241" s="21"/>
      <c r="BN241" s="6"/>
      <c r="BO241" s="6"/>
      <c r="BP241" s="6"/>
      <c r="BQ241" s="6"/>
      <c r="BR241" t="str">
        <f t="shared" si="40"/>
        <v/>
      </c>
      <c r="BS241" t="s">
        <v>594</v>
      </c>
      <c r="BT241" t="s">
        <v>594</v>
      </c>
      <c r="BU241" t="s">
        <v>594</v>
      </c>
      <c r="BV241" t="s">
        <v>594</v>
      </c>
      <c r="BW241" t="s">
        <v>594</v>
      </c>
    </row>
    <row r="242" spans="1:76" x14ac:dyDescent="0.2">
      <c r="A242" s="2" t="s">
        <v>274</v>
      </c>
      <c r="B242" s="2" t="str">
        <f t="shared" si="46"/>
        <v>.</v>
      </c>
      <c r="C242" s="3" t="s">
        <v>274</v>
      </c>
      <c r="D242" s="3">
        <v>241</v>
      </c>
      <c r="E242" s="2"/>
      <c r="F242" s="2"/>
      <c r="G242" s="3">
        <v>27</v>
      </c>
      <c r="H242" s="3">
        <v>13</v>
      </c>
      <c r="I242" s="3">
        <v>4</v>
      </c>
      <c r="J242" s="3">
        <v>2</v>
      </c>
      <c r="K242" s="3">
        <v>12</v>
      </c>
      <c r="L242" s="3">
        <v>27</v>
      </c>
      <c r="M242" s="22" t="s">
        <v>25</v>
      </c>
      <c r="N242" s="22" t="s">
        <v>25</v>
      </c>
      <c r="O242" s="22" t="s">
        <v>25</v>
      </c>
      <c r="P242" s="22" t="s">
        <v>25</v>
      </c>
      <c r="Q242" s="22" t="s">
        <v>25</v>
      </c>
      <c r="R242" s="42" t="s">
        <v>25</v>
      </c>
      <c r="S242" s="21"/>
      <c r="T242" s="21"/>
      <c r="U242" s="53"/>
      <c r="V242" s="53"/>
      <c r="W242" s="54"/>
      <c r="X242" s="54"/>
      <c r="Y242" s="54"/>
      <c r="Z242" s="2"/>
      <c r="AA242" s="96"/>
      <c r="AB242" s="82"/>
      <c r="AC242" s="82"/>
      <c r="AD242" s="77"/>
      <c r="AE242" s="77"/>
      <c r="AF242" s="79"/>
      <c r="AG242" s="79"/>
      <c r="AH242" s="77"/>
      <c r="AI242" s="2"/>
      <c r="AK242" t="s">
        <v>594</v>
      </c>
      <c r="AL242" t="s">
        <v>594</v>
      </c>
      <c r="AM242" t="s">
        <v>594</v>
      </c>
      <c r="AO242" t="s">
        <v>594</v>
      </c>
      <c r="AP242" t="s">
        <v>594</v>
      </c>
      <c r="AQ242" t="s">
        <v>594</v>
      </c>
      <c r="AR242" t="s">
        <v>594</v>
      </c>
      <c r="AS242" t="s">
        <v>594</v>
      </c>
      <c r="AT242" t="s">
        <v>594</v>
      </c>
      <c r="AU242" t="s">
        <v>594</v>
      </c>
      <c r="AV242" t="s">
        <v>594</v>
      </c>
      <c r="AW242" s="126" t="str">
        <f t="shared" si="43"/>
        <v/>
      </c>
      <c r="AX242" s="127"/>
      <c r="AZ242" s="145"/>
      <c r="BD242" t="str">
        <f t="shared" si="39"/>
        <v/>
      </c>
      <c r="BF242" s="126" t="s">
        <v>594</v>
      </c>
      <c r="BG242" s="126" t="s">
        <v>594</v>
      </c>
      <c r="BH242" s="126" t="s">
        <v>594</v>
      </c>
      <c r="BI242" s="126" t="s">
        <v>594</v>
      </c>
      <c r="BJ242" s="126" t="s">
        <v>594</v>
      </c>
      <c r="BL242" s="2"/>
      <c r="BM242" s="21"/>
      <c r="BN242" s="6"/>
      <c r="BO242" s="6"/>
      <c r="BP242" s="6"/>
      <c r="BQ242" s="6"/>
      <c r="BR242" t="str">
        <f t="shared" si="40"/>
        <v/>
      </c>
      <c r="BS242" t="s">
        <v>594</v>
      </c>
      <c r="BT242" t="s">
        <v>594</v>
      </c>
      <c r="BU242" t="s">
        <v>594</v>
      </c>
      <c r="BV242" t="s">
        <v>594</v>
      </c>
      <c r="BW242" t="s">
        <v>594</v>
      </c>
    </row>
    <row r="243" spans="1:76" x14ac:dyDescent="0.2">
      <c r="A243" s="2" t="s">
        <v>275</v>
      </c>
      <c r="B243" s="2" t="str">
        <f t="shared" si="46"/>
        <v>.</v>
      </c>
      <c r="C243" s="3" t="s">
        <v>275</v>
      </c>
      <c r="D243" s="3">
        <v>242</v>
      </c>
      <c r="E243" s="2"/>
      <c r="F243" s="2"/>
      <c r="G243" s="3">
        <v>27</v>
      </c>
      <c r="H243" s="3">
        <v>15</v>
      </c>
      <c r="I243" s="3">
        <v>4</v>
      </c>
      <c r="J243" s="3">
        <v>2</v>
      </c>
      <c r="K243" s="3">
        <v>12</v>
      </c>
      <c r="L243" s="3">
        <v>29</v>
      </c>
      <c r="M243" s="20" t="s">
        <v>3</v>
      </c>
      <c r="N243" s="20" t="s">
        <v>4</v>
      </c>
      <c r="O243" s="20" t="s">
        <v>20</v>
      </c>
      <c r="P243" s="20">
        <v>2</v>
      </c>
      <c r="Q243" s="20" t="s">
        <v>2</v>
      </c>
      <c r="R243" s="25" t="s">
        <v>581</v>
      </c>
      <c r="S243" s="21"/>
      <c r="T243" s="21"/>
      <c r="U243" s="53"/>
      <c r="V243" s="53"/>
      <c r="W243" s="54"/>
      <c r="X243" s="54"/>
      <c r="Y243" s="54"/>
      <c r="Z243" s="48">
        <v>43434</v>
      </c>
      <c r="AA243" s="96">
        <v>0.61805555555555558</v>
      </c>
      <c r="AB243" s="82">
        <v>4</v>
      </c>
      <c r="AC243" s="82">
        <v>4</v>
      </c>
      <c r="AD243" s="77"/>
      <c r="AE243" s="77"/>
      <c r="AF243" s="79"/>
      <c r="AG243" s="79"/>
      <c r="AH243" s="77"/>
      <c r="AI243" s="50"/>
      <c r="AK243">
        <v>9.0000000000000011E-2</v>
      </c>
      <c r="AW243" s="126">
        <f t="shared" si="43"/>
        <v>9.0000000000000011E-2</v>
      </c>
      <c r="AX243" s="127">
        <f>IF(AW243&gt;0,AW243*10/(BB243),"")</f>
        <v>0.8780487804878051</v>
      </c>
      <c r="AZ243" s="145">
        <f>AB243+AC243</f>
        <v>8</v>
      </c>
      <c r="BA243" s="145">
        <v>8.1999999999999993</v>
      </c>
      <c r="BB243" s="126">
        <f t="shared" ref="BB243:BB253" si="47">BA243/AZ243</f>
        <v>1.0249999999999999</v>
      </c>
      <c r="BD243" t="str">
        <f t="shared" si="39"/>
        <v/>
      </c>
      <c r="BF243" s="126" t="s">
        <v>594</v>
      </c>
      <c r="BG243" s="126" t="s">
        <v>594</v>
      </c>
      <c r="BH243" s="126" t="s">
        <v>594</v>
      </c>
      <c r="BI243" s="126" t="s">
        <v>594</v>
      </c>
      <c r="BJ243" s="126" t="s">
        <v>594</v>
      </c>
      <c r="BL243" s="2"/>
      <c r="BM243" s="21"/>
      <c r="BN243" s="6"/>
      <c r="BO243" s="6"/>
      <c r="BP243" s="6"/>
      <c r="BQ243" s="6"/>
      <c r="BR243" t="str">
        <f t="shared" si="40"/>
        <v/>
      </c>
      <c r="BS243" t="s">
        <v>594</v>
      </c>
      <c r="BT243" t="s">
        <v>594</v>
      </c>
      <c r="BU243" t="s">
        <v>594</v>
      </c>
      <c r="BV243" t="s">
        <v>594</v>
      </c>
      <c r="BW243" t="s">
        <v>594</v>
      </c>
    </row>
    <row r="244" spans="1:76" x14ac:dyDescent="0.2">
      <c r="A244" s="2" t="s">
        <v>276</v>
      </c>
      <c r="B244" s="2" t="str">
        <f t="shared" si="46"/>
        <v>.</v>
      </c>
      <c r="C244" s="3" t="s">
        <v>276</v>
      </c>
      <c r="D244" s="3">
        <v>243</v>
      </c>
      <c r="E244" s="2"/>
      <c r="F244" s="2"/>
      <c r="G244" s="3">
        <v>27</v>
      </c>
      <c r="H244" s="3">
        <v>17</v>
      </c>
      <c r="I244" s="3">
        <v>4</v>
      </c>
      <c r="J244" s="3">
        <v>2</v>
      </c>
      <c r="K244" s="3">
        <v>13</v>
      </c>
      <c r="L244" s="3">
        <v>28</v>
      </c>
      <c r="M244" s="31" t="s">
        <v>3</v>
      </c>
      <c r="N244" s="31" t="s">
        <v>4</v>
      </c>
      <c r="O244" s="31" t="s">
        <v>16</v>
      </c>
      <c r="P244" s="31">
        <v>13</v>
      </c>
      <c r="Q244" s="31" t="s">
        <v>515</v>
      </c>
      <c r="R244" s="39" t="s">
        <v>582</v>
      </c>
      <c r="S244" s="21"/>
      <c r="T244" s="21"/>
      <c r="U244" s="53"/>
      <c r="V244" s="53"/>
      <c r="W244" s="54"/>
      <c r="X244" s="54"/>
      <c r="Y244" s="54"/>
      <c r="Z244" s="48">
        <v>43445</v>
      </c>
      <c r="AA244" s="96">
        <v>0.7715277777777777</v>
      </c>
      <c r="AB244" s="82">
        <v>1</v>
      </c>
      <c r="AC244" s="82">
        <v>1</v>
      </c>
      <c r="AD244" s="77"/>
      <c r="AE244" s="77"/>
      <c r="AF244" s="79">
        <v>38.700000000000003</v>
      </c>
      <c r="AG244" s="79"/>
      <c r="AH244" s="77" t="s">
        <v>554</v>
      </c>
      <c r="AI244" s="2"/>
      <c r="AK244" t="s">
        <v>594</v>
      </c>
      <c r="AL244">
        <v>0.2</v>
      </c>
      <c r="AM244">
        <v>0.15</v>
      </c>
      <c r="AN244">
        <v>0.42666666666666669</v>
      </c>
      <c r="AO244">
        <v>0.53</v>
      </c>
      <c r="AP244">
        <v>0.71</v>
      </c>
      <c r="AQ244">
        <v>0.61499999999999999</v>
      </c>
      <c r="AR244">
        <v>1.175</v>
      </c>
      <c r="AS244">
        <v>1.57</v>
      </c>
      <c r="AT244">
        <v>1.92</v>
      </c>
      <c r="AW244" s="126">
        <f t="shared" si="43"/>
        <v>1.92</v>
      </c>
      <c r="AX244" s="127">
        <f>IF(AW244&gt;0,AW244*10/(BB244),"")</f>
        <v>1.3714285714285714</v>
      </c>
      <c r="AZ244" s="145">
        <v>2</v>
      </c>
      <c r="BA244" s="126">
        <v>28</v>
      </c>
      <c r="BB244" s="126">
        <f t="shared" si="47"/>
        <v>14</v>
      </c>
      <c r="BD244" t="str">
        <f t="shared" si="39"/>
        <v/>
      </c>
      <c r="BF244" s="126" t="s">
        <v>594</v>
      </c>
      <c r="BG244" s="126" t="s">
        <v>594</v>
      </c>
      <c r="BH244" s="126" t="s">
        <v>594</v>
      </c>
      <c r="BI244" s="126" t="s">
        <v>594</v>
      </c>
      <c r="BJ244" s="126" t="s">
        <v>594</v>
      </c>
      <c r="BL244" s="2"/>
      <c r="BM244" s="21"/>
      <c r="BN244" s="6"/>
      <c r="BO244" s="6"/>
      <c r="BP244" s="6"/>
      <c r="BQ244" s="6"/>
      <c r="BR244" t="str">
        <f t="shared" si="40"/>
        <v/>
      </c>
      <c r="BS244" t="s">
        <v>594</v>
      </c>
      <c r="BT244" t="s">
        <v>594</v>
      </c>
      <c r="BU244" t="s">
        <v>594</v>
      </c>
      <c r="BV244" t="s">
        <v>594</v>
      </c>
      <c r="BW244" t="s">
        <v>594</v>
      </c>
    </row>
    <row r="245" spans="1:76" x14ac:dyDescent="0.2">
      <c r="A245" s="2" t="s">
        <v>277</v>
      </c>
      <c r="B245" s="2" t="str">
        <f t="shared" si="46"/>
        <v>.</v>
      </c>
      <c r="C245" s="3" t="s">
        <v>277</v>
      </c>
      <c r="D245" s="3">
        <v>244</v>
      </c>
      <c r="E245" s="2"/>
      <c r="F245" s="2"/>
      <c r="G245" s="3">
        <v>28</v>
      </c>
      <c r="H245" s="3">
        <v>1</v>
      </c>
      <c r="I245" s="3">
        <v>4</v>
      </c>
      <c r="J245" s="3">
        <v>2</v>
      </c>
      <c r="K245" s="3">
        <v>8</v>
      </c>
      <c r="L245" s="3">
        <v>31</v>
      </c>
      <c r="M245" s="33" t="s">
        <v>3</v>
      </c>
      <c r="N245" s="33" t="s">
        <v>4</v>
      </c>
      <c r="O245" s="33" t="s">
        <v>16</v>
      </c>
      <c r="P245" s="33" t="s">
        <v>24</v>
      </c>
      <c r="Q245" s="33" t="s">
        <v>24</v>
      </c>
      <c r="R245" s="34" t="s">
        <v>18</v>
      </c>
      <c r="S245" s="33" t="s">
        <v>26</v>
      </c>
      <c r="T245" s="32"/>
      <c r="U245" s="63"/>
      <c r="V245" s="63"/>
      <c r="W245" s="54"/>
      <c r="X245" s="54"/>
      <c r="Y245" s="54"/>
      <c r="Z245" s="116">
        <v>43448</v>
      </c>
      <c r="AA245" s="118"/>
      <c r="AB245" s="120"/>
      <c r="AC245" s="120"/>
      <c r="AD245" s="77"/>
      <c r="AE245" s="77"/>
      <c r="AF245" s="124"/>
      <c r="AG245" s="124"/>
      <c r="AH245" s="123"/>
      <c r="AI245" s="2"/>
      <c r="AK245" t="s">
        <v>594</v>
      </c>
      <c r="AL245" t="s">
        <v>594</v>
      </c>
      <c r="AM245" t="s">
        <v>594</v>
      </c>
      <c r="AO245" t="s">
        <v>594</v>
      </c>
      <c r="AP245" t="s">
        <v>594</v>
      </c>
      <c r="AQ245" t="s">
        <v>594</v>
      </c>
      <c r="AR245" t="s">
        <v>594</v>
      </c>
      <c r="AS245" t="s">
        <v>594</v>
      </c>
      <c r="AT245" t="s">
        <v>594</v>
      </c>
      <c r="AU245" t="s">
        <v>594</v>
      </c>
      <c r="AV245" t="s">
        <v>594</v>
      </c>
      <c r="AW245" s="126" t="str">
        <f t="shared" si="43"/>
        <v/>
      </c>
      <c r="AX245" s="127"/>
      <c r="AZ245" s="145">
        <v>2</v>
      </c>
      <c r="BA245" s="126">
        <v>80.400000000000006</v>
      </c>
      <c r="BB245" s="126">
        <f t="shared" si="47"/>
        <v>40.200000000000003</v>
      </c>
      <c r="BC245">
        <v>9.3000000000000007</v>
      </c>
      <c r="BD245">
        <f t="shared" si="39"/>
        <v>4.6500000000000004</v>
      </c>
      <c r="BE245" s="126">
        <v>0.11567164179104478</v>
      </c>
      <c r="BF245" s="126">
        <v>234.51325</v>
      </c>
      <c r="BG245" s="126">
        <v>3.0969375000000001</v>
      </c>
      <c r="BH245" s="126">
        <v>9.7293249999999993</v>
      </c>
      <c r="BI245" s="126">
        <v>6.5912499999999999E-2</v>
      </c>
      <c r="BJ245" s="126">
        <v>3.2125000000000001E-2</v>
      </c>
      <c r="BL245" s="2" t="s">
        <v>491</v>
      </c>
      <c r="BM245" s="21" t="s">
        <v>491</v>
      </c>
      <c r="BN245" s="6"/>
      <c r="BO245" s="6"/>
      <c r="BP245" s="6"/>
      <c r="BQ245" s="6"/>
      <c r="BR245" t="str">
        <f t="shared" si="40"/>
        <v/>
      </c>
      <c r="BS245" t="s">
        <v>594</v>
      </c>
      <c r="BT245" t="s">
        <v>594</v>
      </c>
      <c r="BU245" t="s">
        <v>594</v>
      </c>
      <c r="BV245" t="s">
        <v>594</v>
      </c>
      <c r="BW245" t="s">
        <v>594</v>
      </c>
    </row>
    <row r="246" spans="1:76" x14ac:dyDescent="0.2">
      <c r="A246" s="2" t="s">
        <v>278</v>
      </c>
      <c r="B246" s="2" t="str">
        <f t="shared" si="46"/>
        <v>.</v>
      </c>
      <c r="C246" s="3" t="s">
        <v>278</v>
      </c>
      <c r="D246" s="3">
        <v>245</v>
      </c>
      <c r="E246" s="2"/>
      <c r="F246" s="2"/>
      <c r="G246" s="3">
        <v>28</v>
      </c>
      <c r="H246" s="3">
        <v>3</v>
      </c>
      <c r="I246" s="3">
        <v>4</v>
      </c>
      <c r="J246" s="3">
        <v>2</v>
      </c>
      <c r="K246" s="3">
        <v>8</v>
      </c>
      <c r="L246" s="3">
        <v>33</v>
      </c>
      <c r="M246" s="31" t="s">
        <v>3</v>
      </c>
      <c r="N246" s="31" t="s">
        <v>23</v>
      </c>
      <c r="O246" s="31" t="s">
        <v>16</v>
      </c>
      <c r="P246" s="31">
        <v>13</v>
      </c>
      <c r="Q246" s="31" t="s">
        <v>515</v>
      </c>
      <c r="R246" s="39" t="s">
        <v>584</v>
      </c>
      <c r="S246" s="21"/>
      <c r="T246" s="21"/>
      <c r="U246" s="53"/>
      <c r="V246" s="53"/>
      <c r="W246" s="54"/>
      <c r="X246" s="54"/>
      <c r="Y246" s="54"/>
      <c r="Z246" s="48">
        <v>43445</v>
      </c>
      <c r="AA246" s="96">
        <v>0.1875</v>
      </c>
      <c r="AB246" s="82">
        <v>1</v>
      </c>
      <c r="AC246" s="82">
        <v>1</v>
      </c>
      <c r="AD246" s="77"/>
      <c r="AE246" s="77"/>
      <c r="AF246" s="79"/>
      <c r="AG246" s="79"/>
      <c r="AH246" s="77" t="s">
        <v>551</v>
      </c>
      <c r="AI246" s="2"/>
      <c r="AK246">
        <v>0.14499999999999999</v>
      </c>
      <c r="AL246">
        <v>0.27500000000000002</v>
      </c>
      <c r="AM246">
        <v>0.27250000000000002</v>
      </c>
      <c r="AN246">
        <v>0.44500000000000001</v>
      </c>
      <c r="AO246">
        <v>0.96</v>
      </c>
      <c r="AP246">
        <v>1.2250000000000001</v>
      </c>
      <c r="AQ246">
        <v>1.7949999999999999</v>
      </c>
      <c r="AR246">
        <v>2.0649999999999999</v>
      </c>
      <c r="AS246">
        <v>2.7050000000000001</v>
      </c>
      <c r="AT246">
        <v>3.2349999999999999</v>
      </c>
      <c r="AW246" s="126">
        <f t="shared" si="43"/>
        <v>3.2349999999999999</v>
      </c>
      <c r="AX246" s="127">
        <f t="shared" ref="AX246:AX252" si="48">IF(AW246&gt;0,AW246*10/(BB246),"")</f>
        <v>1.6054590570719605</v>
      </c>
      <c r="AZ246" s="145">
        <v>2</v>
      </c>
      <c r="BA246" s="126">
        <v>40.299999999999997</v>
      </c>
      <c r="BB246" s="126">
        <f t="shared" si="47"/>
        <v>20.149999999999999</v>
      </c>
      <c r="BD246" t="str">
        <f t="shared" si="39"/>
        <v/>
      </c>
      <c r="BF246" s="126" t="s">
        <v>594</v>
      </c>
      <c r="BG246" s="126" t="s">
        <v>594</v>
      </c>
      <c r="BH246" s="126" t="s">
        <v>594</v>
      </c>
      <c r="BI246" s="126" t="s">
        <v>594</v>
      </c>
      <c r="BJ246" s="126" t="s">
        <v>594</v>
      </c>
      <c r="BL246" s="2"/>
      <c r="BM246" s="21"/>
      <c r="BN246" s="6"/>
      <c r="BO246" s="6"/>
      <c r="BP246" s="6"/>
      <c r="BQ246" s="6"/>
      <c r="BR246" t="str">
        <f t="shared" si="40"/>
        <v/>
      </c>
      <c r="BS246" t="s">
        <v>594</v>
      </c>
      <c r="BT246" t="s">
        <v>594</v>
      </c>
      <c r="BU246" t="s">
        <v>594</v>
      </c>
      <c r="BV246" t="s">
        <v>594</v>
      </c>
      <c r="BW246" t="s">
        <v>594</v>
      </c>
    </row>
    <row r="247" spans="1:76" x14ac:dyDescent="0.2">
      <c r="A247" s="2" t="s">
        <v>279</v>
      </c>
      <c r="B247" s="2" t="str">
        <f t="shared" si="46"/>
        <v>.</v>
      </c>
      <c r="C247" s="3" t="s">
        <v>279</v>
      </c>
      <c r="D247" s="3">
        <v>246</v>
      </c>
      <c r="E247" s="2"/>
      <c r="F247" s="2"/>
      <c r="G247" s="3">
        <v>28</v>
      </c>
      <c r="H247" s="3">
        <v>5</v>
      </c>
      <c r="I247" s="3">
        <v>4</v>
      </c>
      <c r="J247" s="3">
        <v>2</v>
      </c>
      <c r="K247" s="3">
        <v>9</v>
      </c>
      <c r="L247" s="3">
        <v>32</v>
      </c>
      <c r="M247" s="31" t="s">
        <v>3</v>
      </c>
      <c r="N247" s="31" t="s">
        <v>23</v>
      </c>
      <c r="O247" s="31" t="s">
        <v>16</v>
      </c>
      <c r="P247" s="31">
        <v>13</v>
      </c>
      <c r="Q247" s="31" t="s">
        <v>515</v>
      </c>
      <c r="R247" s="39" t="s">
        <v>581</v>
      </c>
      <c r="S247" s="21"/>
      <c r="T247" s="21"/>
      <c r="U247" s="53"/>
      <c r="V247" s="53"/>
      <c r="W247" s="54"/>
      <c r="X247" s="54"/>
      <c r="Y247" s="54"/>
      <c r="Z247" s="48">
        <v>43445</v>
      </c>
      <c r="AA247" s="96">
        <v>0.60277777777777775</v>
      </c>
      <c r="AB247" s="82">
        <v>1</v>
      </c>
      <c r="AC247" s="82">
        <v>1</v>
      </c>
      <c r="AD247" s="77"/>
      <c r="AE247" s="77"/>
      <c r="AF247" s="79">
        <v>37.299999999999997</v>
      </c>
      <c r="AG247" s="79"/>
      <c r="AH247" s="77" t="s">
        <v>554</v>
      </c>
      <c r="AI247" s="2"/>
      <c r="AK247">
        <v>0.13999999999999999</v>
      </c>
      <c r="AL247">
        <v>0.22</v>
      </c>
      <c r="AM247">
        <v>0.21249999999999999</v>
      </c>
      <c r="AN247">
        <v>0.38857142900000002</v>
      </c>
      <c r="AO247">
        <v>0.86</v>
      </c>
      <c r="AP247">
        <v>0.94499999999999995</v>
      </c>
      <c r="AQ247">
        <v>1.355</v>
      </c>
      <c r="AR247">
        <v>1.7849999999999999</v>
      </c>
      <c r="AS247">
        <v>1.72</v>
      </c>
      <c r="AT247">
        <v>2.62</v>
      </c>
      <c r="AW247" s="126">
        <f t="shared" si="43"/>
        <v>2.62</v>
      </c>
      <c r="AX247" s="127">
        <f t="shared" si="48"/>
        <v>1.545722713864307</v>
      </c>
      <c r="AZ247" s="145">
        <v>2</v>
      </c>
      <c r="BA247" s="126">
        <v>33.9</v>
      </c>
      <c r="BB247" s="126">
        <f t="shared" si="47"/>
        <v>16.95</v>
      </c>
      <c r="BD247" t="str">
        <f t="shared" si="39"/>
        <v/>
      </c>
      <c r="BF247" s="126" t="s">
        <v>594</v>
      </c>
      <c r="BG247" s="126" t="s">
        <v>594</v>
      </c>
      <c r="BH247" s="126" t="s">
        <v>594</v>
      </c>
      <c r="BI247" s="126" t="s">
        <v>594</v>
      </c>
      <c r="BJ247" s="126" t="s">
        <v>594</v>
      </c>
      <c r="BL247" s="2"/>
      <c r="BM247" s="21"/>
      <c r="BN247" s="6"/>
      <c r="BO247" s="6"/>
      <c r="BP247" s="6"/>
      <c r="BQ247" s="6"/>
      <c r="BR247" t="str">
        <f t="shared" si="40"/>
        <v/>
      </c>
      <c r="BS247" t="s">
        <v>594</v>
      </c>
      <c r="BT247" t="s">
        <v>594</v>
      </c>
      <c r="BU247" t="s">
        <v>594</v>
      </c>
      <c r="BV247" t="s">
        <v>594</v>
      </c>
      <c r="BW247" t="s">
        <v>594</v>
      </c>
      <c r="BX247" s="1" t="s">
        <v>624</v>
      </c>
    </row>
    <row r="248" spans="1:76" x14ac:dyDescent="0.2">
      <c r="A248" s="87" t="s">
        <v>475</v>
      </c>
      <c r="B248" s="87" t="str">
        <f t="shared" si="46"/>
        <v>.</v>
      </c>
      <c r="C248" s="88" t="s">
        <v>280</v>
      </c>
      <c r="D248" s="88">
        <v>247</v>
      </c>
      <c r="E248" s="2" t="s">
        <v>587</v>
      </c>
      <c r="F248" s="29" t="s">
        <v>588</v>
      </c>
      <c r="G248" s="3">
        <v>28</v>
      </c>
      <c r="H248" s="3">
        <v>7</v>
      </c>
      <c r="I248" s="3">
        <v>4</v>
      </c>
      <c r="J248" s="3">
        <v>2</v>
      </c>
      <c r="K248" s="3">
        <v>10</v>
      </c>
      <c r="L248" s="3">
        <v>31</v>
      </c>
      <c r="M248" s="28" t="s">
        <v>3</v>
      </c>
      <c r="N248" s="28" t="s">
        <v>4</v>
      </c>
      <c r="O248" s="28" t="s">
        <v>20</v>
      </c>
      <c r="P248" s="28">
        <v>8</v>
      </c>
      <c r="Q248" s="28" t="s">
        <v>11</v>
      </c>
      <c r="R248" s="25" t="s">
        <v>581</v>
      </c>
      <c r="S248" s="21"/>
      <c r="T248" s="21">
        <v>1</v>
      </c>
      <c r="U248" s="71"/>
      <c r="V248" s="68" t="s">
        <v>496</v>
      </c>
      <c r="W248" s="68" t="s">
        <v>289</v>
      </c>
      <c r="X248" s="68"/>
      <c r="Y248" s="68"/>
      <c r="Z248" s="48">
        <v>43440</v>
      </c>
      <c r="AA248" s="96">
        <v>0.60972222222222217</v>
      </c>
      <c r="AB248" s="82">
        <v>3</v>
      </c>
      <c r="AC248" s="82">
        <v>2</v>
      </c>
      <c r="AD248" s="77"/>
      <c r="AE248" s="77"/>
      <c r="AF248" s="79"/>
      <c r="AG248" s="79"/>
      <c r="AH248" s="77"/>
      <c r="AI248" s="2"/>
      <c r="AK248">
        <v>0.115</v>
      </c>
      <c r="AL248">
        <v>0.17666666666666667</v>
      </c>
      <c r="AM248">
        <v>0.125</v>
      </c>
      <c r="AN248">
        <v>0.34888888888888892</v>
      </c>
      <c r="AW248" s="126">
        <f t="shared" si="43"/>
        <v>0.34888888888888892</v>
      </c>
      <c r="AX248" s="127">
        <f t="shared" si="48"/>
        <v>1.0142118863049097</v>
      </c>
      <c r="AZ248" s="145">
        <f>AB248+AC248</f>
        <v>5</v>
      </c>
      <c r="BA248" s="146">
        <v>17.2</v>
      </c>
      <c r="BB248" s="126">
        <f t="shared" si="47"/>
        <v>3.44</v>
      </c>
      <c r="BD248" t="str">
        <f t="shared" si="39"/>
        <v/>
      </c>
      <c r="BF248" s="126" t="s">
        <v>594</v>
      </c>
      <c r="BG248" s="126" t="s">
        <v>594</v>
      </c>
      <c r="BH248" s="126" t="s">
        <v>594</v>
      </c>
      <c r="BI248" s="126" t="s">
        <v>594</v>
      </c>
      <c r="BJ248" s="126" t="s">
        <v>594</v>
      </c>
      <c r="BL248" s="2"/>
      <c r="BM248" s="21"/>
      <c r="BN248" s="6"/>
      <c r="BO248" s="6"/>
      <c r="BP248" s="6"/>
      <c r="BQ248" s="6"/>
      <c r="BR248" t="str">
        <f t="shared" si="40"/>
        <v/>
      </c>
      <c r="BS248" t="s">
        <v>594</v>
      </c>
      <c r="BT248" t="s">
        <v>594</v>
      </c>
      <c r="BU248" t="s">
        <v>594</v>
      </c>
      <c r="BV248" t="s">
        <v>594</v>
      </c>
      <c r="BW248" t="s">
        <v>594</v>
      </c>
    </row>
    <row r="249" spans="1:76" x14ac:dyDescent="0.2">
      <c r="A249" s="2" t="s">
        <v>281</v>
      </c>
      <c r="B249" s="2" t="str">
        <f t="shared" si="46"/>
        <v>.</v>
      </c>
      <c r="C249" s="3" t="s">
        <v>281</v>
      </c>
      <c r="D249" s="3">
        <v>248</v>
      </c>
      <c r="E249" s="2"/>
      <c r="F249" s="2"/>
      <c r="G249" s="3">
        <v>28</v>
      </c>
      <c r="H249" s="3">
        <v>9</v>
      </c>
      <c r="I249" s="3">
        <v>4</v>
      </c>
      <c r="J249" s="3">
        <v>2</v>
      </c>
      <c r="K249" s="3">
        <v>10</v>
      </c>
      <c r="L249" s="3">
        <v>33</v>
      </c>
      <c r="M249" s="40" t="s">
        <v>3</v>
      </c>
      <c r="N249" s="40" t="s">
        <v>4</v>
      </c>
      <c r="O249" s="40" t="s">
        <v>16</v>
      </c>
      <c r="P249" s="40">
        <v>14</v>
      </c>
      <c r="Q249" s="40" t="s">
        <v>516</v>
      </c>
      <c r="R249" s="41" t="s">
        <v>584</v>
      </c>
      <c r="S249" s="21"/>
      <c r="T249" s="21"/>
      <c r="U249" s="53"/>
      <c r="V249" s="53"/>
      <c r="W249" s="54"/>
      <c r="X249" s="54"/>
      <c r="Y249" s="54"/>
      <c r="Z249" s="48">
        <v>43446</v>
      </c>
      <c r="AA249" s="96">
        <v>0.17708333333333334</v>
      </c>
      <c r="AB249" s="82"/>
      <c r="AC249" s="82"/>
      <c r="AD249" s="77"/>
      <c r="AE249" s="77"/>
      <c r="AF249" s="79"/>
      <c r="AG249" s="79"/>
      <c r="AH249" s="77" t="s">
        <v>551</v>
      </c>
      <c r="AI249" s="2"/>
      <c r="AK249">
        <v>0.08</v>
      </c>
      <c r="AL249">
        <v>0.185</v>
      </c>
      <c r="AM249">
        <v>0.18999999999999997</v>
      </c>
      <c r="AN249">
        <v>0.36749999999999999</v>
      </c>
      <c r="AO249">
        <v>0.80500000000000005</v>
      </c>
      <c r="AP249">
        <v>1.03</v>
      </c>
      <c r="AQ249">
        <v>1.365</v>
      </c>
      <c r="AR249">
        <v>1.845</v>
      </c>
      <c r="AS249">
        <v>2.37</v>
      </c>
      <c r="AT249">
        <v>3.16</v>
      </c>
      <c r="AU249">
        <v>4.38</v>
      </c>
      <c r="AW249" s="126">
        <f t="shared" si="43"/>
        <v>4.38</v>
      </c>
      <c r="AX249" s="127">
        <f t="shared" si="48"/>
        <v>1.7312252964426875</v>
      </c>
      <c r="AZ249" s="145">
        <v>2</v>
      </c>
      <c r="BA249" s="126">
        <v>50.6</v>
      </c>
      <c r="BB249" s="126">
        <f t="shared" si="47"/>
        <v>25.3</v>
      </c>
      <c r="BD249" t="str">
        <f t="shared" si="39"/>
        <v/>
      </c>
      <c r="BF249" s="126" t="s">
        <v>594</v>
      </c>
      <c r="BG249" s="126" t="s">
        <v>594</v>
      </c>
      <c r="BH249" s="126" t="s">
        <v>594</v>
      </c>
      <c r="BI249" s="126" t="s">
        <v>594</v>
      </c>
      <c r="BJ249" s="126" t="s">
        <v>594</v>
      </c>
      <c r="BL249" s="2"/>
      <c r="BM249" s="133"/>
      <c r="BN249" s="134"/>
      <c r="BO249" s="134"/>
      <c r="BP249" s="134"/>
      <c r="BQ249" s="134"/>
      <c r="BR249" t="str">
        <f t="shared" si="40"/>
        <v/>
      </c>
      <c r="BS249" t="s">
        <v>594</v>
      </c>
      <c r="BT249" t="s">
        <v>594</v>
      </c>
      <c r="BU249" t="s">
        <v>594</v>
      </c>
      <c r="BV249" t="s">
        <v>594</v>
      </c>
      <c r="BW249" t="s">
        <v>594</v>
      </c>
    </row>
    <row r="250" spans="1:76" x14ac:dyDescent="0.2">
      <c r="A250" s="2" t="s">
        <v>282</v>
      </c>
      <c r="B250" s="2" t="str">
        <f t="shared" si="46"/>
        <v>.</v>
      </c>
      <c r="C250" s="3" t="s">
        <v>282</v>
      </c>
      <c r="D250" s="3">
        <v>249</v>
      </c>
      <c r="E250" s="2"/>
      <c r="F250" s="2"/>
      <c r="G250" s="3">
        <v>28</v>
      </c>
      <c r="H250" s="3">
        <v>11</v>
      </c>
      <c r="I250" s="3">
        <v>4</v>
      </c>
      <c r="J250" s="3">
        <v>2</v>
      </c>
      <c r="K250" s="3">
        <v>11</v>
      </c>
      <c r="L250" s="3">
        <v>32</v>
      </c>
      <c r="M250" s="27" t="s">
        <v>3</v>
      </c>
      <c r="N250" s="27" t="s">
        <v>4</v>
      </c>
      <c r="O250" s="27" t="s">
        <v>20</v>
      </c>
      <c r="P250" s="27">
        <v>4</v>
      </c>
      <c r="Q250" s="27" t="s">
        <v>21</v>
      </c>
      <c r="R250" s="35" t="s">
        <v>582</v>
      </c>
      <c r="S250" s="21"/>
      <c r="T250" s="21"/>
      <c r="U250" s="53"/>
      <c r="V250" s="53"/>
      <c r="W250" s="54"/>
      <c r="X250" s="54"/>
      <c r="Y250" s="54"/>
      <c r="Z250" s="66">
        <v>43436</v>
      </c>
      <c r="AA250" s="96">
        <v>0.7583333333333333</v>
      </c>
      <c r="AB250" s="82">
        <v>5</v>
      </c>
      <c r="AC250" s="82">
        <v>7</v>
      </c>
      <c r="AD250" s="77"/>
      <c r="AE250" s="77"/>
      <c r="AF250" s="79"/>
      <c r="AG250" s="79"/>
      <c r="AH250" s="77"/>
      <c r="AI250" s="2"/>
      <c r="AK250">
        <v>6.5000000000000002E-2</v>
      </c>
      <c r="AL250">
        <v>0.17299999999999999</v>
      </c>
      <c r="AM250">
        <v>0.10090909090909092</v>
      </c>
      <c r="AW250" s="126">
        <f t="shared" si="43"/>
        <v>0.10090909090909092</v>
      </c>
      <c r="AX250" s="127">
        <f t="shared" si="48"/>
        <v>0.97653958944281527</v>
      </c>
      <c r="AZ250" s="145">
        <f>AB250+AC250</f>
        <v>12</v>
      </c>
      <c r="BA250" s="145">
        <v>12.4</v>
      </c>
      <c r="BB250" s="126">
        <f t="shared" si="47"/>
        <v>1.0333333333333334</v>
      </c>
      <c r="BD250" t="str">
        <f t="shared" si="39"/>
        <v/>
      </c>
      <c r="BF250" s="126" t="s">
        <v>594</v>
      </c>
      <c r="BG250" s="126" t="s">
        <v>594</v>
      </c>
      <c r="BH250" s="126" t="s">
        <v>594</v>
      </c>
      <c r="BI250" s="126" t="s">
        <v>594</v>
      </c>
      <c r="BJ250" s="126" t="s">
        <v>594</v>
      </c>
      <c r="BL250" s="2"/>
      <c r="BM250" s="21"/>
      <c r="BN250" s="6"/>
      <c r="BO250" s="6"/>
      <c r="BP250" s="6"/>
      <c r="BQ250" s="6"/>
      <c r="BR250" t="str">
        <f t="shared" si="40"/>
        <v/>
      </c>
      <c r="BS250" t="s">
        <v>594</v>
      </c>
      <c r="BT250" t="s">
        <v>594</v>
      </c>
      <c r="BU250" t="s">
        <v>594</v>
      </c>
      <c r="BV250" t="s">
        <v>594</v>
      </c>
      <c r="BW250" t="s">
        <v>594</v>
      </c>
    </row>
    <row r="251" spans="1:76" x14ac:dyDescent="0.2">
      <c r="A251" s="2" t="s">
        <v>283</v>
      </c>
      <c r="B251" s="2" t="str">
        <f t="shared" si="46"/>
        <v>.</v>
      </c>
      <c r="C251" s="3" t="s">
        <v>283</v>
      </c>
      <c r="D251" s="3">
        <v>250</v>
      </c>
      <c r="E251" s="2"/>
      <c r="F251" s="2"/>
      <c r="G251" s="3">
        <v>28</v>
      </c>
      <c r="H251" s="3">
        <v>13</v>
      </c>
      <c r="I251" s="3">
        <v>4</v>
      </c>
      <c r="J251" s="3">
        <v>2</v>
      </c>
      <c r="K251" s="3">
        <v>12</v>
      </c>
      <c r="L251" s="3">
        <v>31</v>
      </c>
      <c r="M251" s="20" t="s">
        <v>3</v>
      </c>
      <c r="N251" s="20" t="s">
        <v>23</v>
      </c>
      <c r="O251" s="20" t="s">
        <v>20</v>
      </c>
      <c r="P251" s="20">
        <v>6</v>
      </c>
      <c r="Q251" s="20" t="s">
        <v>10</v>
      </c>
      <c r="R251" s="25" t="s">
        <v>581</v>
      </c>
      <c r="S251" s="21"/>
      <c r="T251" s="21"/>
      <c r="U251" s="53"/>
      <c r="V251" s="53"/>
      <c r="W251" s="54"/>
      <c r="X251" s="54"/>
      <c r="Y251" s="54"/>
      <c r="Z251" s="48">
        <v>43438</v>
      </c>
      <c r="AA251" s="96">
        <v>0.59861111111111109</v>
      </c>
      <c r="AB251" s="82">
        <v>5</v>
      </c>
      <c r="AC251" s="82">
        <v>3</v>
      </c>
      <c r="AD251" s="77"/>
      <c r="AE251" s="77"/>
      <c r="AF251" s="79"/>
      <c r="AG251" s="79"/>
      <c r="AH251" s="77"/>
      <c r="AI251" s="2"/>
      <c r="AK251">
        <v>0.05</v>
      </c>
      <c r="AL251">
        <v>0.157</v>
      </c>
      <c r="AM251">
        <v>9.7500000000000003E-2</v>
      </c>
      <c r="AW251" s="126">
        <f t="shared" si="43"/>
        <v>9.7500000000000003E-2</v>
      </c>
      <c r="AX251" s="127">
        <f t="shared" si="48"/>
        <v>0.50980392156862753</v>
      </c>
      <c r="AZ251" s="145">
        <f>AB251+AC251</f>
        <v>8</v>
      </c>
      <c r="BA251" s="126">
        <v>15.3</v>
      </c>
      <c r="BB251" s="126">
        <f t="shared" si="47"/>
        <v>1.9125000000000001</v>
      </c>
      <c r="BD251" t="str">
        <f t="shared" si="39"/>
        <v/>
      </c>
      <c r="BF251" s="126" t="s">
        <v>594</v>
      </c>
      <c r="BG251" s="126" t="s">
        <v>594</v>
      </c>
      <c r="BH251" s="126" t="s">
        <v>594</v>
      </c>
      <c r="BI251" s="126" t="s">
        <v>594</v>
      </c>
      <c r="BJ251" s="126" t="s">
        <v>594</v>
      </c>
      <c r="BL251" s="2"/>
      <c r="BM251" s="21"/>
      <c r="BN251" s="6"/>
      <c r="BO251" s="6"/>
      <c r="BP251" s="6"/>
      <c r="BQ251" s="6"/>
      <c r="BR251" t="str">
        <f t="shared" si="40"/>
        <v/>
      </c>
      <c r="BS251" t="s">
        <v>594</v>
      </c>
      <c r="BT251" t="s">
        <v>594</v>
      </c>
      <c r="BU251" t="s">
        <v>594</v>
      </c>
      <c r="BV251" t="s">
        <v>594</v>
      </c>
      <c r="BW251" t="s">
        <v>594</v>
      </c>
    </row>
    <row r="252" spans="1:76" x14ac:dyDescent="0.2">
      <c r="A252" s="2" t="s">
        <v>284</v>
      </c>
      <c r="B252" s="2" t="str">
        <f t="shared" si="46"/>
        <v>.</v>
      </c>
      <c r="C252" s="3" t="s">
        <v>284</v>
      </c>
      <c r="D252" s="3">
        <v>251</v>
      </c>
      <c r="E252" s="2"/>
      <c r="F252" s="2"/>
      <c r="G252" s="3">
        <v>28</v>
      </c>
      <c r="H252" s="3">
        <v>15</v>
      </c>
      <c r="I252" s="3">
        <v>4</v>
      </c>
      <c r="J252" s="3">
        <v>2</v>
      </c>
      <c r="K252" s="3">
        <v>12</v>
      </c>
      <c r="L252" s="3">
        <v>33</v>
      </c>
      <c r="M252" s="33" t="s">
        <v>3</v>
      </c>
      <c r="N252" s="33" t="s">
        <v>23</v>
      </c>
      <c r="O252" s="33" t="s">
        <v>16</v>
      </c>
      <c r="P252" s="33" t="s">
        <v>24</v>
      </c>
      <c r="Q252" s="33" t="s">
        <v>24</v>
      </c>
      <c r="R252" s="34" t="s">
        <v>18</v>
      </c>
      <c r="S252" s="33" t="s">
        <v>26</v>
      </c>
      <c r="T252" s="32"/>
      <c r="U252" s="63"/>
      <c r="V252" s="63"/>
      <c r="W252" s="54"/>
      <c r="X252" s="54"/>
      <c r="Y252" s="54"/>
      <c r="Z252" s="116">
        <v>43448</v>
      </c>
      <c r="AA252" s="118"/>
      <c r="AB252" s="120"/>
      <c r="AC252" s="120"/>
      <c r="AD252" s="77"/>
      <c r="AE252" s="77"/>
      <c r="AF252" s="79"/>
      <c r="AG252" s="79"/>
      <c r="AH252" s="77"/>
      <c r="AI252" s="2"/>
      <c r="AK252">
        <v>5.3333333333333337E-2</v>
      </c>
      <c r="AL252">
        <v>0.23199999999999998</v>
      </c>
      <c r="AM252">
        <v>0.13200000000000001</v>
      </c>
      <c r="AN252">
        <v>0.46500000000000002</v>
      </c>
      <c r="AO252">
        <v>0.76500000000000001</v>
      </c>
      <c r="AP252">
        <v>0.99</v>
      </c>
      <c r="AQ252">
        <v>1.29</v>
      </c>
      <c r="AR252">
        <v>1.87</v>
      </c>
      <c r="AS252">
        <v>2.2599999999999998</v>
      </c>
      <c r="AT252">
        <v>2.355</v>
      </c>
      <c r="AU252">
        <v>3.6549999999999998</v>
      </c>
      <c r="AV252">
        <v>5.23</v>
      </c>
      <c r="AW252" s="126">
        <f t="shared" si="43"/>
        <v>5.23</v>
      </c>
      <c r="AX252" s="127">
        <f t="shared" si="48"/>
        <v>1.6292834890965733</v>
      </c>
      <c r="AZ252" s="145">
        <v>2</v>
      </c>
      <c r="BA252" s="126">
        <v>64.2</v>
      </c>
      <c r="BB252" s="126">
        <f t="shared" si="47"/>
        <v>32.1</v>
      </c>
      <c r="BC252">
        <v>16.600000000000001</v>
      </c>
      <c r="BD252">
        <f t="shared" si="39"/>
        <v>8.3000000000000007</v>
      </c>
      <c r="BE252" s="126">
        <v>0.25856697819314645</v>
      </c>
      <c r="BF252" s="126">
        <v>284.82355000000001</v>
      </c>
      <c r="BG252" s="126">
        <v>4.2722375000000001</v>
      </c>
      <c r="BH252" s="126">
        <v>13.421625000000001</v>
      </c>
      <c r="BI252" s="126">
        <v>7.4825000000000003E-2</v>
      </c>
      <c r="BJ252" s="126">
        <v>5.0375000000000003E-2</v>
      </c>
      <c r="BL252" s="2" t="s">
        <v>491</v>
      </c>
      <c r="BM252" s="21" t="s">
        <v>491</v>
      </c>
      <c r="BN252" s="6"/>
      <c r="BO252" s="6"/>
      <c r="BP252" s="6"/>
      <c r="BQ252" s="6"/>
      <c r="BR252" t="str">
        <f t="shared" si="40"/>
        <v/>
      </c>
      <c r="BS252" t="s">
        <v>594</v>
      </c>
      <c r="BT252" t="s">
        <v>594</v>
      </c>
      <c r="BU252" t="s">
        <v>594</v>
      </c>
      <c r="BV252" t="s">
        <v>594</v>
      </c>
      <c r="BW252" t="s">
        <v>594</v>
      </c>
    </row>
    <row r="253" spans="1:76" x14ac:dyDescent="0.2">
      <c r="A253" s="2" t="s">
        <v>285</v>
      </c>
      <c r="B253" s="2" t="str">
        <f t="shared" si="46"/>
        <v>.</v>
      </c>
      <c r="C253" s="3" t="s">
        <v>285</v>
      </c>
      <c r="D253" s="3">
        <v>252</v>
      </c>
      <c r="E253" s="2"/>
      <c r="F253" s="2"/>
      <c r="G253" s="3">
        <v>28</v>
      </c>
      <c r="H253" s="3">
        <v>17</v>
      </c>
      <c r="I253" s="3">
        <v>4</v>
      </c>
      <c r="J253" s="3">
        <v>2</v>
      </c>
      <c r="K253" s="3">
        <v>13</v>
      </c>
      <c r="L253" s="3">
        <v>32</v>
      </c>
      <c r="M253" s="31" t="s">
        <v>3</v>
      </c>
      <c r="N253" s="31" t="s">
        <v>4</v>
      </c>
      <c r="O253" s="31" t="s">
        <v>16</v>
      </c>
      <c r="P253" s="31">
        <v>13</v>
      </c>
      <c r="Q253" s="31" t="s">
        <v>515</v>
      </c>
      <c r="R253" s="39" t="s">
        <v>583</v>
      </c>
      <c r="S253" s="43" t="s">
        <v>470</v>
      </c>
      <c r="T253" s="51"/>
      <c r="U253" s="53"/>
      <c r="V253" s="53"/>
      <c r="W253" s="54"/>
      <c r="X253" s="54"/>
      <c r="Y253" s="54"/>
      <c r="Z253" s="48">
        <v>43445</v>
      </c>
      <c r="AA253" s="96">
        <v>0.93402777777777779</v>
      </c>
      <c r="AB253" s="82">
        <v>1</v>
      </c>
      <c r="AC253" s="82">
        <v>1</v>
      </c>
      <c r="AD253" s="77"/>
      <c r="AE253" s="77"/>
      <c r="AF253" s="79">
        <v>29.7</v>
      </c>
      <c r="AG253" s="79">
        <v>-1.68</v>
      </c>
      <c r="AH253" s="77" t="s">
        <v>551</v>
      </c>
      <c r="AI253" s="2"/>
      <c r="AK253" t="s">
        <v>594</v>
      </c>
      <c r="AM253" t="s">
        <v>594</v>
      </c>
      <c r="AO253" t="s">
        <v>594</v>
      </c>
      <c r="AP253" t="s">
        <v>594</v>
      </c>
      <c r="AQ253" t="s">
        <v>594</v>
      </c>
      <c r="AR253" t="s">
        <v>594</v>
      </c>
      <c r="AS253" t="s">
        <v>594</v>
      </c>
      <c r="AT253" t="s">
        <v>594</v>
      </c>
      <c r="AW253" s="126" t="str">
        <f t="shared" si="43"/>
        <v/>
      </c>
      <c r="AX253" s="127"/>
      <c r="AZ253" s="145">
        <v>2</v>
      </c>
      <c r="BA253" s="126">
        <v>49.9</v>
      </c>
      <c r="BB253" s="126">
        <f t="shared" si="47"/>
        <v>24.95</v>
      </c>
      <c r="BD253" t="str">
        <f t="shared" si="39"/>
        <v/>
      </c>
      <c r="BF253" s="126" t="s">
        <v>594</v>
      </c>
      <c r="BG253" s="126" t="s">
        <v>594</v>
      </c>
      <c r="BH253" s="126" t="s">
        <v>594</v>
      </c>
      <c r="BI253" s="126" t="s">
        <v>594</v>
      </c>
      <c r="BJ253" s="126" t="s">
        <v>594</v>
      </c>
      <c r="BL253" s="2"/>
      <c r="BM253" s="21"/>
      <c r="BN253" s="6"/>
      <c r="BO253" s="6"/>
      <c r="BP253" s="6"/>
      <c r="BQ253" s="6"/>
      <c r="BR253" t="str">
        <f t="shared" si="40"/>
        <v/>
      </c>
      <c r="BS253" t="s">
        <v>594</v>
      </c>
      <c r="BT253" t="s">
        <v>594</v>
      </c>
      <c r="BU253" t="s">
        <v>594</v>
      </c>
      <c r="BV253" t="s">
        <v>594</v>
      </c>
      <c r="BW253" t="s">
        <v>594</v>
      </c>
    </row>
    <row r="254" spans="1:76" x14ac:dyDescent="0.2">
      <c r="A254" s="87"/>
      <c r="B254" s="87" t="str">
        <f t="shared" si="46"/>
        <v>.</v>
      </c>
      <c r="C254" s="89" t="s">
        <v>286</v>
      </c>
      <c r="D254" s="88">
        <v>253</v>
      </c>
      <c r="E254" s="2" t="s">
        <v>587</v>
      </c>
      <c r="F254" s="29" t="s">
        <v>588</v>
      </c>
      <c r="G254" s="3">
        <v>29</v>
      </c>
      <c r="H254" s="3">
        <v>1</v>
      </c>
      <c r="I254" s="3">
        <v>4</v>
      </c>
      <c r="J254" s="3">
        <v>2</v>
      </c>
      <c r="K254" s="3">
        <v>6</v>
      </c>
      <c r="L254" s="3">
        <v>33</v>
      </c>
      <c r="M254" s="28" t="s">
        <v>3</v>
      </c>
      <c r="N254" s="28" t="s">
        <v>4</v>
      </c>
      <c r="O254" s="28" t="s">
        <v>16</v>
      </c>
      <c r="P254" s="28" t="s">
        <v>19</v>
      </c>
      <c r="Q254" s="28" t="s">
        <v>19</v>
      </c>
      <c r="R254" s="36" t="s">
        <v>18</v>
      </c>
      <c r="S254" s="21"/>
      <c r="T254" s="21">
        <v>1</v>
      </c>
      <c r="U254" s="56" t="s">
        <v>471</v>
      </c>
      <c r="V254" s="68" t="s">
        <v>496</v>
      </c>
      <c r="W254" s="68" t="s">
        <v>297</v>
      </c>
      <c r="X254" s="68"/>
      <c r="Y254" s="68"/>
      <c r="Z254" s="2"/>
      <c r="AA254" s="96"/>
      <c r="AB254" s="82"/>
      <c r="AC254" s="82"/>
      <c r="AD254" s="77"/>
      <c r="AE254" s="77"/>
      <c r="AF254" s="79"/>
      <c r="AG254" s="79"/>
      <c r="AH254" s="2"/>
      <c r="AI254" s="2"/>
      <c r="AW254" s="126"/>
      <c r="AX254" s="127"/>
      <c r="AY254" s="5" t="s">
        <v>629</v>
      </c>
      <c r="AZ254" s="148"/>
      <c r="BA254" s="148"/>
      <c r="BB254" s="146"/>
      <c r="BD254" t="str">
        <f t="shared" si="39"/>
        <v/>
      </c>
      <c r="BF254" s="126" t="s">
        <v>594</v>
      </c>
      <c r="BG254" s="126" t="s">
        <v>594</v>
      </c>
      <c r="BH254" s="126" t="s">
        <v>594</v>
      </c>
      <c r="BI254" s="126" t="s">
        <v>594</v>
      </c>
      <c r="BJ254" s="126" t="s">
        <v>594</v>
      </c>
      <c r="BL254" s="2"/>
      <c r="BM254" s="139"/>
      <c r="BN254" s="140"/>
      <c r="BO254" s="140"/>
      <c r="BP254" s="140"/>
      <c r="BQ254" s="140"/>
      <c r="BR254" t="str">
        <f t="shared" si="40"/>
        <v/>
      </c>
      <c r="BS254" t="s">
        <v>594</v>
      </c>
      <c r="BT254" t="s">
        <v>594</v>
      </c>
      <c r="BU254" t="s">
        <v>594</v>
      </c>
      <c r="BV254" t="s">
        <v>594</v>
      </c>
      <c r="BW254" t="s">
        <v>594</v>
      </c>
    </row>
    <row r="255" spans="1:76" x14ac:dyDescent="0.2">
      <c r="A255" s="2" t="s">
        <v>287</v>
      </c>
      <c r="B255" s="2" t="str">
        <f t="shared" si="46"/>
        <v>.</v>
      </c>
      <c r="C255" s="3" t="s">
        <v>287</v>
      </c>
      <c r="D255" s="3">
        <v>254</v>
      </c>
      <c r="E255" s="2"/>
      <c r="F255" s="2"/>
      <c r="G255" s="3">
        <v>29</v>
      </c>
      <c r="H255" s="3">
        <v>3</v>
      </c>
      <c r="I255" s="3">
        <v>4</v>
      </c>
      <c r="J255" s="3">
        <v>2</v>
      </c>
      <c r="K255" s="3">
        <v>6</v>
      </c>
      <c r="L255" s="3">
        <v>31</v>
      </c>
      <c r="M255" s="26" t="s">
        <v>3</v>
      </c>
      <c r="N255" s="26" t="s">
        <v>4</v>
      </c>
      <c r="O255" s="26" t="s">
        <v>20</v>
      </c>
      <c r="P255" s="26">
        <v>3</v>
      </c>
      <c r="Q255" s="26" t="s">
        <v>7</v>
      </c>
      <c r="R255" s="38" t="s">
        <v>581</v>
      </c>
      <c r="S255" s="21"/>
      <c r="T255" s="21"/>
      <c r="U255" s="53"/>
      <c r="V255" s="53"/>
      <c r="W255" s="54"/>
      <c r="X255" s="54"/>
      <c r="Y255" s="54"/>
      <c r="Z255" s="66">
        <v>43435</v>
      </c>
      <c r="AA255" s="96">
        <v>0.61249999999999993</v>
      </c>
      <c r="AB255" s="82">
        <v>4</v>
      </c>
      <c r="AC255" s="82">
        <v>3</v>
      </c>
      <c r="AD255" s="77"/>
      <c r="AE255" s="77"/>
      <c r="AF255" s="79"/>
      <c r="AG255" s="79"/>
      <c r="AH255" s="77"/>
      <c r="AI255" s="2"/>
      <c r="AK255">
        <v>7.4999999999999997E-2</v>
      </c>
      <c r="AL255">
        <v>0.17874999999999999</v>
      </c>
      <c r="AW255" s="126">
        <f t="shared" ref="AW255:AW278" si="49">IF(AV255&gt;0,AV255,IF(AU255&gt;0,AU255,IF(AT255&gt;0,AT255,IF(AS255&gt;0,AS255,IF(AR255&gt;0,AR255,IF(AQ255&gt;0,AQ255,IF(AP255&gt;0,AP255,IF(AO255&gt;0,AO255,IF(AN255&gt;0,AN255,IF(AM255&gt;0,AM255,IF(AL255&gt;0,AL255,IF(AK255&gt;0,AK255))))))))))))</f>
        <v>0.17874999999999999</v>
      </c>
      <c r="AX255" s="127">
        <f t="shared" ref="AX255:AX260" si="50">IF(AW255&gt;0,AW255*10/(BB255),"")</f>
        <v>1.5838607594936709</v>
      </c>
      <c r="AZ255" s="145">
        <f>AB255+AC255</f>
        <v>7</v>
      </c>
      <c r="BA255" s="126">
        <v>7.9</v>
      </c>
      <c r="BB255" s="126">
        <f t="shared" ref="BB255:BB268" si="51">BA255/AZ255</f>
        <v>1.1285714285714286</v>
      </c>
      <c r="BD255" t="str">
        <f t="shared" si="39"/>
        <v/>
      </c>
      <c r="BF255" s="126" t="s">
        <v>594</v>
      </c>
      <c r="BG255" s="126" t="s">
        <v>594</v>
      </c>
      <c r="BH255" s="126" t="s">
        <v>594</v>
      </c>
      <c r="BI255" s="126" t="s">
        <v>594</v>
      </c>
      <c r="BJ255" s="126" t="s">
        <v>594</v>
      </c>
      <c r="BL255" s="2"/>
      <c r="BM255" s="21"/>
      <c r="BN255" s="6"/>
      <c r="BO255" s="6"/>
      <c r="BP255" s="6"/>
      <c r="BQ255" s="6"/>
      <c r="BR255" t="str">
        <f t="shared" si="40"/>
        <v/>
      </c>
      <c r="BS255" t="s">
        <v>594</v>
      </c>
      <c r="BT255" t="s">
        <v>594</v>
      </c>
      <c r="BU255" t="s">
        <v>594</v>
      </c>
      <c r="BV255" t="s">
        <v>594</v>
      </c>
      <c r="BW255" t="s">
        <v>594</v>
      </c>
    </row>
    <row r="256" spans="1:76" x14ac:dyDescent="0.2">
      <c r="A256" s="2" t="s">
        <v>288</v>
      </c>
      <c r="B256" s="2" t="str">
        <f t="shared" si="46"/>
        <v>.</v>
      </c>
      <c r="C256" s="32" t="s">
        <v>288</v>
      </c>
      <c r="D256" s="3">
        <v>255</v>
      </c>
      <c r="E256" s="2"/>
      <c r="F256" s="2"/>
      <c r="G256" s="3">
        <v>29</v>
      </c>
      <c r="H256" s="3">
        <v>5</v>
      </c>
      <c r="I256" s="3">
        <v>4</v>
      </c>
      <c r="J256" s="3">
        <v>2</v>
      </c>
      <c r="K256" s="3">
        <v>5</v>
      </c>
      <c r="L256" s="3">
        <v>32</v>
      </c>
      <c r="M256" s="27" t="s">
        <v>3</v>
      </c>
      <c r="N256" s="27" t="s">
        <v>4</v>
      </c>
      <c r="O256" s="27" t="s">
        <v>20</v>
      </c>
      <c r="P256" s="27">
        <v>4</v>
      </c>
      <c r="Q256" s="27" t="s">
        <v>21</v>
      </c>
      <c r="R256" s="35" t="s">
        <v>583</v>
      </c>
      <c r="S256" s="21"/>
      <c r="T256" s="21"/>
      <c r="U256" s="53"/>
      <c r="V256" s="53"/>
      <c r="W256" s="53"/>
      <c r="X256" s="53"/>
      <c r="Y256" s="53"/>
      <c r="Z256" s="66">
        <v>43436</v>
      </c>
      <c r="AA256" s="96">
        <v>0.93055555555555547</v>
      </c>
      <c r="AB256" s="82">
        <v>4</v>
      </c>
      <c r="AC256" s="82">
        <v>4</v>
      </c>
      <c r="AD256" s="77"/>
      <c r="AE256" s="77"/>
      <c r="AF256" s="79"/>
      <c r="AG256" s="79"/>
      <c r="AH256" s="77"/>
      <c r="AI256" s="21"/>
      <c r="AK256">
        <v>0.12</v>
      </c>
      <c r="AL256">
        <v>0.17333333333333334</v>
      </c>
      <c r="AM256">
        <v>0.18909090909090909</v>
      </c>
      <c r="AW256" s="126">
        <f t="shared" si="49"/>
        <v>0.18909090909090909</v>
      </c>
      <c r="AX256" s="127">
        <f t="shared" si="50"/>
        <v>1.1373889268626109</v>
      </c>
      <c r="AZ256" s="145">
        <f>AB256+AC256</f>
        <v>8</v>
      </c>
      <c r="BA256" s="126">
        <v>13.3</v>
      </c>
      <c r="BB256" s="126">
        <f t="shared" si="51"/>
        <v>1.6625000000000001</v>
      </c>
      <c r="BD256" t="str">
        <f t="shared" si="39"/>
        <v/>
      </c>
      <c r="BF256" s="126" t="s">
        <v>594</v>
      </c>
      <c r="BG256" s="126" t="s">
        <v>594</v>
      </c>
      <c r="BH256" s="126" t="s">
        <v>594</v>
      </c>
      <c r="BI256" s="126" t="s">
        <v>594</v>
      </c>
      <c r="BJ256" s="126" t="s">
        <v>594</v>
      </c>
      <c r="BL256" s="2"/>
      <c r="BM256" s="21"/>
      <c r="BN256" s="6"/>
      <c r="BO256" s="6"/>
      <c r="BP256" s="6"/>
      <c r="BQ256" s="6"/>
      <c r="BR256" t="str">
        <f t="shared" si="40"/>
        <v/>
      </c>
      <c r="BS256" t="s">
        <v>594</v>
      </c>
      <c r="BT256" t="s">
        <v>594</v>
      </c>
      <c r="BU256" t="s">
        <v>594</v>
      </c>
      <c r="BV256" t="s">
        <v>594</v>
      </c>
      <c r="BW256" t="s">
        <v>594</v>
      </c>
    </row>
    <row r="257" spans="1:75" x14ac:dyDescent="0.2">
      <c r="A257" s="29" t="s">
        <v>280</v>
      </c>
      <c r="B257" s="2" t="str">
        <f t="shared" si="46"/>
        <v>.</v>
      </c>
      <c r="C257" s="84" t="s">
        <v>289</v>
      </c>
      <c r="D257" s="84">
        <v>256</v>
      </c>
      <c r="E257" s="29" t="s">
        <v>491</v>
      </c>
      <c r="F257" s="29" t="s">
        <v>588</v>
      </c>
      <c r="G257" s="3">
        <v>29</v>
      </c>
      <c r="H257" s="3">
        <v>7</v>
      </c>
      <c r="I257" s="3">
        <v>4</v>
      </c>
      <c r="J257" s="3">
        <v>2</v>
      </c>
      <c r="K257" s="3">
        <v>4</v>
      </c>
      <c r="L257" s="3">
        <v>33</v>
      </c>
      <c r="M257" s="27" t="s">
        <v>3</v>
      </c>
      <c r="N257" s="27" t="s">
        <v>4</v>
      </c>
      <c r="O257" s="27" t="s">
        <v>20</v>
      </c>
      <c r="P257" s="27">
        <v>4</v>
      </c>
      <c r="Q257" s="27" t="s">
        <v>21</v>
      </c>
      <c r="R257" s="35" t="s">
        <v>581</v>
      </c>
      <c r="S257" s="21"/>
      <c r="T257" s="21">
        <v>1</v>
      </c>
      <c r="U257" s="69" t="s">
        <v>537</v>
      </c>
      <c r="V257" s="68"/>
      <c r="W257" s="68"/>
      <c r="X257" s="68"/>
      <c r="Y257" s="68"/>
      <c r="Z257" s="94">
        <v>43436</v>
      </c>
      <c r="AA257" s="97">
        <v>0.10208333333333335</v>
      </c>
      <c r="AB257" s="99">
        <v>6</v>
      </c>
      <c r="AC257" s="99">
        <v>3</v>
      </c>
      <c r="AD257" s="77"/>
      <c r="AE257" s="77"/>
      <c r="AF257" s="79"/>
      <c r="AG257" s="79"/>
      <c r="AH257" s="77"/>
      <c r="AI257" s="21"/>
      <c r="AK257">
        <v>0.12888888888888889</v>
      </c>
      <c r="AL257">
        <v>0.25727272727272726</v>
      </c>
      <c r="AM257">
        <v>0.29454545454545455</v>
      </c>
      <c r="AW257" s="126">
        <f t="shared" si="49"/>
        <v>0.29454545454545455</v>
      </c>
      <c r="AX257" s="127">
        <f t="shared" si="50"/>
        <v>1.5502392344497606</v>
      </c>
      <c r="AZ257" s="145">
        <f>AB257+AC257</f>
        <v>9</v>
      </c>
      <c r="BA257" s="147">
        <v>17.100000000000001</v>
      </c>
      <c r="BB257" s="126">
        <f t="shared" si="51"/>
        <v>1.9000000000000001</v>
      </c>
      <c r="BD257" t="str">
        <f t="shared" si="39"/>
        <v/>
      </c>
      <c r="BF257" s="126" t="s">
        <v>594</v>
      </c>
      <c r="BG257" s="126" t="s">
        <v>594</v>
      </c>
      <c r="BH257" s="126" t="s">
        <v>594</v>
      </c>
      <c r="BI257" s="126" t="s">
        <v>594</v>
      </c>
      <c r="BJ257" s="126" t="s">
        <v>594</v>
      </c>
      <c r="BL257" s="2"/>
      <c r="BM257" s="21"/>
      <c r="BN257" s="6"/>
      <c r="BO257" s="6"/>
      <c r="BP257" s="6"/>
      <c r="BQ257" s="6"/>
      <c r="BR257" t="str">
        <f t="shared" si="40"/>
        <v/>
      </c>
      <c r="BS257" t="s">
        <v>594</v>
      </c>
      <c r="BT257" t="s">
        <v>594</v>
      </c>
      <c r="BU257" t="s">
        <v>594</v>
      </c>
      <c r="BV257" t="s">
        <v>594</v>
      </c>
      <c r="BW257" t="s">
        <v>594</v>
      </c>
    </row>
    <row r="258" spans="1:75" x14ac:dyDescent="0.2">
      <c r="A258" s="2" t="s">
        <v>290</v>
      </c>
      <c r="B258" s="2" t="str">
        <f t="shared" si="46"/>
        <v>.</v>
      </c>
      <c r="C258" s="32" t="s">
        <v>290</v>
      </c>
      <c r="D258" s="3">
        <v>257</v>
      </c>
      <c r="E258" s="2"/>
      <c r="F258" s="2"/>
      <c r="G258" s="3">
        <v>29</v>
      </c>
      <c r="H258" s="3">
        <v>9</v>
      </c>
      <c r="I258" s="3">
        <v>4</v>
      </c>
      <c r="J258" s="3">
        <v>2</v>
      </c>
      <c r="K258" s="3">
        <v>4</v>
      </c>
      <c r="L258" s="3">
        <v>31</v>
      </c>
      <c r="M258" s="20" t="s">
        <v>3</v>
      </c>
      <c r="N258" s="20" t="s">
        <v>4</v>
      </c>
      <c r="O258" s="20" t="s">
        <v>20</v>
      </c>
      <c r="P258" s="20">
        <v>6</v>
      </c>
      <c r="Q258" s="20" t="s">
        <v>10</v>
      </c>
      <c r="R258" s="25" t="s">
        <v>581</v>
      </c>
      <c r="S258" s="21"/>
      <c r="T258" s="21"/>
      <c r="U258" s="53"/>
      <c r="V258" s="53"/>
      <c r="W258" s="53"/>
      <c r="X258" s="53"/>
      <c r="Y258" s="53"/>
      <c r="Z258" s="48">
        <v>43438</v>
      </c>
      <c r="AA258" s="96">
        <v>0.60138888888888886</v>
      </c>
      <c r="AB258" s="82">
        <v>4</v>
      </c>
      <c r="AC258" s="82">
        <v>3</v>
      </c>
      <c r="AD258" s="77"/>
      <c r="AE258" s="77"/>
      <c r="AF258" s="79"/>
      <c r="AG258" s="79"/>
      <c r="AH258" s="77"/>
      <c r="AI258" s="21"/>
      <c r="AK258">
        <v>0.1125</v>
      </c>
      <c r="AL258">
        <v>0.20125000000000001</v>
      </c>
      <c r="AM258">
        <v>0.21249999999999999</v>
      </c>
      <c r="AW258" s="126">
        <f t="shared" si="49"/>
        <v>0.21249999999999999</v>
      </c>
      <c r="AX258" s="127">
        <f t="shared" si="50"/>
        <v>0.79973118279569888</v>
      </c>
      <c r="AZ258" s="145">
        <f>AB258+AC258</f>
        <v>7</v>
      </c>
      <c r="BA258" s="126">
        <v>18.600000000000001</v>
      </c>
      <c r="BB258" s="126">
        <f t="shared" si="51"/>
        <v>2.6571428571428575</v>
      </c>
      <c r="BD258" t="str">
        <f t="shared" si="39"/>
        <v/>
      </c>
      <c r="BF258" s="126" t="s">
        <v>594</v>
      </c>
      <c r="BG258" s="126" t="s">
        <v>594</v>
      </c>
      <c r="BH258" s="126" t="s">
        <v>594</v>
      </c>
      <c r="BI258" s="126" t="s">
        <v>594</v>
      </c>
      <c r="BJ258" s="126" t="s">
        <v>594</v>
      </c>
      <c r="BL258" s="2"/>
      <c r="BM258" s="21"/>
      <c r="BN258" s="6"/>
      <c r="BO258" s="6"/>
      <c r="BP258" s="6"/>
      <c r="BQ258" s="6"/>
      <c r="BR258" t="str">
        <f t="shared" si="40"/>
        <v/>
      </c>
      <c r="BS258" t="s">
        <v>594</v>
      </c>
      <c r="BT258" t="s">
        <v>594</v>
      </c>
      <c r="BU258" t="s">
        <v>594</v>
      </c>
      <c r="BV258" t="s">
        <v>594</v>
      </c>
      <c r="BW258" t="s">
        <v>594</v>
      </c>
    </row>
    <row r="259" spans="1:75" x14ac:dyDescent="0.2">
      <c r="A259" s="29" t="s">
        <v>264</v>
      </c>
      <c r="B259" s="2" t="str">
        <f t="shared" si="46"/>
        <v>.</v>
      </c>
      <c r="C259" s="84" t="s">
        <v>291</v>
      </c>
      <c r="D259" s="84">
        <v>258</v>
      </c>
      <c r="E259" s="29" t="s">
        <v>491</v>
      </c>
      <c r="F259" s="29" t="s">
        <v>588</v>
      </c>
      <c r="G259" s="3">
        <v>29</v>
      </c>
      <c r="H259" s="3">
        <v>11</v>
      </c>
      <c r="I259" s="3">
        <v>4</v>
      </c>
      <c r="J259" s="3">
        <v>2</v>
      </c>
      <c r="K259" s="3">
        <v>3</v>
      </c>
      <c r="L259" s="3">
        <v>32</v>
      </c>
      <c r="M259" s="91" t="s">
        <v>3</v>
      </c>
      <c r="N259" s="91" t="s">
        <v>4</v>
      </c>
      <c r="O259" s="91" t="s">
        <v>16</v>
      </c>
      <c r="P259" s="91">
        <v>14</v>
      </c>
      <c r="Q259" s="91" t="s">
        <v>516</v>
      </c>
      <c r="R259" s="90" t="s">
        <v>580</v>
      </c>
      <c r="S259" s="21"/>
      <c r="T259" s="21">
        <v>1</v>
      </c>
      <c r="U259" s="69" t="s">
        <v>503</v>
      </c>
      <c r="V259" s="68"/>
      <c r="W259" s="68"/>
      <c r="X259" s="68"/>
      <c r="Y259" s="68"/>
      <c r="Z259" s="94">
        <v>43446</v>
      </c>
      <c r="AA259" s="97">
        <v>0.40347222222222223</v>
      </c>
      <c r="AB259" s="99"/>
      <c r="AC259" s="99"/>
      <c r="AD259" s="77"/>
      <c r="AE259" s="77"/>
      <c r="AF259" s="92">
        <v>31.1</v>
      </c>
      <c r="AG259" s="92"/>
      <c r="AH259" s="93" t="s">
        <v>551</v>
      </c>
      <c r="AI259" s="2"/>
      <c r="AK259">
        <v>0.13</v>
      </c>
      <c r="AL259">
        <v>0.28249999999999997</v>
      </c>
      <c r="AM259">
        <v>0.26</v>
      </c>
      <c r="AN259">
        <v>0.44666666700000002</v>
      </c>
      <c r="AO259">
        <v>0.875</v>
      </c>
      <c r="AP259">
        <v>1.05</v>
      </c>
      <c r="AQ259">
        <v>1.1200000000000001</v>
      </c>
      <c r="AR259">
        <v>1.33</v>
      </c>
      <c r="AS259">
        <v>1.68</v>
      </c>
      <c r="AT259">
        <v>2.39</v>
      </c>
      <c r="AW259" s="126">
        <f t="shared" si="49"/>
        <v>2.39</v>
      </c>
      <c r="AX259" s="127">
        <f t="shared" si="50"/>
        <v>1.4354354354354357</v>
      </c>
      <c r="AZ259" s="145">
        <v>2</v>
      </c>
      <c r="BA259" s="147">
        <v>33.299999999999997</v>
      </c>
      <c r="BB259" s="126">
        <f t="shared" si="51"/>
        <v>16.649999999999999</v>
      </c>
      <c r="BD259" t="str">
        <f t="shared" ref="BD259:BD322" si="52">IF(BC259&gt;0,BC259/AZ259,"")</f>
        <v/>
      </c>
      <c r="BF259" s="126" t="s">
        <v>594</v>
      </c>
      <c r="BG259" s="126" t="s">
        <v>594</v>
      </c>
      <c r="BH259" s="126" t="s">
        <v>594</v>
      </c>
      <c r="BI259" s="126" t="s">
        <v>594</v>
      </c>
      <c r="BJ259" s="126" t="s">
        <v>594</v>
      </c>
      <c r="BL259" s="2"/>
      <c r="BM259" s="21"/>
      <c r="BN259" s="6"/>
      <c r="BO259" s="6"/>
      <c r="BP259" s="6"/>
      <c r="BQ259" s="6"/>
      <c r="BR259" t="str">
        <f t="shared" ref="BR259:BR322" si="53">IF(BQ259&gt;0,BQ259/BN259,"")</f>
        <v/>
      </c>
      <c r="BS259" t="s">
        <v>594</v>
      </c>
      <c r="BT259" t="s">
        <v>594</v>
      </c>
      <c r="BU259" t="s">
        <v>594</v>
      </c>
      <c r="BV259" t="s">
        <v>594</v>
      </c>
      <c r="BW259" t="s">
        <v>594</v>
      </c>
    </row>
    <row r="260" spans="1:75" x14ac:dyDescent="0.2">
      <c r="A260" s="2" t="s">
        <v>482</v>
      </c>
      <c r="B260" s="2" t="str">
        <f t="shared" si="46"/>
        <v>.</v>
      </c>
      <c r="C260" s="3" t="s">
        <v>292</v>
      </c>
      <c r="D260" s="3">
        <v>259</v>
      </c>
      <c r="E260" s="2"/>
      <c r="F260" s="2"/>
      <c r="G260" s="3">
        <v>29</v>
      </c>
      <c r="H260" s="3">
        <v>13</v>
      </c>
      <c r="I260" s="3">
        <v>4</v>
      </c>
      <c r="J260" s="3">
        <v>2</v>
      </c>
      <c r="K260" s="3">
        <v>2</v>
      </c>
      <c r="L260" s="3">
        <v>33</v>
      </c>
      <c r="M260" s="28" t="s">
        <v>3</v>
      </c>
      <c r="N260" s="28" t="s">
        <v>23</v>
      </c>
      <c r="O260" s="28" t="s">
        <v>20</v>
      </c>
      <c r="P260" s="28">
        <v>8</v>
      </c>
      <c r="Q260" s="28" t="s">
        <v>11</v>
      </c>
      <c r="R260" s="28" t="s">
        <v>581</v>
      </c>
      <c r="S260" s="21"/>
      <c r="T260" s="21"/>
      <c r="U260" s="53"/>
      <c r="V260" s="53"/>
      <c r="W260" s="54"/>
      <c r="X260" s="54"/>
      <c r="Y260" s="54"/>
      <c r="Z260" s="48">
        <v>43440</v>
      </c>
      <c r="AA260" s="96">
        <v>0.61388888888888882</v>
      </c>
      <c r="AB260" s="82">
        <v>3</v>
      </c>
      <c r="AC260" s="82">
        <v>2</v>
      </c>
      <c r="AD260" s="77" t="s">
        <v>568</v>
      </c>
      <c r="AE260" s="77"/>
      <c r="AF260" s="79"/>
      <c r="AG260" s="79"/>
      <c r="AH260" s="77"/>
      <c r="AI260" s="2"/>
      <c r="AK260">
        <v>5.3333333333333337E-2</v>
      </c>
      <c r="AL260">
        <v>0.19125</v>
      </c>
      <c r="AM260">
        <v>0.14374999999999999</v>
      </c>
      <c r="AN260">
        <v>0.32461538499999998</v>
      </c>
      <c r="AW260" s="126">
        <f t="shared" si="49"/>
        <v>0.32461538499999998</v>
      </c>
      <c r="AX260" s="127">
        <f t="shared" si="50"/>
        <v>0.9169926129943502</v>
      </c>
      <c r="AZ260" s="145">
        <f>AB260+AC260</f>
        <v>5</v>
      </c>
      <c r="BA260" s="126">
        <v>17.7</v>
      </c>
      <c r="BB260" s="126">
        <f t="shared" si="51"/>
        <v>3.54</v>
      </c>
      <c r="BD260" t="str">
        <f t="shared" si="52"/>
        <v/>
      </c>
      <c r="BF260" s="126" t="s">
        <v>594</v>
      </c>
      <c r="BG260" s="126" t="s">
        <v>594</v>
      </c>
      <c r="BH260" s="126" t="s">
        <v>594</v>
      </c>
      <c r="BI260" s="126" t="s">
        <v>594</v>
      </c>
      <c r="BJ260" s="126" t="s">
        <v>594</v>
      </c>
      <c r="BL260" s="2"/>
      <c r="BM260" s="21"/>
      <c r="BN260" s="6"/>
      <c r="BO260" s="6"/>
      <c r="BP260" s="6"/>
      <c r="BQ260" s="6"/>
      <c r="BR260" t="str">
        <f t="shared" si="53"/>
        <v/>
      </c>
      <c r="BS260" t="s">
        <v>594</v>
      </c>
      <c r="BT260" t="s">
        <v>594</v>
      </c>
      <c r="BU260" t="s">
        <v>594</v>
      </c>
      <c r="BV260" t="s">
        <v>594</v>
      </c>
      <c r="BW260" t="s">
        <v>594</v>
      </c>
    </row>
    <row r="261" spans="1:75" x14ac:dyDescent="0.2">
      <c r="A261" s="2" t="s">
        <v>293</v>
      </c>
      <c r="B261" s="2" t="str">
        <f t="shared" si="46"/>
        <v>.</v>
      </c>
      <c r="C261" s="3" t="s">
        <v>293</v>
      </c>
      <c r="D261" s="3">
        <v>260</v>
      </c>
      <c r="E261" s="2"/>
      <c r="F261" s="2"/>
      <c r="G261" s="3">
        <v>29</v>
      </c>
      <c r="H261" s="3">
        <v>15</v>
      </c>
      <c r="I261" s="3">
        <v>4</v>
      </c>
      <c r="J261" s="3">
        <v>2</v>
      </c>
      <c r="K261" s="3">
        <v>2</v>
      </c>
      <c r="L261" s="3">
        <v>31</v>
      </c>
      <c r="M261" s="33" t="s">
        <v>3</v>
      </c>
      <c r="N261" s="33" t="s">
        <v>23</v>
      </c>
      <c r="O261" s="33" t="s">
        <v>16</v>
      </c>
      <c r="P261" s="33" t="s">
        <v>24</v>
      </c>
      <c r="Q261" s="33" t="s">
        <v>24</v>
      </c>
      <c r="R261" s="34" t="s">
        <v>18</v>
      </c>
      <c r="S261" s="33" t="s">
        <v>26</v>
      </c>
      <c r="T261" s="32"/>
      <c r="U261" s="63"/>
      <c r="V261" s="63"/>
      <c r="W261" s="54"/>
      <c r="X261" s="54"/>
      <c r="Y261" s="54"/>
      <c r="Z261" s="116">
        <v>43448</v>
      </c>
      <c r="AA261" s="118"/>
      <c r="AB261" s="120"/>
      <c r="AC261" s="120"/>
      <c r="AD261" s="77"/>
      <c r="AE261" s="77"/>
      <c r="AF261" s="124"/>
      <c r="AG261" s="124"/>
      <c r="AH261" s="123"/>
      <c r="AI261" s="2"/>
      <c r="AK261" t="s">
        <v>594</v>
      </c>
      <c r="AL261" t="s">
        <v>594</v>
      </c>
      <c r="AM261" t="s">
        <v>594</v>
      </c>
      <c r="AO261" t="s">
        <v>594</v>
      </c>
      <c r="AP261" t="s">
        <v>594</v>
      </c>
      <c r="AQ261" t="s">
        <v>594</v>
      </c>
      <c r="AR261" t="s">
        <v>594</v>
      </c>
      <c r="AS261" t="s">
        <v>594</v>
      </c>
      <c r="AT261" t="s">
        <v>594</v>
      </c>
      <c r="AU261" t="s">
        <v>594</v>
      </c>
      <c r="AV261" t="s">
        <v>594</v>
      </c>
      <c r="AW261" s="126" t="str">
        <f t="shared" si="49"/>
        <v/>
      </c>
      <c r="AX261" s="127"/>
      <c r="AZ261" s="145">
        <v>2</v>
      </c>
      <c r="BA261" s="126">
        <v>53.6</v>
      </c>
      <c r="BB261" s="126">
        <f t="shared" si="51"/>
        <v>26.8</v>
      </c>
      <c r="BC261">
        <v>5.5</v>
      </c>
      <c r="BD261">
        <f t="shared" si="52"/>
        <v>2.75</v>
      </c>
      <c r="BE261" s="126">
        <v>0.10261194029850745</v>
      </c>
      <c r="BF261" s="126">
        <v>116.7914375</v>
      </c>
      <c r="BG261" s="126">
        <v>1.90995</v>
      </c>
      <c r="BH261" s="126">
        <v>6.0002500000000003</v>
      </c>
      <c r="BI261" s="126">
        <v>8.115E-2</v>
      </c>
      <c r="BJ261" s="126">
        <v>2.4875000000000001E-2</v>
      </c>
      <c r="BL261" s="2" t="s">
        <v>491</v>
      </c>
      <c r="BM261" s="21" t="s">
        <v>491</v>
      </c>
      <c r="BN261" s="6"/>
      <c r="BO261" s="6"/>
      <c r="BP261" s="6"/>
      <c r="BQ261" s="6"/>
      <c r="BR261" t="str">
        <f t="shared" si="53"/>
        <v/>
      </c>
      <c r="BS261" t="s">
        <v>594</v>
      </c>
      <c r="BT261" t="s">
        <v>594</v>
      </c>
      <c r="BU261" t="s">
        <v>594</v>
      </c>
      <c r="BV261" t="s">
        <v>594</v>
      </c>
      <c r="BW261" t="s">
        <v>594</v>
      </c>
    </row>
    <row r="262" spans="1:75" x14ac:dyDescent="0.2">
      <c r="A262" s="2" t="s">
        <v>294</v>
      </c>
      <c r="B262" s="2" t="str">
        <f t="shared" si="46"/>
        <v>.</v>
      </c>
      <c r="C262" s="3" t="s">
        <v>294</v>
      </c>
      <c r="D262" s="3">
        <v>261</v>
      </c>
      <c r="E262" s="2"/>
      <c r="F262" s="2"/>
      <c r="G262" s="3">
        <v>29</v>
      </c>
      <c r="H262" s="3">
        <v>17</v>
      </c>
      <c r="I262" s="3">
        <v>4</v>
      </c>
      <c r="J262" s="3">
        <v>2</v>
      </c>
      <c r="K262" s="3">
        <v>1</v>
      </c>
      <c r="L262" s="3">
        <v>32</v>
      </c>
      <c r="M262" s="31" t="s">
        <v>3</v>
      </c>
      <c r="N262" s="31" t="s">
        <v>23</v>
      </c>
      <c r="O262" s="31" t="s">
        <v>16</v>
      </c>
      <c r="P262" s="31">
        <v>13</v>
      </c>
      <c r="Q262" s="31" t="s">
        <v>515</v>
      </c>
      <c r="R262" s="39" t="s">
        <v>582</v>
      </c>
      <c r="S262" s="21"/>
      <c r="T262" s="21"/>
      <c r="U262" s="53"/>
      <c r="V262" s="53"/>
      <c r="W262" s="54"/>
      <c r="X262" s="54"/>
      <c r="Y262" s="54"/>
      <c r="Z262" s="48">
        <v>43445</v>
      </c>
      <c r="AA262" s="96">
        <v>0.77361111111111114</v>
      </c>
      <c r="AB262" s="82">
        <v>1</v>
      </c>
      <c r="AC262" s="82">
        <v>1</v>
      </c>
      <c r="AD262" s="77"/>
      <c r="AE262" s="77"/>
      <c r="AF262" s="79">
        <v>33.200000000000003</v>
      </c>
      <c r="AG262" s="79"/>
      <c r="AH262" s="77" t="s">
        <v>554</v>
      </c>
      <c r="AI262" s="2"/>
      <c r="AK262">
        <v>0.13</v>
      </c>
      <c r="AL262">
        <v>0.25750000000000001</v>
      </c>
      <c r="AM262">
        <v>0.25666666666666665</v>
      </c>
      <c r="AN262">
        <v>0.42</v>
      </c>
      <c r="AO262">
        <v>0.95</v>
      </c>
      <c r="AP262">
        <v>1.2050000000000001</v>
      </c>
      <c r="AQ262">
        <v>1.54</v>
      </c>
      <c r="AR262">
        <v>1.99</v>
      </c>
      <c r="AS262">
        <v>2.62</v>
      </c>
      <c r="AT262">
        <v>3.105</v>
      </c>
      <c r="AW262" s="126">
        <f t="shared" si="49"/>
        <v>3.105</v>
      </c>
      <c r="AX262" s="127">
        <f>IF(AW262&gt;0,AW262*10/(BB262),"")</f>
        <v>1.805232558139535</v>
      </c>
      <c r="AZ262" s="145">
        <v>2</v>
      </c>
      <c r="BA262" s="145">
        <v>34.4</v>
      </c>
      <c r="BB262" s="126">
        <f t="shared" si="51"/>
        <v>17.2</v>
      </c>
      <c r="BD262" t="str">
        <f t="shared" si="52"/>
        <v/>
      </c>
      <c r="BF262" s="126" t="s">
        <v>594</v>
      </c>
      <c r="BG262" s="126" t="s">
        <v>594</v>
      </c>
      <c r="BH262" s="126" t="s">
        <v>594</v>
      </c>
      <c r="BI262" s="126" t="s">
        <v>594</v>
      </c>
      <c r="BJ262" s="126" t="s">
        <v>594</v>
      </c>
      <c r="BL262" s="2"/>
      <c r="BM262" s="21"/>
      <c r="BN262" s="6"/>
      <c r="BO262" s="6"/>
      <c r="BP262" s="6"/>
      <c r="BQ262" s="6"/>
      <c r="BR262" t="str">
        <f t="shared" si="53"/>
        <v/>
      </c>
      <c r="BS262" t="s">
        <v>594</v>
      </c>
      <c r="BT262" t="s">
        <v>594</v>
      </c>
      <c r="BU262" t="s">
        <v>594</v>
      </c>
      <c r="BV262" t="s">
        <v>594</v>
      </c>
      <c r="BW262" t="s">
        <v>594</v>
      </c>
    </row>
    <row r="263" spans="1:75" x14ac:dyDescent="0.2">
      <c r="A263" s="2" t="s">
        <v>295</v>
      </c>
      <c r="B263" s="2" t="str">
        <f t="shared" si="46"/>
        <v>.</v>
      </c>
      <c r="C263" s="3" t="s">
        <v>295</v>
      </c>
      <c r="D263" s="3">
        <v>262</v>
      </c>
      <c r="E263" s="2"/>
      <c r="F263" s="2"/>
      <c r="G263" s="3">
        <v>30</v>
      </c>
      <c r="H263" s="3">
        <v>1</v>
      </c>
      <c r="I263" s="3">
        <v>4</v>
      </c>
      <c r="J263" s="3">
        <v>2</v>
      </c>
      <c r="K263" s="3">
        <v>6</v>
      </c>
      <c r="L263" s="3">
        <v>29</v>
      </c>
      <c r="M263" s="33" t="s">
        <v>3</v>
      </c>
      <c r="N263" s="33" t="s">
        <v>4</v>
      </c>
      <c r="O263" s="33" t="s">
        <v>16</v>
      </c>
      <c r="P263" s="33" t="s">
        <v>24</v>
      </c>
      <c r="Q263" s="33" t="s">
        <v>24</v>
      </c>
      <c r="R263" s="34" t="s">
        <v>18</v>
      </c>
      <c r="S263" s="33" t="s">
        <v>26</v>
      </c>
      <c r="T263" s="32"/>
      <c r="U263" s="63"/>
      <c r="V263" s="63"/>
      <c r="W263" s="54"/>
      <c r="X263" s="54"/>
      <c r="Y263" s="54"/>
      <c r="Z263" s="48">
        <v>43448</v>
      </c>
      <c r="AA263" s="96"/>
      <c r="AB263" s="82"/>
      <c r="AC263" s="82"/>
      <c r="AD263" s="77"/>
      <c r="AE263" s="77"/>
      <c r="AF263" s="79"/>
      <c r="AG263" s="79"/>
      <c r="AH263" s="77"/>
      <c r="AI263" s="2"/>
      <c r="AK263" t="s">
        <v>594</v>
      </c>
      <c r="AL263" t="s">
        <v>594</v>
      </c>
      <c r="AM263" t="s">
        <v>594</v>
      </c>
      <c r="AO263" t="s">
        <v>594</v>
      </c>
      <c r="AP263" t="s">
        <v>594</v>
      </c>
      <c r="AQ263" t="s">
        <v>594</v>
      </c>
      <c r="AR263" t="s">
        <v>594</v>
      </c>
      <c r="AS263" t="s">
        <v>594</v>
      </c>
      <c r="AT263" t="s">
        <v>594</v>
      </c>
      <c r="AU263" t="s">
        <v>594</v>
      </c>
      <c r="AV263" t="s">
        <v>594</v>
      </c>
      <c r="AW263" s="126" t="str">
        <f t="shared" si="49"/>
        <v/>
      </c>
      <c r="AX263" s="127"/>
      <c r="AZ263" s="145">
        <v>2</v>
      </c>
      <c r="BA263" s="126">
        <v>90.5</v>
      </c>
      <c r="BB263" s="126">
        <f t="shared" si="51"/>
        <v>45.25</v>
      </c>
      <c r="BC263">
        <v>10.199999999999999</v>
      </c>
      <c r="BD263">
        <f t="shared" si="52"/>
        <v>5.0999999999999996</v>
      </c>
      <c r="BE263" s="126">
        <v>0.11270718232044198</v>
      </c>
      <c r="BF263" s="126">
        <v>156.77695</v>
      </c>
      <c r="BG263" s="126">
        <v>2.6346625000000001</v>
      </c>
      <c r="BH263" s="126">
        <v>8.2769999999999992</v>
      </c>
      <c r="BI263" s="126">
        <v>8.3212499999999995E-2</v>
      </c>
      <c r="BJ263" s="126">
        <v>3.5249999999999997E-2</v>
      </c>
      <c r="BL263" s="2" t="s">
        <v>491</v>
      </c>
      <c r="BM263" s="21" t="s">
        <v>491</v>
      </c>
      <c r="BN263" s="6"/>
      <c r="BO263" s="6"/>
      <c r="BP263" s="6"/>
      <c r="BQ263" s="6"/>
      <c r="BR263" t="str">
        <f t="shared" si="53"/>
        <v/>
      </c>
      <c r="BS263" t="s">
        <v>594</v>
      </c>
      <c r="BT263" t="s">
        <v>594</v>
      </c>
      <c r="BU263" t="s">
        <v>594</v>
      </c>
      <c r="BV263" t="s">
        <v>594</v>
      </c>
      <c r="BW263" t="s">
        <v>594</v>
      </c>
    </row>
    <row r="264" spans="1:75" x14ac:dyDescent="0.2">
      <c r="A264" s="2" t="s">
        <v>296</v>
      </c>
      <c r="B264" s="2" t="str">
        <f t="shared" si="46"/>
        <v>.</v>
      </c>
      <c r="C264" s="3" t="s">
        <v>296</v>
      </c>
      <c r="D264" s="3">
        <v>263</v>
      </c>
      <c r="E264" s="2"/>
      <c r="F264" s="2"/>
      <c r="G264" s="3">
        <v>30</v>
      </c>
      <c r="H264" s="3">
        <v>3</v>
      </c>
      <c r="I264" s="3">
        <v>4</v>
      </c>
      <c r="J264" s="3">
        <v>2</v>
      </c>
      <c r="K264" s="3">
        <v>6</v>
      </c>
      <c r="L264" s="3">
        <v>27</v>
      </c>
      <c r="M264" s="31" t="s">
        <v>3</v>
      </c>
      <c r="N264" s="31" t="s">
        <v>23</v>
      </c>
      <c r="O264" s="31" t="s">
        <v>16</v>
      </c>
      <c r="P264" s="31">
        <v>13</v>
      </c>
      <c r="Q264" s="31" t="s">
        <v>515</v>
      </c>
      <c r="R264" s="39" t="s">
        <v>583</v>
      </c>
      <c r="S264" s="21"/>
      <c r="T264" s="21"/>
      <c r="U264" s="53"/>
      <c r="V264" s="53"/>
      <c r="W264" s="54"/>
      <c r="X264" s="54"/>
      <c r="Y264" s="54"/>
      <c r="Z264" s="48">
        <v>43445</v>
      </c>
      <c r="AA264" s="96">
        <v>0.93611111111111101</v>
      </c>
      <c r="AB264" s="82">
        <v>1</v>
      </c>
      <c r="AC264" s="82">
        <v>1</v>
      </c>
      <c r="AD264" s="77"/>
      <c r="AE264" s="77"/>
      <c r="AF264" s="79">
        <v>36</v>
      </c>
      <c r="AG264" s="79">
        <v>-1.5</v>
      </c>
      <c r="AH264" s="77" t="s">
        <v>555</v>
      </c>
      <c r="AI264" s="2"/>
      <c r="AK264">
        <v>0.14666666666666667</v>
      </c>
      <c r="AL264">
        <v>0.23799999999999999</v>
      </c>
      <c r="AM264">
        <v>0.3075</v>
      </c>
      <c r="AN264">
        <v>0.38</v>
      </c>
      <c r="AO264">
        <v>0.86499999999999999</v>
      </c>
      <c r="AP264">
        <v>1.135</v>
      </c>
      <c r="AQ264">
        <v>1.5649999999999999</v>
      </c>
      <c r="AR264">
        <v>2.1850000000000001</v>
      </c>
      <c r="AS264">
        <v>2.9849999999999999</v>
      </c>
      <c r="AT264">
        <v>4.18</v>
      </c>
      <c r="AW264" s="126">
        <f t="shared" si="49"/>
        <v>4.18</v>
      </c>
      <c r="AX264" s="127">
        <f>IF(AW264&gt;0,AW264*10/(BB264),"")</f>
        <v>1.4901960784313724</v>
      </c>
      <c r="AZ264" s="145">
        <v>2</v>
      </c>
      <c r="BA264" s="126">
        <v>56.1</v>
      </c>
      <c r="BB264" s="126">
        <f t="shared" si="51"/>
        <v>28.05</v>
      </c>
      <c r="BD264" t="str">
        <f t="shared" si="52"/>
        <v/>
      </c>
      <c r="BF264" s="126" t="s">
        <v>594</v>
      </c>
      <c r="BG264" s="126" t="s">
        <v>594</v>
      </c>
      <c r="BH264" s="126" t="s">
        <v>594</v>
      </c>
      <c r="BI264" s="126" t="s">
        <v>594</v>
      </c>
      <c r="BJ264" s="126" t="s">
        <v>594</v>
      </c>
      <c r="BL264" s="2"/>
      <c r="BM264" s="21"/>
      <c r="BN264" s="6"/>
      <c r="BO264" s="6"/>
      <c r="BP264" s="6"/>
      <c r="BQ264" s="6"/>
      <c r="BR264" t="str">
        <f t="shared" si="53"/>
        <v/>
      </c>
      <c r="BS264" t="s">
        <v>594</v>
      </c>
      <c r="BT264" t="s">
        <v>594</v>
      </c>
      <c r="BU264" t="s">
        <v>594</v>
      </c>
      <c r="BV264" t="s">
        <v>594</v>
      </c>
      <c r="BW264" t="s">
        <v>594</v>
      </c>
    </row>
    <row r="265" spans="1:75" x14ac:dyDescent="0.2">
      <c r="A265" s="29" t="s">
        <v>286</v>
      </c>
      <c r="B265" s="2" t="str">
        <f t="shared" si="46"/>
        <v>.</v>
      </c>
      <c r="C265" s="84" t="s">
        <v>297</v>
      </c>
      <c r="D265" s="84">
        <v>264</v>
      </c>
      <c r="E265" s="29" t="s">
        <v>491</v>
      </c>
      <c r="F265" s="29" t="s">
        <v>588</v>
      </c>
      <c r="G265" s="3">
        <v>30</v>
      </c>
      <c r="H265" s="3">
        <v>5</v>
      </c>
      <c r="I265" s="3">
        <v>4</v>
      </c>
      <c r="J265" s="3">
        <v>2</v>
      </c>
      <c r="K265" s="3">
        <v>5</v>
      </c>
      <c r="L265" s="3">
        <v>28</v>
      </c>
      <c r="M265" s="91" t="s">
        <v>3</v>
      </c>
      <c r="N265" s="91" t="s">
        <v>4</v>
      </c>
      <c r="O265" s="91" t="s">
        <v>16</v>
      </c>
      <c r="P265" s="91">
        <v>14</v>
      </c>
      <c r="Q265" s="91" t="s">
        <v>516</v>
      </c>
      <c r="R265" s="90" t="s">
        <v>583</v>
      </c>
      <c r="S265" s="21"/>
      <c r="T265" s="21">
        <v>1</v>
      </c>
      <c r="U265" s="69" t="s">
        <v>504</v>
      </c>
      <c r="V265" s="68"/>
      <c r="W265" s="68"/>
      <c r="X265" s="68"/>
      <c r="Y265" s="68"/>
      <c r="Z265" s="94">
        <v>43446</v>
      </c>
      <c r="AA265" s="97">
        <v>0.92569444444444438</v>
      </c>
      <c r="AB265" s="99"/>
      <c r="AC265" s="99"/>
      <c r="AD265" s="77"/>
      <c r="AE265" s="77"/>
      <c r="AF265" s="79"/>
      <c r="AG265" s="79"/>
      <c r="AH265" s="93" t="s">
        <v>551</v>
      </c>
      <c r="AI265" s="2"/>
      <c r="AK265">
        <v>0.10666666666666667</v>
      </c>
      <c r="AL265">
        <v>0.20499999999999999</v>
      </c>
      <c r="AM265">
        <v>0.21333333333333335</v>
      </c>
      <c r="AN265">
        <v>0.41199999999999998</v>
      </c>
      <c r="AO265">
        <v>0.93500000000000005</v>
      </c>
      <c r="AP265">
        <v>1.1299999999999999</v>
      </c>
      <c r="AQ265">
        <v>1.69</v>
      </c>
      <c r="AR265">
        <v>1.8049999999999999</v>
      </c>
      <c r="AS265">
        <v>2.7450000000000001</v>
      </c>
      <c r="AT265">
        <v>3.3250000000000002</v>
      </c>
      <c r="AU265">
        <v>4.2949999999999999</v>
      </c>
      <c r="AW265" s="126">
        <f t="shared" si="49"/>
        <v>4.2949999999999999</v>
      </c>
      <c r="AX265" s="127">
        <f>IF(AW265&gt;0,AW265*10/(BB265),"")</f>
        <v>1.2167138810198301</v>
      </c>
      <c r="AZ265" s="145">
        <v>2</v>
      </c>
      <c r="BA265" s="149">
        <v>70.599999999999994</v>
      </c>
      <c r="BB265" s="126">
        <f t="shared" si="51"/>
        <v>35.299999999999997</v>
      </c>
      <c r="BD265" t="str">
        <f t="shared" si="52"/>
        <v/>
      </c>
      <c r="BF265" s="126" t="s">
        <v>594</v>
      </c>
      <c r="BG265" s="126" t="s">
        <v>594</v>
      </c>
      <c r="BH265" s="126" t="s">
        <v>594</v>
      </c>
      <c r="BI265" s="126" t="s">
        <v>594</v>
      </c>
      <c r="BJ265" s="126" t="s">
        <v>594</v>
      </c>
      <c r="BL265" s="2"/>
      <c r="BM265" s="21"/>
      <c r="BN265" s="6"/>
      <c r="BO265" s="6"/>
      <c r="BP265" s="6"/>
      <c r="BQ265" s="6"/>
      <c r="BR265" t="str">
        <f t="shared" si="53"/>
        <v/>
      </c>
      <c r="BS265" t="s">
        <v>594</v>
      </c>
      <c r="BT265" t="s">
        <v>594</v>
      </c>
      <c r="BU265" t="s">
        <v>594</v>
      </c>
      <c r="BV265" t="s">
        <v>594</v>
      </c>
      <c r="BW265" t="s">
        <v>594</v>
      </c>
    </row>
    <row r="266" spans="1:75" x14ac:dyDescent="0.2">
      <c r="A266" s="2" t="s">
        <v>298</v>
      </c>
      <c r="B266" s="2" t="str">
        <f t="shared" si="46"/>
        <v>.</v>
      </c>
      <c r="C266" s="3" t="s">
        <v>298</v>
      </c>
      <c r="D266" s="3">
        <v>265</v>
      </c>
      <c r="E266" s="2"/>
      <c r="F266" s="2"/>
      <c r="G266" s="3">
        <v>30</v>
      </c>
      <c r="H266" s="3">
        <v>7</v>
      </c>
      <c r="I266" s="3">
        <v>4</v>
      </c>
      <c r="J266" s="3">
        <v>2</v>
      </c>
      <c r="K266" s="3">
        <v>4</v>
      </c>
      <c r="L266" s="3">
        <v>29</v>
      </c>
      <c r="M266" s="40" t="s">
        <v>3</v>
      </c>
      <c r="N266" s="40" t="s">
        <v>4</v>
      </c>
      <c r="O266" s="40" t="s">
        <v>16</v>
      </c>
      <c r="P266" s="40">
        <v>14</v>
      </c>
      <c r="Q266" s="40" t="s">
        <v>516</v>
      </c>
      <c r="R266" s="41" t="s">
        <v>582</v>
      </c>
      <c r="S266" s="21"/>
      <c r="T266" s="21"/>
      <c r="U266" s="53"/>
      <c r="V266" s="53"/>
      <c r="W266" s="54"/>
      <c r="X266" s="54"/>
      <c r="Y266" s="54"/>
      <c r="Z266" s="48">
        <v>43446</v>
      </c>
      <c r="AA266" s="96">
        <v>0.77013888888888893</v>
      </c>
      <c r="AB266" s="82">
        <v>1</v>
      </c>
      <c r="AC266" s="82">
        <v>1</v>
      </c>
      <c r="AD266" s="77"/>
      <c r="AE266" s="77"/>
      <c r="AF266" s="79">
        <v>36.5</v>
      </c>
      <c r="AG266" s="79">
        <v>7.8</v>
      </c>
      <c r="AH266" s="77" t="s">
        <v>552</v>
      </c>
      <c r="AI266" s="2"/>
      <c r="AK266">
        <v>0.12333333333333334</v>
      </c>
      <c r="AL266">
        <v>0.20200000000000001</v>
      </c>
      <c r="AM266">
        <v>0.16999999999999998</v>
      </c>
      <c r="AN266">
        <v>0.35333333300000003</v>
      </c>
      <c r="AO266">
        <v>0.81</v>
      </c>
      <c r="AP266">
        <v>1.085</v>
      </c>
      <c r="AQ266">
        <v>1.59</v>
      </c>
      <c r="AR266">
        <v>2.12</v>
      </c>
      <c r="AS266">
        <v>2.95</v>
      </c>
      <c r="AT266">
        <v>3.7050000000000001</v>
      </c>
      <c r="AU266">
        <v>4.4400000000000004</v>
      </c>
      <c r="AW266" s="126">
        <f t="shared" si="49"/>
        <v>4.4400000000000004</v>
      </c>
      <c r="AX266" s="127">
        <f>IF(AW266&gt;0,AW266*10/(BB266),"")</f>
        <v>1.4509803921568629</v>
      </c>
      <c r="AZ266" s="145">
        <v>2</v>
      </c>
      <c r="BA266" s="126">
        <v>61.2</v>
      </c>
      <c r="BB266" s="126">
        <f t="shared" si="51"/>
        <v>30.6</v>
      </c>
      <c r="BD266" t="str">
        <f t="shared" si="52"/>
        <v/>
      </c>
      <c r="BF266" s="126" t="s">
        <v>594</v>
      </c>
      <c r="BG266" s="126" t="s">
        <v>594</v>
      </c>
      <c r="BH266" s="126" t="s">
        <v>594</v>
      </c>
      <c r="BI266" s="126" t="s">
        <v>594</v>
      </c>
      <c r="BJ266" s="126" t="s">
        <v>594</v>
      </c>
      <c r="BL266" s="2"/>
      <c r="BM266" s="21"/>
      <c r="BN266" s="6"/>
      <c r="BO266" s="6"/>
      <c r="BP266" s="6"/>
      <c r="BQ266" s="6"/>
      <c r="BR266" t="str">
        <f t="shared" si="53"/>
        <v/>
      </c>
      <c r="BS266" t="s">
        <v>594</v>
      </c>
      <c r="BT266" t="s">
        <v>594</v>
      </c>
      <c r="BU266" t="s">
        <v>594</v>
      </c>
      <c r="BV266" t="s">
        <v>594</v>
      </c>
      <c r="BW266" t="s">
        <v>594</v>
      </c>
    </row>
    <row r="267" spans="1:75" x14ac:dyDescent="0.2">
      <c r="A267" s="2" t="s">
        <v>299</v>
      </c>
      <c r="B267" s="2" t="str">
        <f t="shared" si="46"/>
        <v>.</v>
      </c>
      <c r="C267" s="3" t="s">
        <v>299</v>
      </c>
      <c r="D267" s="3">
        <v>266</v>
      </c>
      <c r="E267" s="2"/>
      <c r="F267" s="2"/>
      <c r="G267" s="3">
        <v>30</v>
      </c>
      <c r="H267" s="3">
        <v>9</v>
      </c>
      <c r="I267" s="3">
        <v>4</v>
      </c>
      <c r="J267" s="3">
        <v>2</v>
      </c>
      <c r="K267" s="3">
        <v>4</v>
      </c>
      <c r="L267" s="3">
        <v>27</v>
      </c>
      <c r="M267" s="26" t="s">
        <v>3</v>
      </c>
      <c r="N267" s="26" t="s">
        <v>4</v>
      </c>
      <c r="O267" s="26" t="s">
        <v>20</v>
      </c>
      <c r="P267" s="26">
        <v>3</v>
      </c>
      <c r="Q267" s="26" t="s">
        <v>7</v>
      </c>
      <c r="R267" s="38" t="s">
        <v>583</v>
      </c>
      <c r="S267" s="21"/>
      <c r="T267" s="21"/>
      <c r="U267" s="53"/>
      <c r="V267" s="53"/>
      <c r="W267" s="54"/>
      <c r="X267" s="54"/>
      <c r="Y267" s="54"/>
      <c r="Z267" s="66">
        <v>43435</v>
      </c>
      <c r="AA267" s="96">
        <v>0.92986111111111114</v>
      </c>
      <c r="AB267" s="82">
        <v>3.5</v>
      </c>
      <c r="AC267" s="82">
        <v>3.5</v>
      </c>
      <c r="AD267" s="77"/>
      <c r="AE267" s="77"/>
      <c r="AF267" s="79"/>
      <c r="AG267" s="79"/>
      <c r="AH267" s="77"/>
      <c r="AI267" s="2"/>
      <c r="AK267">
        <v>8.2500000000000004E-2</v>
      </c>
      <c r="AL267">
        <v>0.14777777777777779</v>
      </c>
      <c r="AW267" s="126">
        <f t="shared" si="49"/>
        <v>0.14777777777777779</v>
      </c>
      <c r="AX267" s="127">
        <f>IF(AW267&gt;0,AW267*10/(BB267),"")</f>
        <v>1.4569640062597811</v>
      </c>
      <c r="AZ267" s="145">
        <f>AB267+AC267</f>
        <v>7</v>
      </c>
      <c r="BA267" s="145">
        <v>7.1</v>
      </c>
      <c r="BB267" s="126">
        <f t="shared" si="51"/>
        <v>1.0142857142857142</v>
      </c>
      <c r="BD267" t="str">
        <f t="shared" si="52"/>
        <v/>
      </c>
      <c r="BF267" s="126" t="s">
        <v>594</v>
      </c>
      <c r="BG267" s="126" t="s">
        <v>594</v>
      </c>
      <c r="BH267" s="126" t="s">
        <v>594</v>
      </c>
      <c r="BI267" s="126" t="s">
        <v>594</v>
      </c>
      <c r="BJ267" s="126" t="s">
        <v>594</v>
      </c>
      <c r="BL267" s="2"/>
      <c r="BM267" s="21"/>
      <c r="BN267" s="6"/>
      <c r="BO267" s="6"/>
      <c r="BP267" s="6"/>
      <c r="BQ267" s="6"/>
      <c r="BR267" t="str">
        <f t="shared" si="53"/>
        <v/>
      </c>
      <c r="BS267" t="s">
        <v>594</v>
      </c>
      <c r="BT267" t="s">
        <v>594</v>
      </c>
      <c r="BU267" t="s">
        <v>594</v>
      </c>
      <c r="BV267" t="s">
        <v>594</v>
      </c>
      <c r="BW267" t="s">
        <v>594</v>
      </c>
    </row>
    <row r="268" spans="1:75" x14ac:dyDescent="0.2">
      <c r="A268" s="2" t="s">
        <v>300</v>
      </c>
      <c r="B268" s="2" t="str">
        <f t="shared" si="46"/>
        <v>.</v>
      </c>
      <c r="C268" s="3" t="s">
        <v>300</v>
      </c>
      <c r="D268" s="3">
        <v>267</v>
      </c>
      <c r="E268" s="2"/>
      <c r="F268" s="2"/>
      <c r="G268" s="3">
        <v>30</v>
      </c>
      <c r="H268" s="3">
        <v>11</v>
      </c>
      <c r="I268" s="3">
        <v>4</v>
      </c>
      <c r="J268" s="3">
        <v>2</v>
      </c>
      <c r="K268" s="3">
        <v>3</v>
      </c>
      <c r="L268" s="3">
        <v>28</v>
      </c>
      <c r="M268" s="40" t="s">
        <v>3</v>
      </c>
      <c r="N268" s="40" t="s">
        <v>23</v>
      </c>
      <c r="O268" s="40" t="s">
        <v>16</v>
      </c>
      <c r="P268" s="40">
        <v>14</v>
      </c>
      <c r="Q268" s="40" t="s">
        <v>516</v>
      </c>
      <c r="R268" s="41" t="s">
        <v>581</v>
      </c>
      <c r="S268" s="21"/>
      <c r="T268" s="21"/>
      <c r="U268" s="53"/>
      <c r="V268" s="53"/>
      <c r="W268" s="54"/>
      <c r="X268" s="54"/>
      <c r="Y268" s="54"/>
      <c r="Z268" s="48">
        <v>43446</v>
      </c>
      <c r="AA268" s="96">
        <v>0.10486111111111111</v>
      </c>
      <c r="AB268" s="82"/>
      <c r="AC268" s="82"/>
      <c r="AD268" s="77"/>
      <c r="AE268" s="77"/>
      <c r="AF268" s="79">
        <v>37.1</v>
      </c>
      <c r="AG268" s="79">
        <v>9.68</v>
      </c>
      <c r="AH268" s="77" t="s">
        <v>552</v>
      </c>
      <c r="AI268" s="2"/>
      <c r="AK268">
        <v>0.05</v>
      </c>
      <c r="AL268">
        <v>0.192</v>
      </c>
      <c r="AM268">
        <v>0.182</v>
      </c>
      <c r="AN268">
        <v>0.32666666700000002</v>
      </c>
      <c r="AO268">
        <v>0.66500000000000004</v>
      </c>
      <c r="AP268">
        <v>0.8</v>
      </c>
      <c r="AQ268">
        <v>1.0049999999999999</v>
      </c>
      <c r="AR268">
        <v>1.1000000000000001</v>
      </c>
      <c r="AS268">
        <v>1.855</v>
      </c>
      <c r="AT268">
        <v>2.23</v>
      </c>
      <c r="AU268">
        <v>3.2549999999999999</v>
      </c>
      <c r="AW268" s="126">
        <f t="shared" si="49"/>
        <v>3.2549999999999999</v>
      </c>
      <c r="AX268" s="127">
        <f>IF(AW268&gt;0,AW268*10/(BB268),"")</f>
        <v>1.7594594594594593</v>
      </c>
      <c r="AZ268" s="145">
        <v>2</v>
      </c>
      <c r="BA268" s="126">
        <v>37</v>
      </c>
      <c r="BB268" s="126">
        <f t="shared" si="51"/>
        <v>18.5</v>
      </c>
      <c r="BD268" t="str">
        <f t="shared" si="52"/>
        <v/>
      </c>
      <c r="BF268" s="126" t="s">
        <v>594</v>
      </c>
      <c r="BG268" s="126" t="s">
        <v>594</v>
      </c>
      <c r="BH268" s="126" t="s">
        <v>594</v>
      </c>
      <c r="BI268" s="126" t="s">
        <v>594</v>
      </c>
      <c r="BJ268" s="126" t="s">
        <v>594</v>
      </c>
      <c r="BL268" s="2"/>
      <c r="BM268" s="21"/>
      <c r="BN268" s="6"/>
      <c r="BO268" s="6"/>
      <c r="BP268" s="6"/>
      <c r="BQ268" s="6"/>
      <c r="BR268" t="str">
        <f t="shared" si="53"/>
        <v/>
      </c>
      <c r="BS268" t="s">
        <v>594</v>
      </c>
      <c r="BT268" t="s">
        <v>594</v>
      </c>
      <c r="BU268" t="s">
        <v>594</v>
      </c>
      <c r="BV268" t="s">
        <v>594</v>
      </c>
      <c r="BW268" t="s">
        <v>594</v>
      </c>
    </row>
    <row r="269" spans="1:75" x14ac:dyDescent="0.2">
      <c r="A269" s="2" t="s">
        <v>301</v>
      </c>
      <c r="B269" s="2" t="str">
        <f t="shared" si="46"/>
        <v>.</v>
      </c>
      <c r="C269" s="3" t="s">
        <v>301</v>
      </c>
      <c r="D269" s="3">
        <v>268</v>
      </c>
      <c r="E269" s="2"/>
      <c r="F269" s="2"/>
      <c r="G269" s="3">
        <v>30</v>
      </c>
      <c r="H269" s="3">
        <v>13</v>
      </c>
      <c r="I269" s="3">
        <v>4</v>
      </c>
      <c r="J269" s="3">
        <v>2</v>
      </c>
      <c r="K269" s="3">
        <v>2</v>
      </c>
      <c r="L269" s="3">
        <v>29</v>
      </c>
      <c r="M269" s="22" t="s">
        <v>25</v>
      </c>
      <c r="N269" s="22" t="s">
        <v>25</v>
      </c>
      <c r="O269" s="22" t="s">
        <v>25</v>
      </c>
      <c r="P269" s="22" t="s">
        <v>25</v>
      </c>
      <c r="Q269" s="22" t="s">
        <v>25</v>
      </c>
      <c r="R269" s="42" t="s">
        <v>25</v>
      </c>
      <c r="S269" s="21"/>
      <c r="T269" s="21"/>
      <c r="U269" s="53"/>
      <c r="V269" s="53"/>
      <c r="W269" s="54"/>
      <c r="X269" s="54"/>
      <c r="Y269" s="54"/>
      <c r="Z269" s="2"/>
      <c r="AA269" s="96"/>
      <c r="AB269" s="82"/>
      <c r="AC269" s="82"/>
      <c r="AD269" s="77"/>
      <c r="AE269" s="77"/>
      <c r="AF269" s="79"/>
      <c r="AG269" s="79"/>
      <c r="AH269" s="77"/>
      <c r="AI269" s="2"/>
      <c r="AK269" t="s">
        <v>594</v>
      </c>
      <c r="AM269" t="s">
        <v>594</v>
      </c>
      <c r="AO269" t="s">
        <v>594</v>
      </c>
      <c r="AP269" t="s">
        <v>594</v>
      </c>
      <c r="AQ269" t="s">
        <v>594</v>
      </c>
      <c r="AR269" t="s">
        <v>594</v>
      </c>
      <c r="AS269" t="s">
        <v>594</v>
      </c>
      <c r="AT269" t="s">
        <v>594</v>
      </c>
      <c r="AU269" t="s">
        <v>594</v>
      </c>
      <c r="AV269" t="s">
        <v>594</v>
      </c>
      <c r="AW269" s="126" t="str">
        <f t="shared" si="49"/>
        <v/>
      </c>
      <c r="AX269" s="127"/>
      <c r="AZ269" s="145"/>
      <c r="BD269" t="str">
        <f t="shared" si="52"/>
        <v/>
      </c>
      <c r="BF269" s="126" t="s">
        <v>594</v>
      </c>
      <c r="BG269" s="126" t="s">
        <v>594</v>
      </c>
      <c r="BH269" s="126" t="s">
        <v>594</v>
      </c>
      <c r="BI269" s="126" t="s">
        <v>594</v>
      </c>
      <c r="BJ269" s="126" t="s">
        <v>594</v>
      </c>
      <c r="BL269" s="2"/>
      <c r="BM269" s="21"/>
      <c r="BN269" s="6"/>
      <c r="BO269" s="6"/>
      <c r="BP269" s="6"/>
      <c r="BQ269" s="6"/>
      <c r="BR269" t="str">
        <f t="shared" si="53"/>
        <v/>
      </c>
      <c r="BS269" t="s">
        <v>594</v>
      </c>
      <c r="BT269" t="s">
        <v>594</v>
      </c>
      <c r="BU269" t="s">
        <v>594</v>
      </c>
      <c r="BV269" t="s">
        <v>594</v>
      </c>
      <c r="BW269" t="s">
        <v>594</v>
      </c>
    </row>
    <row r="270" spans="1:75" x14ac:dyDescent="0.2">
      <c r="A270" s="2" t="s">
        <v>302</v>
      </c>
      <c r="B270" s="2" t="str">
        <f t="shared" si="46"/>
        <v>.</v>
      </c>
      <c r="C270" s="3" t="s">
        <v>302</v>
      </c>
      <c r="D270" s="3">
        <v>269</v>
      </c>
      <c r="E270" s="2"/>
      <c r="F270" s="2"/>
      <c r="G270" s="3">
        <v>30</v>
      </c>
      <c r="H270" s="3">
        <v>15</v>
      </c>
      <c r="I270" s="3">
        <v>4</v>
      </c>
      <c r="J270" s="3">
        <v>2</v>
      </c>
      <c r="K270" s="3">
        <v>2</v>
      </c>
      <c r="L270" s="3">
        <v>27</v>
      </c>
      <c r="M270" s="28" t="s">
        <v>3</v>
      </c>
      <c r="N270" s="28" t="s">
        <v>23</v>
      </c>
      <c r="O270" s="28" t="s">
        <v>16</v>
      </c>
      <c r="P270" s="28" t="s">
        <v>19</v>
      </c>
      <c r="Q270" s="28" t="s">
        <v>19</v>
      </c>
      <c r="R270" s="36" t="s">
        <v>18</v>
      </c>
      <c r="S270" s="21"/>
      <c r="T270" s="21"/>
      <c r="U270" s="53"/>
      <c r="V270" s="53"/>
      <c r="W270" s="54"/>
      <c r="X270" s="54"/>
      <c r="Y270" s="54"/>
      <c r="Z270" s="48">
        <v>43475</v>
      </c>
      <c r="AA270" s="96"/>
      <c r="AB270" s="82"/>
      <c r="AC270" s="82"/>
      <c r="AD270" s="77"/>
      <c r="AE270" s="77"/>
      <c r="AF270" s="79"/>
      <c r="AG270" s="79"/>
      <c r="AH270" s="77"/>
      <c r="AI270" s="2"/>
      <c r="AK270" t="s">
        <v>594</v>
      </c>
      <c r="AL270">
        <v>0.23666666666666666</v>
      </c>
      <c r="AM270">
        <v>0.18333333333333335</v>
      </c>
      <c r="AN270">
        <v>0.39600000000000002</v>
      </c>
      <c r="AO270">
        <v>0.73</v>
      </c>
      <c r="AP270">
        <v>0.93500000000000005</v>
      </c>
      <c r="AQ270">
        <v>1.2150000000000001</v>
      </c>
      <c r="AR270">
        <v>1.65</v>
      </c>
      <c r="AS270">
        <v>2.13</v>
      </c>
      <c r="AT270">
        <v>2.5099999999999998</v>
      </c>
      <c r="AU270">
        <v>3.46</v>
      </c>
      <c r="AV270">
        <v>5.1449999999999996</v>
      </c>
      <c r="AW270" s="126">
        <f t="shared" si="49"/>
        <v>5.1449999999999996</v>
      </c>
      <c r="AX270" s="127"/>
      <c r="BD270" t="str">
        <f t="shared" si="52"/>
        <v/>
      </c>
      <c r="BF270" s="126" t="s">
        <v>594</v>
      </c>
      <c r="BG270" s="126" t="s">
        <v>594</v>
      </c>
      <c r="BH270" s="126" t="s">
        <v>594</v>
      </c>
      <c r="BI270" s="126" t="s">
        <v>594</v>
      </c>
      <c r="BJ270" s="126" t="s">
        <v>594</v>
      </c>
      <c r="BL270" s="2" t="s">
        <v>491</v>
      </c>
      <c r="BM270" s="133" t="s">
        <v>493</v>
      </c>
      <c r="BN270" s="128">
        <v>2</v>
      </c>
      <c r="BO270" s="4">
        <v>705</v>
      </c>
      <c r="BP270" s="4">
        <f>BO270/BN270</f>
        <v>352.5</v>
      </c>
      <c r="BQ270" s="4">
        <v>76.7</v>
      </c>
      <c r="BR270">
        <f t="shared" si="53"/>
        <v>38.35</v>
      </c>
      <c r="BS270" s="126">
        <v>864.88964999999996</v>
      </c>
      <c r="BT270" s="126">
        <v>20.866025</v>
      </c>
      <c r="BU270" s="126">
        <v>65.552562499999993</v>
      </c>
      <c r="BV270" s="126">
        <v>0.12102499999999999</v>
      </c>
      <c r="BW270" s="126">
        <v>0.40175</v>
      </c>
    </row>
    <row r="271" spans="1:75" x14ac:dyDescent="0.2">
      <c r="A271" s="2" t="s">
        <v>303</v>
      </c>
      <c r="B271" s="2" t="str">
        <f t="shared" si="46"/>
        <v>.</v>
      </c>
      <c r="C271" s="3" t="s">
        <v>303</v>
      </c>
      <c r="D271" s="3">
        <v>270</v>
      </c>
      <c r="E271" s="2"/>
      <c r="F271" s="2"/>
      <c r="G271" s="3">
        <v>30</v>
      </c>
      <c r="H271" s="3">
        <v>17</v>
      </c>
      <c r="I271" s="3">
        <v>4</v>
      </c>
      <c r="J271" s="3">
        <v>2</v>
      </c>
      <c r="K271" s="3">
        <v>1</v>
      </c>
      <c r="L271" s="3">
        <v>28</v>
      </c>
      <c r="M271" s="33" t="s">
        <v>3</v>
      </c>
      <c r="N271" s="33" t="s">
        <v>4</v>
      </c>
      <c r="O271" s="33" t="s">
        <v>16</v>
      </c>
      <c r="P271" s="33" t="s">
        <v>17</v>
      </c>
      <c r="Q271" s="33" t="s">
        <v>17</v>
      </c>
      <c r="R271" s="34" t="s">
        <v>18</v>
      </c>
      <c r="S271" s="2"/>
      <c r="T271" s="21"/>
      <c r="U271" s="54"/>
      <c r="V271" s="54"/>
      <c r="W271" s="54"/>
      <c r="X271" s="54"/>
      <c r="Y271" s="54"/>
      <c r="Z271" s="48">
        <v>43448</v>
      </c>
      <c r="AA271" s="96"/>
      <c r="AB271" s="82"/>
      <c r="AC271" s="82"/>
      <c r="AD271" s="77"/>
      <c r="AE271" s="77"/>
      <c r="AF271" s="79"/>
      <c r="AG271" s="79"/>
      <c r="AH271" s="77"/>
      <c r="AI271" s="2"/>
      <c r="AK271">
        <v>0.13333333333333333</v>
      </c>
      <c r="AL271">
        <v>0.27</v>
      </c>
      <c r="AM271">
        <v>0.188</v>
      </c>
      <c r="AN271">
        <v>0.453333333</v>
      </c>
      <c r="AO271">
        <v>0.91500000000000004</v>
      </c>
      <c r="AP271">
        <v>1.145</v>
      </c>
      <c r="AQ271">
        <v>1.4550000000000001</v>
      </c>
      <c r="AR271">
        <v>1.865</v>
      </c>
      <c r="AS271">
        <v>2.6949999999999998</v>
      </c>
      <c r="AT271">
        <v>3.44</v>
      </c>
      <c r="AU271">
        <v>3.3450000000000002</v>
      </c>
      <c r="AV271">
        <v>6.4749999999999996</v>
      </c>
      <c r="AW271" s="126">
        <f t="shared" si="49"/>
        <v>6.4749999999999996</v>
      </c>
      <c r="AX271" s="127">
        <f>IF(AW271&gt;0,AW271*10/(BB271),"")</f>
        <v>1.6517857142857142</v>
      </c>
      <c r="AZ271" s="145">
        <v>2</v>
      </c>
      <c r="BA271" s="126">
        <v>78.400000000000006</v>
      </c>
      <c r="BB271" s="126">
        <f t="shared" ref="BB271:BB278" si="54">BA271/AZ271</f>
        <v>39.200000000000003</v>
      </c>
      <c r="BC271">
        <v>7.3</v>
      </c>
      <c r="BD271">
        <f t="shared" si="52"/>
        <v>3.65</v>
      </c>
      <c r="BE271" s="126">
        <v>9.3112244897959176E-2</v>
      </c>
      <c r="BF271" s="126">
        <v>167.73983333499999</v>
      </c>
      <c r="BG271" s="126">
        <v>2.73448333335</v>
      </c>
      <c r="BH271" s="126">
        <v>8.5906166665000008</v>
      </c>
      <c r="BI271" s="126">
        <v>8.0383333350000002E-2</v>
      </c>
      <c r="BJ271" s="126">
        <v>3.5499999999999997E-2</v>
      </c>
      <c r="BL271" s="2" t="s">
        <v>491</v>
      </c>
      <c r="BM271" s="21" t="s">
        <v>491</v>
      </c>
      <c r="BN271" s="6"/>
      <c r="BO271" s="6"/>
      <c r="BP271" s="6"/>
      <c r="BQ271" s="6"/>
      <c r="BR271" t="str">
        <f t="shared" si="53"/>
        <v/>
      </c>
      <c r="BS271" t="s">
        <v>594</v>
      </c>
      <c r="BT271" t="s">
        <v>594</v>
      </c>
      <c r="BU271" t="s">
        <v>594</v>
      </c>
      <c r="BV271" t="s">
        <v>594</v>
      </c>
      <c r="BW271" t="s">
        <v>594</v>
      </c>
    </row>
    <row r="272" spans="1:75" x14ac:dyDescent="0.2">
      <c r="A272" s="2" t="s">
        <v>304</v>
      </c>
      <c r="B272" s="2" t="str">
        <f t="shared" si="46"/>
        <v>.</v>
      </c>
      <c r="C272" s="3" t="s">
        <v>304</v>
      </c>
      <c r="D272" s="3">
        <v>271</v>
      </c>
      <c r="E272" s="2"/>
      <c r="F272" s="2"/>
      <c r="G272" s="3">
        <v>31</v>
      </c>
      <c r="H272" s="3">
        <v>1</v>
      </c>
      <c r="I272" s="3">
        <v>4</v>
      </c>
      <c r="J272" s="3">
        <v>2</v>
      </c>
      <c r="K272" s="3">
        <v>6</v>
      </c>
      <c r="L272" s="3">
        <v>25</v>
      </c>
      <c r="M272" s="27" t="s">
        <v>3</v>
      </c>
      <c r="N272" s="27" t="s">
        <v>23</v>
      </c>
      <c r="O272" s="27" t="s">
        <v>20</v>
      </c>
      <c r="P272" s="27">
        <v>4</v>
      </c>
      <c r="Q272" s="27" t="s">
        <v>21</v>
      </c>
      <c r="R272" s="35" t="s">
        <v>580</v>
      </c>
      <c r="S272" s="21"/>
      <c r="T272" s="21"/>
      <c r="U272" s="53"/>
      <c r="V272" s="53"/>
      <c r="W272" s="54"/>
      <c r="X272" s="54"/>
      <c r="Y272" s="54"/>
      <c r="Z272" s="66">
        <v>43436</v>
      </c>
      <c r="AA272" s="96">
        <v>0.3972222222222222</v>
      </c>
      <c r="AB272" s="82">
        <v>4</v>
      </c>
      <c r="AC272" s="82">
        <v>3</v>
      </c>
      <c r="AD272" s="77"/>
      <c r="AE272" s="77"/>
      <c r="AF272" s="79"/>
      <c r="AG272" s="79"/>
      <c r="AH272" s="77"/>
      <c r="AI272" s="2"/>
      <c r="AK272">
        <v>9.0000000000000011E-2</v>
      </c>
      <c r="AL272">
        <v>0.16999999999999998</v>
      </c>
      <c r="AW272" s="126">
        <f t="shared" si="49"/>
        <v>0.16999999999999998</v>
      </c>
      <c r="AX272" s="127">
        <f>IF(AW272&gt;0,AW272*10/(BB272),"")</f>
        <v>1.2268041237113401</v>
      </c>
      <c r="AZ272" s="145">
        <f>AB272+AC272</f>
        <v>7</v>
      </c>
      <c r="BA272" s="126">
        <v>9.6999999999999993</v>
      </c>
      <c r="BB272" s="126">
        <f t="shared" si="54"/>
        <v>1.3857142857142857</v>
      </c>
      <c r="BD272" t="str">
        <f t="shared" si="52"/>
        <v/>
      </c>
      <c r="BF272" s="126" t="s">
        <v>594</v>
      </c>
      <c r="BG272" s="126" t="s">
        <v>594</v>
      </c>
      <c r="BH272" s="126" t="s">
        <v>594</v>
      </c>
      <c r="BI272" s="126" t="s">
        <v>594</v>
      </c>
      <c r="BJ272" s="126" t="s">
        <v>594</v>
      </c>
      <c r="BL272" s="2"/>
      <c r="BM272" s="21"/>
      <c r="BN272" s="6"/>
      <c r="BO272" s="6"/>
      <c r="BP272" s="6"/>
      <c r="BQ272" s="6"/>
      <c r="BR272" t="str">
        <f t="shared" si="53"/>
        <v/>
      </c>
      <c r="BS272" t="s">
        <v>594</v>
      </c>
      <c r="BT272" t="s">
        <v>594</v>
      </c>
      <c r="BU272" t="s">
        <v>594</v>
      </c>
      <c r="BV272" t="s">
        <v>594</v>
      </c>
      <c r="BW272" t="s">
        <v>594</v>
      </c>
    </row>
    <row r="273" spans="1:76" x14ac:dyDescent="0.2">
      <c r="A273" s="2" t="s">
        <v>305</v>
      </c>
      <c r="B273" s="2" t="str">
        <f t="shared" si="46"/>
        <v>.</v>
      </c>
      <c r="C273" s="3" t="s">
        <v>305</v>
      </c>
      <c r="D273" s="3">
        <v>272</v>
      </c>
      <c r="E273" s="2"/>
      <c r="F273" s="2"/>
      <c r="G273" s="3">
        <v>31</v>
      </c>
      <c r="H273" s="3">
        <v>3</v>
      </c>
      <c r="I273" s="3">
        <v>4</v>
      </c>
      <c r="J273" s="3">
        <v>2</v>
      </c>
      <c r="K273" s="3">
        <v>6</v>
      </c>
      <c r="L273" s="3">
        <v>23</v>
      </c>
      <c r="M273" s="26" t="s">
        <v>3</v>
      </c>
      <c r="N273" s="26" t="s">
        <v>23</v>
      </c>
      <c r="O273" s="26" t="s">
        <v>20</v>
      </c>
      <c r="P273" s="26">
        <v>3</v>
      </c>
      <c r="Q273" s="26" t="s">
        <v>7</v>
      </c>
      <c r="R273" s="38" t="s">
        <v>580</v>
      </c>
      <c r="S273" s="21"/>
      <c r="T273" s="21"/>
      <c r="U273" s="53"/>
      <c r="V273" s="53"/>
      <c r="W273" s="54"/>
      <c r="X273" s="54"/>
      <c r="Y273" s="54"/>
      <c r="Z273" s="66">
        <v>43435</v>
      </c>
      <c r="AA273" s="96">
        <v>0.41111111111111115</v>
      </c>
      <c r="AB273" s="82">
        <v>3</v>
      </c>
      <c r="AC273" s="82">
        <v>3</v>
      </c>
      <c r="AD273" s="77"/>
      <c r="AE273" s="77"/>
      <c r="AF273" s="79"/>
      <c r="AG273" s="79"/>
      <c r="AH273" s="77"/>
      <c r="AI273" s="2"/>
      <c r="AK273">
        <v>0.13750000000000001</v>
      </c>
      <c r="AW273" s="126">
        <f t="shared" si="49"/>
        <v>0.13750000000000001</v>
      </c>
      <c r="AX273" s="127">
        <f>IF(AW273&gt;0,AW273*10/(BB273),"")</f>
        <v>2.4264705882352944</v>
      </c>
      <c r="AZ273" s="145">
        <f>AB273+AC273</f>
        <v>6</v>
      </c>
      <c r="BA273" s="126">
        <v>3.4</v>
      </c>
      <c r="BB273" s="126">
        <f>BA273/AZ273</f>
        <v>0.56666666666666665</v>
      </c>
      <c r="BD273" t="str">
        <f t="shared" si="52"/>
        <v/>
      </c>
      <c r="BF273" s="126" t="s">
        <v>594</v>
      </c>
      <c r="BG273" s="126" t="s">
        <v>594</v>
      </c>
      <c r="BH273" s="126" t="s">
        <v>594</v>
      </c>
      <c r="BI273" s="126" t="s">
        <v>594</v>
      </c>
      <c r="BJ273" s="126" t="s">
        <v>594</v>
      </c>
      <c r="BL273" s="2"/>
      <c r="BM273" s="21"/>
      <c r="BN273" s="6"/>
      <c r="BO273" s="6"/>
      <c r="BP273" s="6"/>
      <c r="BQ273" s="6"/>
      <c r="BR273" t="str">
        <f t="shared" si="53"/>
        <v/>
      </c>
      <c r="BS273" t="s">
        <v>594</v>
      </c>
      <c r="BT273" t="s">
        <v>594</v>
      </c>
      <c r="BU273" t="s">
        <v>594</v>
      </c>
      <c r="BV273" t="s">
        <v>594</v>
      </c>
      <c r="BW273" t="s">
        <v>594</v>
      </c>
    </row>
    <row r="274" spans="1:76" x14ac:dyDescent="0.2">
      <c r="A274" s="2" t="s">
        <v>306</v>
      </c>
      <c r="B274" s="2" t="str">
        <f t="shared" si="46"/>
        <v>.</v>
      </c>
      <c r="C274" s="3" t="s">
        <v>306</v>
      </c>
      <c r="D274" s="3">
        <v>273</v>
      </c>
      <c r="E274" s="2"/>
      <c r="F274" s="2"/>
      <c r="G274" s="3">
        <v>31</v>
      </c>
      <c r="H274" s="3">
        <v>5</v>
      </c>
      <c r="I274" s="3">
        <v>4</v>
      </c>
      <c r="J274" s="3">
        <v>2</v>
      </c>
      <c r="K274" s="3">
        <v>5</v>
      </c>
      <c r="L274" s="3">
        <v>24</v>
      </c>
      <c r="M274" s="27" t="s">
        <v>3</v>
      </c>
      <c r="N274" s="27" t="s">
        <v>4</v>
      </c>
      <c r="O274" s="27" t="s">
        <v>20</v>
      </c>
      <c r="P274" s="27">
        <v>4</v>
      </c>
      <c r="Q274" s="27" t="s">
        <v>21</v>
      </c>
      <c r="R274" s="35" t="s">
        <v>584</v>
      </c>
      <c r="S274" s="21"/>
      <c r="T274" s="21"/>
      <c r="U274" s="53"/>
      <c r="V274" s="53"/>
      <c r="W274" s="54"/>
      <c r="X274" s="54"/>
      <c r="Y274" s="54"/>
      <c r="Z274" s="66">
        <v>43436</v>
      </c>
      <c r="AA274" s="96">
        <v>0.18124999999999999</v>
      </c>
      <c r="AB274" s="82">
        <v>4</v>
      </c>
      <c r="AC274" s="82">
        <v>4</v>
      </c>
      <c r="AD274" s="77"/>
      <c r="AE274" s="77"/>
      <c r="AF274" s="79"/>
      <c r="AG274" s="79"/>
      <c r="AH274" s="77"/>
      <c r="AI274" s="2"/>
      <c r="AK274">
        <v>0.1</v>
      </c>
      <c r="AL274">
        <v>0.20222222222222222</v>
      </c>
      <c r="AM274">
        <v>0.23111111111111113</v>
      </c>
      <c r="AW274" s="126">
        <f t="shared" si="49"/>
        <v>0.23111111111111113</v>
      </c>
      <c r="AX274" s="127">
        <f>IF(AW274&gt;0,AW274*10/(BB274),"")</f>
        <v>1.2163742690058481</v>
      </c>
      <c r="AZ274" s="145">
        <f>AB274+AC274</f>
        <v>8</v>
      </c>
      <c r="BA274" s="126">
        <v>15.2</v>
      </c>
      <c r="BB274" s="126">
        <f t="shared" si="54"/>
        <v>1.9</v>
      </c>
      <c r="BD274" t="str">
        <f t="shared" si="52"/>
        <v/>
      </c>
      <c r="BF274" s="126" t="s">
        <v>594</v>
      </c>
      <c r="BG274" s="126" t="s">
        <v>594</v>
      </c>
      <c r="BH274" s="126" t="s">
        <v>594</v>
      </c>
      <c r="BI274" s="126" t="s">
        <v>594</v>
      </c>
      <c r="BJ274" s="126" t="s">
        <v>594</v>
      </c>
      <c r="BL274" s="2"/>
      <c r="BM274" s="21"/>
      <c r="BN274" s="6"/>
      <c r="BO274" s="6"/>
      <c r="BP274" s="6"/>
      <c r="BQ274" s="6"/>
      <c r="BR274" t="str">
        <f t="shared" si="53"/>
        <v/>
      </c>
      <c r="BS274" t="s">
        <v>594</v>
      </c>
      <c r="BT274" t="s">
        <v>594</v>
      </c>
      <c r="BU274" t="s">
        <v>594</v>
      </c>
      <c r="BV274" t="s">
        <v>594</v>
      </c>
      <c r="BW274" t="s">
        <v>594</v>
      </c>
    </row>
    <row r="275" spans="1:76" x14ac:dyDescent="0.2">
      <c r="A275" s="2" t="s">
        <v>307</v>
      </c>
      <c r="B275" s="2" t="str">
        <f t="shared" si="46"/>
        <v>.</v>
      </c>
      <c r="C275" s="3" t="s">
        <v>307</v>
      </c>
      <c r="D275" s="3">
        <v>274</v>
      </c>
      <c r="E275" s="2"/>
      <c r="F275" s="2"/>
      <c r="G275" s="3">
        <v>31</v>
      </c>
      <c r="H275" s="3">
        <v>7</v>
      </c>
      <c r="I275" s="3">
        <v>4</v>
      </c>
      <c r="J275" s="3">
        <v>2</v>
      </c>
      <c r="K275" s="3">
        <v>4</v>
      </c>
      <c r="L275" s="3">
        <v>25</v>
      </c>
      <c r="M275" s="33" t="s">
        <v>3</v>
      </c>
      <c r="N275" s="33" t="s">
        <v>23</v>
      </c>
      <c r="O275" s="33" t="s">
        <v>16</v>
      </c>
      <c r="P275" s="33" t="s">
        <v>24</v>
      </c>
      <c r="Q275" s="33" t="s">
        <v>24</v>
      </c>
      <c r="R275" s="34" t="s">
        <v>18</v>
      </c>
      <c r="S275" s="33" t="s">
        <v>26</v>
      </c>
      <c r="T275" s="32"/>
      <c r="U275" s="63"/>
      <c r="V275" s="63"/>
      <c r="W275" s="54"/>
      <c r="X275" s="54"/>
      <c r="Y275" s="54"/>
      <c r="Z275" s="48">
        <v>43448</v>
      </c>
      <c r="AA275" s="96"/>
      <c r="AB275" s="82"/>
      <c r="AC275" s="82"/>
      <c r="AD275" s="77"/>
      <c r="AE275" s="77"/>
      <c r="AF275" s="79"/>
      <c r="AG275" s="79"/>
      <c r="AH275" s="77"/>
      <c r="AI275" s="2"/>
      <c r="AK275" t="s">
        <v>594</v>
      </c>
      <c r="AL275" t="s">
        <v>594</v>
      </c>
      <c r="AM275" t="s">
        <v>594</v>
      </c>
      <c r="AO275" t="s">
        <v>594</v>
      </c>
      <c r="AP275" t="s">
        <v>594</v>
      </c>
      <c r="AQ275" t="s">
        <v>594</v>
      </c>
      <c r="AR275" t="s">
        <v>594</v>
      </c>
      <c r="AS275" t="s">
        <v>594</v>
      </c>
      <c r="AT275" t="s">
        <v>594</v>
      </c>
      <c r="AU275" t="s">
        <v>594</v>
      </c>
      <c r="AV275" t="s">
        <v>594</v>
      </c>
      <c r="AW275" s="126" t="str">
        <f t="shared" si="49"/>
        <v/>
      </c>
      <c r="AX275" s="127"/>
      <c r="AZ275" s="145">
        <v>2</v>
      </c>
      <c r="BA275" s="126">
        <v>39.1</v>
      </c>
      <c r="BB275" s="126">
        <f t="shared" si="54"/>
        <v>19.55</v>
      </c>
      <c r="BC275" s="4">
        <v>3</v>
      </c>
      <c r="BD275" s="4">
        <f t="shared" si="52"/>
        <v>1.5</v>
      </c>
      <c r="BE275" s="146">
        <v>7.6726342710997444E-2</v>
      </c>
      <c r="BF275" s="126">
        <v>106.407566665</v>
      </c>
      <c r="BG275" s="126">
        <v>1.4050499999999999</v>
      </c>
      <c r="BH275" s="126">
        <v>4.4140833333499998</v>
      </c>
      <c r="BI275" s="126">
        <v>6.5199999999999994E-2</v>
      </c>
      <c r="BJ275" s="126">
        <v>1.483333335E-2</v>
      </c>
      <c r="BK275" s="146"/>
      <c r="BL275" s="21" t="s">
        <v>491</v>
      </c>
      <c r="BM275" s="21" t="s">
        <v>491</v>
      </c>
      <c r="BN275" s="6"/>
      <c r="BO275" s="6"/>
      <c r="BP275" s="6"/>
      <c r="BQ275" s="6"/>
      <c r="BR275" s="4" t="str">
        <f t="shared" si="53"/>
        <v/>
      </c>
      <c r="BS275" t="s">
        <v>594</v>
      </c>
      <c r="BT275" t="s">
        <v>594</v>
      </c>
      <c r="BU275" t="s">
        <v>594</v>
      </c>
      <c r="BV275" t="s">
        <v>594</v>
      </c>
      <c r="BW275" t="s">
        <v>594</v>
      </c>
    </row>
    <row r="276" spans="1:76" x14ac:dyDescent="0.2">
      <c r="A276" s="2" t="s">
        <v>308</v>
      </c>
      <c r="B276" s="2" t="str">
        <f t="shared" si="46"/>
        <v>.</v>
      </c>
      <c r="C276" s="3" t="s">
        <v>308</v>
      </c>
      <c r="D276" s="3">
        <v>275</v>
      </c>
      <c r="E276" s="2"/>
      <c r="F276" s="2"/>
      <c r="G276" s="3">
        <v>31</v>
      </c>
      <c r="H276" s="3">
        <v>9</v>
      </c>
      <c r="I276" s="3">
        <v>4</v>
      </c>
      <c r="J276" s="3">
        <v>2</v>
      </c>
      <c r="K276" s="3">
        <v>4</v>
      </c>
      <c r="L276" s="3">
        <v>23</v>
      </c>
      <c r="M276" s="26" t="s">
        <v>3</v>
      </c>
      <c r="N276" s="26" t="s">
        <v>23</v>
      </c>
      <c r="O276" s="26" t="s">
        <v>20</v>
      </c>
      <c r="P276" s="26">
        <v>3</v>
      </c>
      <c r="Q276" s="26" t="s">
        <v>7</v>
      </c>
      <c r="R276" s="38" t="s">
        <v>582</v>
      </c>
      <c r="S276" s="21"/>
      <c r="T276" s="21"/>
      <c r="U276" s="53"/>
      <c r="V276" s="53"/>
      <c r="W276" s="54"/>
      <c r="X276" s="54"/>
      <c r="Y276" s="54"/>
      <c r="Z276" s="66">
        <v>43435</v>
      </c>
      <c r="AA276" s="96">
        <v>0.7583333333333333</v>
      </c>
      <c r="AB276" s="82">
        <v>4</v>
      </c>
      <c r="AC276" s="82">
        <v>4</v>
      </c>
      <c r="AD276" s="77"/>
      <c r="AE276" s="77"/>
      <c r="AF276" s="79"/>
      <c r="AG276" s="79"/>
      <c r="AH276" s="77"/>
      <c r="AI276" s="2"/>
      <c r="AK276">
        <v>0.11399999999999999</v>
      </c>
      <c r="AL276">
        <v>0.193</v>
      </c>
      <c r="AW276" s="126">
        <f t="shared" si="49"/>
        <v>0.193</v>
      </c>
      <c r="AX276" s="127">
        <f>IF(AW276&gt;0,AW276*10/(BB276),"")</f>
        <v>1.4990291262135922</v>
      </c>
      <c r="AZ276" s="145">
        <f>AB276+AC276</f>
        <v>8</v>
      </c>
      <c r="BA276" s="126">
        <v>10.3</v>
      </c>
      <c r="BB276" s="126">
        <f t="shared" si="54"/>
        <v>1.2875000000000001</v>
      </c>
      <c r="BD276" t="str">
        <f t="shared" si="52"/>
        <v/>
      </c>
      <c r="BF276" s="126" t="s">
        <v>594</v>
      </c>
      <c r="BG276" s="126" t="s">
        <v>594</v>
      </c>
      <c r="BH276" s="126" t="s">
        <v>594</v>
      </c>
      <c r="BI276" s="126" t="s">
        <v>594</v>
      </c>
      <c r="BJ276" s="126" t="s">
        <v>594</v>
      </c>
      <c r="BL276" s="2"/>
      <c r="BM276" s="21"/>
      <c r="BN276" s="6"/>
      <c r="BO276" s="6"/>
      <c r="BP276" s="6"/>
      <c r="BQ276" s="6"/>
      <c r="BR276" t="str">
        <f t="shared" si="53"/>
        <v/>
      </c>
      <c r="BS276" t="s">
        <v>594</v>
      </c>
      <c r="BT276" t="s">
        <v>594</v>
      </c>
      <c r="BU276" t="s">
        <v>594</v>
      </c>
      <c r="BV276" t="s">
        <v>594</v>
      </c>
      <c r="BW276" t="s">
        <v>594</v>
      </c>
    </row>
    <row r="277" spans="1:76" x14ac:dyDescent="0.2">
      <c r="A277" s="2" t="s">
        <v>309</v>
      </c>
      <c r="B277" s="2" t="str">
        <f t="shared" si="46"/>
        <v>.</v>
      </c>
      <c r="C277" s="3" t="s">
        <v>309</v>
      </c>
      <c r="D277" s="3">
        <v>276</v>
      </c>
      <c r="E277" s="2"/>
      <c r="F277" s="2"/>
      <c r="G277" s="3">
        <v>31</v>
      </c>
      <c r="H277" s="3">
        <v>11</v>
      </c>
      <c r="I277" s="3">
        <v>4</v>
      </c>
      <c r="J277" s="3">
        <v>2</v>
      </c>
      <c r="K277" s="3">
        <v>3</v>
      </c>
      <c r="L277" s="3">
        <v>24</v>
      </c>
      <c r="M277" s="27" t="s">
        <v>3</v>
      </c>
      <c r="N277" s="27" t="s">
        <v>23</v>
      </c>
      <c r="O277" s="27" t="s">
        <v>20</v>
      </c>
      <c r="P277" s="27">
        <v>4</v>
      </c>
      <c r="Q277" s="27" t="s">
        <v>21</v>
      </c>
      <c r="R277" s="35" t="s">
        <v>582</v>
      </c>
      <c r="S277" s="21"/>
      <c r="T277" s="21"/>
      <c r="U277" s="53"/>
      <c r="V277" s="53"/>
      <c r="W277" s="54"/>
      <c r="X277" s="54"/>
      <c r="Y277" s="54"/>
      <c r="Z277" s="66">
        <v>43436</v>
      </c>
      <c r="AA277" s="96">
        <v>0.76111111111111107</v>
      </c>
      <c r="AB277" s="82">
        <v>4</v>
      </c>
      <c r="AC277" s="82">
        <v>3</v>
      </c>
      <c r="AD277" s="77"/>
      <c r="AE277" s="77"/>
      <c r="AF277" s="79"/>
      <c r="AG277" s="79"/>
      <c r="AH277" s="77"/>
      <c r="AI277" s="2"/>
      <c r="AK277">
        <v>0.1542857142857143</v>
      </c>
      <c r="AL277">
        <v>0.255</v>
      </c>
      <c r="AM277">
        <v>0.26500000000000001</v>
      </c>
      <c r="AW277" s="126">
        <f t="shared" si="49"/>
        <v>0.26500000000000001</v>
      </c>
      <c r="AX277" s="127">
        <f>IF(AW277&gt;0,AW277*10/(BB277),"")</f>
        <v>1.7666666666666668</v>
      </c>
      <c r="AZ277" s="145">
        <f>AB277+AC277</f>
        <v>7</v>
      </c>
      <c r="BA277" s="126">
        <v>10.5</v>
      </c>
      <c r="BB277" s="126">
        <f t="shared" si="54"/>
        <v>1.5</v>
      </c>
      <c r="BD277" t="str">
        <f t="shared" si="52"/>
        <v/>
      </c>
      <c r="BF277" s="126" t="s">
        <v>594</v>
      </c>
      <c r="BG277" s="126" t="s">
        <v>594</v>
      </c>
      <c r="BH277" s="126" t="s">
        <v>594</v>
      </c>
      <c r="BI277" s="126" t="s">
        <v>594</v>
      </c>
      <c r="BJ277" s="126" t="s">
        <v>594</v>
      </c>
      <c r="BL277" s="2"/>
      <c r="BM277" s="21"/>
      <c r="BN277" s="6"/>
      <c r="BO277" s="6"/>
      <c r="BP277" s="6"/>
      <c r="BQ277" s="6"/>
      <c r="BR277" t="str">
        <f t="shared" si="53"/>
        <v/>
      </c>
      <c r="BS277" t="s">
        <v>594</v>
      </c>
      <c r="BT277" t="s">
        <v>594</v>
      </c>
      <c r="BU277" t="s">
        <v>594</v>
      </c>
      <c r="BV277" t="s">
        <v>594</v>
      </c>
      <c r="BW277" t="s">
        <v>594</v>
      </c>
    </row>
    <row r="278" spans="1:76" x14ac:dyDescent="0.2">
      <c r="A278" s="29" t="s">
        <v>250</v>
      </c>
      <c r="B278" s="2" t="str">
        <f t="shared" si="46"/>
        <v>.</v>
      </c>
      <c r="C278" s="84" t="s">
        <v>310</v>
      </c>
      <c r="D278" s="84">
        <v>277</v>
      </c>
      <c r="E278" s="29" t="s">
        <v>491</v>
      </c>
      <c r="F278" s="29" t="s">
        <v>588</v>
      </c>
      <c r="G278" s="3">
        <v>31</v>
      </c>
      <c r="H278" s="3">
        <v>13</v>
      </c>
      <c r="I278" s="3">
        <v>4</v>
      </c>
      <c r="J278" s="3">
        <v>2</v>
      </c>
      <c r="K278" s="3">
        <v>2</v>
      </c>
      <c r="L278" s="3">
        <v>25</v>
      </c>
      <c r="M278" s="20" t="s">
        <v>3</v>
      </c>
      <c r="N278" s="20" t="s">
        <v>23</v>
      </c>
      <c r="O278" s="20" t="s">
        <v>20</v>
      </c>
      <c r="P278" s="20">
        <v>2</v>
      </c>
      <c r="Q278" s="20" t="s">
        <v>2</v>
      </c>
      <c r="R278" s="25" t="s">
        <v>581</v>
      </c>
      <c r="S278" s="21"/>
      <c r="T278" s="21">
        <v>1</v>
      </c>
      <c r="U278" s="69" t="s">
        <v>535</v>
      </c>
      <c r="V278" s="68"/>
      <c r="W278" s="68"/>
      <c r="X278" s="68"/>
      <c r="Y278" s="68"/>
      <c r="Z278" s="94">
        <v>43434</v>
      </c>
      <c r="AA278" s="97">
        <v>0.62291666666666667</v>
      </c>
      <c r="AB278" s="99">
        <v>4</v>
      </c>
      <c r="AC278" s="99">
        <v>4</v>
      </c>
      <c r="AD278" s="77"/>
      <c r="AE278" s="77"/>
      <c r="AF278" s="79"/>
      <c r="AG278" s="79"/>
      <c r="AH278" s="77"/>
      <c r="AI278" s="49"/>
      <c r="AK278">
        <v>0.17499999999999999</v>
      </c>
      <c r="AW278" s="126">
        <f t="shared" si="49"/>
        <v>0.17499999999999999</v>
      </c>
      <c r="AX278" s="127">
        <f>IF(AW278&gt;0,AW278*10/(BB278),"")</f>
        <v>1.4736842105263157</v>
      </c>
      <c r="AZ278" s="145">
        <f>AB278+AC278</f>
        <v>8</v>
      </c>
      <c r="BA278" s="149">
        <v>9.5</v>
      </c>
      <c r="BB278" s="126">
        <f t="shared" si="54"/>
        <v>1.1875</v>
      </c>
      <c r="BD278" t="str">
        <f t="shared" si="52"/>
        <v/>
      </c>
      <c r="BF278" s="126" t="s">
        <v>594</v>
      </c>
      <c r="BG278" s="126" t="s">
        <v>594</v>
      </c>
      <c r="BH278" s="126" t="s">
        <v>594</v>
      </c>
      <c r="BI278" s="126" t="s">
        <v>594</v>
      </c>
      <c r="BJ278" s="126" t="s">
        <v>594</v>
      </c>
      <c r="BL278" s="2"/>
      <c r="BM278" s="21"/>
      <c r="BN278" s="6"/>
      <c r="BO278" s="6"/>
      <c r="BP278" s="6"/>
      <c r="BQ278" s="6"/>
      <c r="BR278" t="str">
        <f t="shared" si="53"/>
        <v/>
      </c>
      <c r="BS278" t="s">
        <v>594</v>
      </c>
      <c r="BT278" t="s">
        <v>594</v>
      </c>
      <c r="BU278" t="s">
        <v>594</v>
      </c>
      <c r="BV278" t="s">
        <v>594</v>
      </c>
      <c r="BW278" t="s">
        <v>594</v>
      </c>
    </row>
    <row r="279" spans="1:76" x14ac:dyDescent="0.2">
      <c r="A279" s="87"/>
      <c r="B279" s="87" t="str">
        <f t="shared" si="46"/>
        <v>.</v>
      </c>
      <c r="C279" s="89" t="s">
        <v>311</v>
      </c>
      <c r="D279" s="88">
        <v>278</v>
      </c>
      <c r="E279" s="2" t="s">
        <v>587</v>
      </c>
      <c r="F279" s="29" t="s">
        <v>588</v>
      </c>
      <c r="G279" s="3">
        <v>31</v>
      </c>
      <c r="H279" s="3">
        <v>15</v>
      </c>
      <c r="I279" s="3">
        <v>4</v>
      </c>
      <c r="J279" s="3">
        <v>2</v>
      </c>
      <c r="K279" s="3">
        <v>2</v>
      </c>
      <c r="L279" s="3">
        <v>23</v>
      </c>
      <c r="M279" s="20" t="s">
        <v>3</v>
      </c>
      <c r="N279" s="20" t="s">
        <v>4</v>
      </c>
      <c r="O279" s="20" t="s">
        <v>16</v>
      </c>
      <c r="P279" s="20"/>
      <c r="Q279" s="20"/>
      <c r="R279" s="20"/>
      <c r="S279" s="21"/>
      <c r="T279" s="21">
        <v>1</v>
      </c>
      <c r="U279" s="60" t="s">
        <v>590</v>
      </c>
      <c r="V279" s="68" t="s">
        <v>496</v>
      </c>
      <c r="W279" s="68" t="s">
        <v>266</v>
      </c>
      <c r="X279" s="68"/>
      <c r="Y279" s="68"/>
      <c r="Z279" s="2"/>
      <c r="AA279" s="96"/>
      <c r="AB279" s="82"/>
      <c r="AC279" s="82"/>
      <c r="AD279" s="77"/>
      <c r="AE279" s="77"/>
      <c r="AF279" s="79"/>
      <c r="AG279" s="79"/>
      <c r="AH279" s="2"/>
      <c r="AI279" s="2"/>
      <c r="AW279" s="126"/>
      <c r="AX279" s="127"/>
      <c r="AY279" s="5" t="s">
        <v>629</v>
      </c>
      <c r="AZ279" s="145"/>
      <c r="BD279" t="str">
        <f t="shared" si="52"/>
        <v/>
      </c>
      <c r="BF279" s="126" t="s">
        <v>594</v>
      </c>
      <c r="BG279" s="126" t="s">
        <v>594</v>
      </c>
      <c r="BH279" s="126" t="s">
        <v>594</v>
      </c>
      <c r="BI279" s="126" t="s">
        <v>594</v>
      </c>
      <c r="BJ279" s="126" t="s">
        <v>594</v>
      </c>
      <c r="BK279" s="146"/>
      <c r="BL279" s="21"/>
      <c r="BM279" s="139"/>
      <c r="BN279" s="140"/>
      <c r="BO279" s="140"/>
      <c r="BP279" s="140"/>
      <c r="BQ279" s="140"/>
      <c r="BR279" s="4" t="str">
        <f t="shared" si="53"/>
        <v/>
      </c>
      <c r="BS279" s="4" t="s">
        <v>594</v>
      </c>
      <c r="BT279" t="s">
        <v>594</v>
      </c>
      <c r="BU279" t="s">
        <v>594</v>
      </c>
      <c r="BV279" t="s">
        <v>594</v>
      </c>
      <c r="BW279" t="s">
        <v>594</v>
      </c>
      <c r="BX279" s="131" t="s">
        <v>624</v>
      </c>
    </row>
    <row r="280" spans="1:76" x14ac:dyDescent="0.2">
      <c r="A280" s="2" t="s">
        <v>312</v>
      </c>
      <c r="B280" s="2" t="str">
        <f t="shared" si="46"/>
        <v>.</v>
      </c>
      <c r="C280" s="3" t="s">
        <v>312</v>
      </c>
      <c r="D280" s="3">
        <v>279</v>
      </c>
      <c r="E280" s="2"/>
      <c r="F280" s="2"/>
      <c r="G280" s="3">
        <v>31</v>
      </c>
      <c r="H280" s="3">
        <v>17</v>
      </c>
      <c r="I280" s="3">
        <v>4</v>
      </c>
      <c r="J280" s="3">
        <v>2</v>
      </c>
      <c r="K280" s="3">
        <v>1</v>
      </c>
      <c r="L280" s="3">
        <v>24</v>
      </c>
      <c r="M280" s="33" t="s">
        <v>3</v>
      </c>
      <c r="N280" s="33" t="s">
        <v>23</v>
      </c>
      <c r="O280" s="33" t="s">
        <v>16</v>
      </c>
      <c r="P280" s="33" t="s">
        <v>17</v>
      </c>
      <c r="Q280" s="33" t="s">
        <v>17</v>
      </c>
      <c r="R280" s="34" t="s">
        <v>18</v>
      </c>
      <c r="S280" s="21"/>
      <c r="T280" s="21"/>
      <c r="U280" s="53"/>
      <c r="V280" s="53"/>
      <c r="W280" s="54"/>
      <c r="X280" s="54"/>
      <c r="Y280" s="54"/>
      <c r="Z280" s="48">
        <v>43475</v>
      </c>
      <c r="AA280" s="96"/>
      <c r="AB280" s="82"/>
      <c r="AC280" s="82"/>
      <c r="AD280" s="77"/>
      <c r="AE280" s="77"/>
      <c r="AF280" s="79"/>
      <c r="AG280" s="79"/>
      <c r="AH280" s="77"/>
      <c r="AI280" s="2"/>
      <c r="AK280">
        <v>0.14499999999999999</v>
      </c>
      <c r="AL280">
        <v>0.25</v>
      </c>
      <c r="AM280">
        <v>0.22</v>
      </c>
      <c r="AN280">
        <v>0.35249999999999998</v>
      </c>
      <c r="AO280">
        <v>1.06</v>
      </c>
      <c r="AP280">
        <v>1.2849999999999999</v>
      </c>
      <c r="AQ280">
        <v>1.38</v>
      </c>
      <c r="AR280">
        <v>2.0750000000000002</v>
      </c>
      <c r="AS280">
        <v>2.4849999999999999</v>
      </c>
      <c r="AT280">
        <v>3.5249999999999999</v>
      </c>
      <c r="AU280">
        <v>4.5599999999999996</v>
      </c>
      <c r="AV280">
        <v>6.77</v>
      </c>
      <c r="AW280" s="126">
        <f t="shared" ref="AW280:AW312" si="55">IF(AV280&gt;0,AV280,IF(AU280&gt;0,AU280,IF(AT280&gt;0,AT280,IF(AS280&gt;0,AS280,IF(AR280&gt;0,AR280,IF(AQ280&gt;0,AQ280,IF(AP280&gt;0,AP280,IF(AO280&gt;0,AO280,IF(AN280&gt;0,AN280,IF(AM280&gt;0,AM280,IF(AL280&gt;0,AL280,IF(AK280&gt;0,AK280))))))))))))</f>
        <v>6.77</v>
      </c>
      <c r="AX280" s="127"/>
      <c r="AY280" s="6"/>
      <c r="AZ280" s="146"/>
      <c r="BA280" s="146"/>
      <c r="BB280" s="146"/>
      <c r="BC280" s="4"/>
      <c r="BD280" s="4"/>
      <c r="BE280" s="146"/>
      <c r="BF280" s="146" t="s">
        <v>594</v>
      </c>
      <c r="BG280" s="146" t="s">
        <v>594</v>
      </c>
      <c r="BH280" s="146" t="s">
        <v>594</v>
      </c>
      <c r="BI280" s="146" t="s">
        <v>594</v>
      </c>
      <c r="BJ280" s="146" t="s">
        <v>594</v>
      </c>
      <c r="BK280" s="146"/>
      <c r="BL280" s="21"/>
      <c r="BM280" s="21"/>
      <c r="BN280" s="128"/>
      <c r="BR280" s="4"/>
      <c r="BS280" s="4" t="s">
        <v>594</v>
      </c>
      <c r="BT280" t="s">
        <v>594</v>
      </c>
      <c r="BU280" t="s">
        <v>594</v>
      </c>
      <c r="BV280" t="s">
        <v>594</v>
      </c>
      <c r="BW280" t="s">
        <v>594</v>
      </c>
      <c r="BX280" s="7"/>
    </row>
    <row r="281" spans="1:76" x14ac:dyDescent="0.2">
      <c r="A281" s="2" t="s">
        <v>313</v>
      </c>
      <c r="B281" s="2" t="str">
        <f t="shared" si="46"/>
        <v>.</v>
      </c>
      <c r="C281" s="32" t="s">
        <v>313</v>
      </c>
      <c r="D281" s="3">
        <v>280</v>
      </c>
      <c r="E281" s="2"/>
      <c r="F281" s="2"/>
      <c r="G281" s="3">
        <v>32</v>
      </c>
      <c r="H281" s="3">
        <v>1</v>
      </c>
      <c r="I281" s="3">
        <v>4</v>
      </c>
      <c r="J281" s="3">
        <v>2</v>
      </c>
      <c r="K281" s="3">
        <v>6</v>
      </c>
      <c r="L281" s="3">
        <v>21</v>
      </c>
      <c r="M281" s="26" t="s">
        <v>3</v>
      </c>
      <c r="N281" s="26" t="s">
        <v>23</v>
      </c>
      <c r="O281" s="26" t="s">
        <v>20</v>
      </c>
      <c r="P281" s="26">
        <v>3</v>
      </c>
      <c r="Q281" s="26" t="s">
        <v>7</v>
      </c>
      <c r="R281" s="38" t="s">
        <v>583</v>
      </c>
      <c r="S281" s="21"/>
      <c r="T281" s="21"/>
      <c r="U281" s="53"/>
      <c r="V281" s="53"/>
      <c r="W281" s="53"/>
      <c r="X281" s="53"/>
      <c r="Y281" s="53"/>
      <c r="Z281" s="66">
        <v>43435</v>
      </c>
      <c r="AA281" s="96">
        <v>0.93263888888888891</v>
      </c>
      <c r="AB281" s="82">
        <v>4</v>
      </c>
      <c r="AC281" s="82">
        <v>4</v>
      </c>
      <c r="AD281" s="77"/>
      <c r="AE281" s="77"/>
      <c r="AF281" s="79"/>
      <c r="AG281" s="79"/>
      <c r="AH281" s="77"/>
      <c r="AI281" s="21"/>
      <c r="AK281">
        <v>0.11799999999999999</v>
      </c>
      <c r="AL281">
        <v>0.24124999999999999</v>
      </c>
      <c r="AW281" s="126">
        <f t="shared" si="55"/>
        <v>0.24124999999999999</v>
      </c>
      <c r="AX281" s="127">
        <f t="shared" ref="AX281:AX286" si="56">IF(AW281&gt;0,AW281*10/(BB281),"")</f>
        <v>1.8207547169811322</v>
      </c>
      <c r="AZ281" s="145">
        <f>AB281+AC281</f>
        <v>8</v>
      </c>
      <c r="BA281" s="126">
        <v>10.6</v>
      </c>
      <c r="BB281" s="126">
        <f t="shared" ref="BB281:BB286" si="57">BA281/AZ281</f>
        <v>1.325</v>
      </c>
      <c r="BD281" t="str">
        <f t="shared" si="52"/>
        <v/>
      </c>
      <c r="BF281" s="126" t="s">
        <v>594</v>
      </c>
      <c r="BG281" s="126" t="s">
        <v>594</v>
      </c>
      <c r="BH281" s="126" t="s">
        <v>594</v>
      </c>
      <c r="BI281" s="126" t="s">
        <v>594</v>
      </c>
      <c r="BJ281" s="126" t="s">
        <v>594</v>
      </c>
      <c r="BK281" s="146"/>
      <c r="BL281" s="21"/>
      <c r="BM281" s="21"/>
      <c r="BN281" s="6"/>
      <c r="BO281" s="6"/>
      <c r="BP281" s="6"/>
      <c r="BQ281" s="6"/>
      <c r="BR281" s="4" t="str">
        <f t="shared" si="53"/>
        <v/>
      </c>
      <c r="BS281" s="4" t="s">
        <v>594</v>
      </c>
      <c r="BT281" t="s">
        <v>594</v>
      </c>
      <c r="BU281" t="s">
        <v>594</v>
      </c>
      <c r="BV281" t="s">
        <v>594</v>
      </c>
      <c r="BW281" t="s">
        <v>594</v>
      </c>
    </row>
    <row r="282" spans="1:76" x14ac:dyDescent="0.2">
      <c r="A282" s="2" t="s">
        <v>314</v>
      </c>
      <c r="B282" s="2" t="str">
        <f t="shared" si="46"/>
        <v>.</v>
      </c>
      <c r="C282" s="3" t="s">
        <v>314</v>
      </c>
      <c r="D282" s="3">
        <v>281</v>
      </c>
      <c r="E282" s="2"/>
      <c r="F282" s="2"/>
      <c r="G282" s="3">
        <v>32</v>
      </c>
      <c r="H282" s="3">
        <v>3</v>
      </c>
      <c r="I282" s="3">
        <v>4</v>
      </c>
      <c r="J282" s="3">
        <v>2</v>
      </c>
      <c r="K282" s="3">
        <v>6</v>
      </c>
      <c r="L282" s="3">
        <v>19</v>
      </c>
      <c r="M282" s="33" t="s">
        <v>3</v>
      </c>
      <c r="N282" s="33" t="s">
        <v>23</v>
      </c>
      <c r="O282" s="33" t="s">
        <v>16</v>
      </c>
      <c r="P282" s="33" t="s">
        <v>17</v>
      </c>
      <c r="Q282" s="33" t="s">
        <v>17</v>
      </c>
      <c r="R282" s="34" t="s">
        <v>18</v>
      </c>
      <c r="S282" s="21"/>
      <c r="T282" s="21"/>
      <c r="U282" s="53"/>
      <c r="V282" s="53"/>
      <c r="W282" s="54"/>
      <c r="X282" s="54"/>
      <c r="Y282" s="54"/>
      <c r="Z282" s="48">
        <v>43448</v>
      </c>
      <c r="AA282" s="96"/>
      <c r="AB282" s="82"/>
      <c r="AC282" s="82"/>
      <c r="AD282" s="77"/>
      <c r="AE282" s="77"/>
      <c r="AF282" s="79"/>
      <c r="AG282" s="79"/>
      <c r="AH282" s="77"/>
      <c r="AI282" s="2"/>
      <c r="AK282">
        <v>0.11</v>
      </c>
      <c r="AL282">
        <v>0.23250000000000001</v>
      </c>
      <c r="AM282">
        <v>0.245</v>
      </c>
      <c r="AN282">
        <v>0.35666666699999999</v>
      </c>
      <c r="AO282">
        <v>0.58499999999999996</v>
      </c>
      <c r="AP282">
        <v>0.81</v>
      </c>
      <c r="AQ282">
        <v>1.1950000000000001</v>
      </c>
      <c r="AR282">
        <v>1.175</v>
      </c>
      <c r="AS282">
        <v>2.13</v>
      </c>
      <c r="AT282">
        <v>2.46</v>
      </c>
      <c r="AU282">
        <v>3.26</v>
      </c>
      <c r="AV282">
        <v>4.1349999999999998</v>
      </c>
      <c r="AW282" s="126">
        <f t="shared" si="55"/>
        <v>4.1349999999999998</v>
      </c>
      <c r="AX282" s="127">
        <f t="shared" si="56"/>
        <v>1.2380239520958083</v>
      </c>
      <c r="AZ282" s="145">
        <v>2</v>
      </c>
      <c r="BA282" s="126">
        <v>66.8</v>
      </c>
      <c r="BB282" s="126">
        <f t="shared" si="57"/>
        <v>33.4</v>
      </c>
      <c r="BC282" s="4">
        <v>6</v>
      </c>
      <c r="BD282" s="4">
        <f t="shared" si="52"/>
        <v>3</v>
      </c>
      <c r="BE282" s="146">
        <v>8.9820359281437126E-2</v>
      </c>
      <c r="BF282" s="126" t="s">
        <v>594</v>
      </c>
      <c r="BG282" s="126" t="s">
        <v>594</v>
      </c>
      <c r="BH282" s="126" t="s">
        <v>594</v>
      </c>
      <c r="BI282" s="126" t="s">
        <v>594</v>
      </c>
      <c r="BJ282" s="126" t="s">
        <v>594</v>
      </c>
      <c r="BK282" s="146"/>
      <c r="BL282" s="21" t="s">
        <v>491</v>
      </c>
      <c r="BM282" s="21" t="s">
        <v>491</v>
      </c>
      <c r="BN282" s="6"/>
      <c r="BO282" s="6"/>
      <c r="BP282" s="6"/>
      <c r="BQ282" s="6"/>
      <c r="BR282" s="4" t="str">
        <f t="shared" si="53"/>
        <v/>
      </c>
      <c r="BS282" s="4" t="s">
        <v>594</v>
      </c>
      <c r="BT282" t="s">
        <v>594</v>
      </c>
      <c r="BU282" t="s">
        <v>594</v>
      </c>
      <c r="BV282" t="s">
        <v>594</v>
      </c>
      <c r="BW282" t="s">
        <v>594</v>
      </c>
    </row>
    <row r="283" spans="1:76" x14ac:dyDescent="0.2">
      <c r="A283" s="2" t="s">
        <v>315</v>
      </c>
      <c r="B283" s="2" t="str">
        <f t="shared" si="46"/>
        <v>.</v>
      </c>
      <c r="C283" s="32" t="s">
        <v>315</v>
      </c>
      <c r="D283" s="3">
        <v>282</v>
      </c>
      <c r="E283" s="2"/>
      <c r="F283" s="2"/>
      <c r="G283" s="3">
        <v>32</v>
      </c>
      <c r="H283" s="3">
        <v>5</v>
      </c>
      <c r="I283" s="3">
        <v>4</v>
      </c>
      <c r="J283" s="3">
        <v>2</v>
      </c>
      <c r="K283" s="3">
        <v>5</v>
      </c>
      <c r="L283" s="3">
        <v>20</v>
      </c>
      <c r="M283" s="27" t="s">
        <v>3</v>
      </c>
      <c r="N283" s="27" t="s">
        <v>23</v>
      </c>
      <c r="O283" s="27" t="s">
        <v>20</v>
      </c>
      <c r="P283" s="27">
        <v>4</v>
      </c>
      <c r="Q283" s="27" t="s">
        <v>21</v>
      </c>
      <c r="R283" s="35" t="s">
        <v>581</v>
      </c>
      <c r="S283" s="21"/>
      <c r="T283" s="21"/>
      <c r="U283" s="53"/>
      <c r="V283" s="53"/>
      <c r="W283" s="53"/>
      <c r="X283" s="53"/>
      <c r="Y283" s="53"/>
      <c r="Z283" s="115">
        <v>43436</v>
      </c>
      <c r="AA283" s="118">
        <v>0.10555555555555556</v>
      </c>
      <c r="AB283" s="82">
        <v>4</v>
      </c>
      <c r="AC283" s="82">
        <v>3</v>
      </c>
      <c r="AD283" s="77"/>
      <c r="AE283" s="77"/>
      <c r="AF283" s="79"/>
      <c r="AG283" s="79"/>
      <c r="AH283" s="123"/>
      <c r="AI283" s="21"/>
      <c r="AK283">
        <v>0.11200000000000002</v>
      </c>
      <c r="AL283">
        <v>0.18111111111111111</v>
      </c>
      <c r="AM283">
        <v>0.25571428571428573</v>
      </c>
      <c r="AW283" s="126">
        <f t="shared" si="55"/>
        <v>0.25571428571428573</v>
      </c>
      <c r="AX283" s="127">
        <f t="shared" si="56"/>
        <v>1.3664122137404582</v>
      </c>
      <c r="AZ283" s="145">
        <f>AB283+AC283</f>
        <v>7</v>
      </c>
      <c r="BA283" s="126">
        <v>13.1</v>
      </c>
      <c r="BB283" s="126">
        <f t="shared" si="57"/>
        <v>1.8714285714285714</v>
      </c>
      <c r="BD283" t="str">
        <f t="shared" si="52"/>
        <v/>
      </c>
      <c r="BF283" s="126" t="s">
        <v>594</v>
      </c>
      <c r="BG283" s="126" t="s">
        <v>594</v>
      </c>
      <c r="BH283" s="126" t="s">
        <v>594</v>
      </c>
      <c r="BI283" s="126" t="s">
        <v>594</v>
      </c>
      <c r="BJ283" s="126" t="s">
        <v>594</v>
      </c>
      <c r="BK283" s="146"/>
      <c r="BL283" s="21"/>
      <c r="BM283" s="21"/>
      <c r="BN283" s="6"/>
      <c r="BO283" s="6"/>
      <c r="BP283" s="6"/>
      <c r="BQ283" s="6"/>
      <c r="BR283" s="4" t="str">
        <f t="shared" si="53"/>
        <v/>
      </c>
      <c r="BS283" s="4" t="s">
        <v>594</v>
      </c>
      <c r="BT283" t="s">
        <v>594</v>
      </c>
      <c r="BU283" t="s">
        <v>594</v>
      </c>
      <c r="BV283" t="s">
        <v>594</v>
      </c>
      <c r="BW283" t="s">
        <v>594</v>
      </c>
    </row>
    <row r="284" spans="1:76" x14ac:dyDescent="0.2">
      <c r="A284" s="29" t="s">
        <v>319</v>
      </c>
      <c r="B284" s="2" t="str">
        <f t="shared" si="46"/>
        <v>.</v>
      </c>
      <c r="C284" s="84" t="s">
        <v>316</v>
      </c>
      <c r="D284" s="84">
        <v>283</v>
      </c>
      <c r="E284" s="29" t="s">
        <v>491</v>
      </c>
      <c r="F284" s="29" t="s">
        <v>588</v>
      </c>
      <c r="G284" s="3">
        <v>32</v>
      </c>
      <c r="H284" s="3">
        <v>7</v>
      </c>
      <c r="I284" s="3">
        <v>4</v>
      </c>
      <c r="J284" s="3">
        <v>2</v>
      </c>
      <c r="K284" s="3">
        <v>4</v>
      </c>
      <c r="L284" s="3">
        <v>21</v>
      </c>
      <c r="M284" s="27" t="s">
        <v>3</v>
      </c>
      <c r="N284" s="27" t="s">
        <v>4</v>
      </c>
      <c r="O284" s="27" t="s">
        <v>20</v>
      </c>
      <c r="P284" s="27">
        <v>4</v>
      </c>
      <c r="Q284" s="27" t="s">
        <v>21</v>
      </c>
      <c r="R284" s="35" t="s">
        <v>580</v>
      </c>
      <c r="S284" s="21"/>
      <c r="T284" s="21">
        <v>1</v>
      </c>
      <c r="U284" s="70" t="s">
        <v>538</v>
      </c>
      <c r="V284" s="68"/>
      <c r="W284" s="68"/>
      <c r="X284" s="68"/>
      <c r="Y284" s="68"/>
      <c r="Z284" s="94">
        <v>43436</v>
      </c>
      <c r="AA284" s="97">
        <v>0.39999999999999997</v>
      </c>
      <c r="AB284" s="99">
        <v>4</v>
      </c>
      <c r="AC284" s="99">
        <v>3</v>
      </c>
      <c r="AD284" s="77"/>
      <c r="AE284" s="77"/>
      <c r="AF284" s="79"/>
      <c r="AG284" s="79"/>
      <c r="AH284" s="77"/>
      <c r="AI284" s="21"/>
      <c r="AK284">
        <v>0.13500000000000001</v>
      </c>
      <c r="AL284">
        <v>0.18124999999999999</v>
      </c>
      <c r="AW284" s="126">
        <f t="shared" si="55"/>
        <v>0.18124999999999999</v>
      </c>
      <c r="AX284" s="127">
        <f t="shared" si="56"/>
        <v>1.1534090909090908</v>
      </c>
      <c r="AZ284" s="145">
        <f>AB284+AC284</f>
        <v>7</v>
      </c>
      <c r="BA284" s="147">
        <v>11</v>
      </c>
      <c r="BB284" s="126">
        <f t="shared" si="57"/>
        <v>1.5714285714285714</v>
      </c>
      <c r="BD284" t="str">
        <f t="shared" si="52"/>
        <v/>
      </c>
      <c r="BF284" s="126" t="s">
        <v>594</v>
      </c>
      <c r="BG284" s="126" t="s">
        <v>594</v>
      </c>
      <c r="BH284" s="126" t="s">
        <v>594</v>
      </c>
      <c r="BI284" s="126" t="s">
        <v>594</v>
      </c>
      <c r="BJ284" s="126" t="s">
        <v>594</v>
      </c>
      <c r="BK284" s="146"/>
      <c r="BL284" s="21"/>
      <c r="BM284" s="21"/>
      <c r="BN284" s="6"/>
      <c r="BO284" s="6"/>
      <c r="BP284" s="6"/>
      <c r="BQ284" s="6"/>
      <c r="BR284" s="4" t="str">
        <f t="shared" si="53"/>
        <v/>
      </c>
      <c r="BS284" s="4" t="s">
        <v>594</v>
      </c>
      <c r="BT284" t="s">
        <v>594</v>
      </c>
      <c r="BU284" t="s">
        <v>594</v>
      </c>
      <c r="BV284" t="s">
        <v>594</v>
      </c>
      <c r="BW284" t="s">
        <v>594</v>
      </c>
    </row>
    <row r="285" spans="1:76" x14ac:dyDescent="0.2">
      <c r="A285" s="2" t="s">
        <v>317</v>
      </c>
      <c r="B285" s="2" t="str">
        <f t="shared" si="46"/>
        <v>.</v>
      </c>
      <c r="C285" s="3" t="s">
        <v>317</v>
      </c>
      <c r="D285" s="3">
        <v>284</v>
      </c>
      <c r="E285" s="2"/>
      <c r="F285" s="2"/>
      <c r="G285" s="3">
        <v>32</v>
      </c>
      <c r="H285" s="3">
        <v>9</v>
      </c>
      <c r="I285" s="3">
        <v>4</v>
      </c>
      <c r="J285" s="3">
        <v>2</v>
      </c>
      <c r="K285" s="3">
        <v>4</v>
      </c>
      <c r="L285" s="3">
        <v>19</v>
      </c>
      <c r="M285" s="20" t="s">
        <v>3</v>
      </c>
      <c r="N285" s="20" t="s">
        <v>23</v>
      </c>
      <c r="O285" s="20" t="s">
        <v>16</v>
      </c>
      <c r="P285" s="20"/>
      <c r="Q285" s="20"/>
      <c r="R285" s="20"/>
      <c r="S285" s="21"/>
      <c r="T285" s="21"/>
      <c r="U285" s="53"/>
      <c r="V285" s="53"/>
      <c r="W285" s="54"/>
      <c r="X285" s="54"/>
      <c r="Y285" s="54"/>
      <c r="Z285" s="48">
        <v>43448</v>
      </c>
      <c r="AA285" s="96"/>
      <c r="AB285" s="82"/>
      <c r="AC285" s="82"/>
      <c r="AD285" s="77"/>
      <c r="AE285" s="77"/>
      <c r="AF285" s="79"/>
      <c r="AG285" s="79"/>
      <c r="AH285" s="77"/>
      <c r="AI285" s="2"/>
      <c r="AK285">
        <v>0.08</v>
      </c>
      <c r="AL285">
        <v>0.13333333333333333</v>
      </c>
      <c r="AM285">
        <v>0.14333333333333334</v>
      </c>
      <c r="AN285">
        <v>0.27500000000000002</v>
      </c>
      <c r="AO285">
        <v>0.34499999999999997</v>
      </c>
      <c r="AP285">
        <v>0.46</v>
      </c>
      <c r="AQ285">
        <v>0.69499999999999995</v>
      </c>
      <c r="AR285">
        <v>0.8</v>
      </c>
      <c r="AS285">
        <v>1.0349999999999999</v>
      </c>
      <c r="AT285">
        <v>1.05</v>
      </c>
      <c r="AU285">
        <v>1.67</v>
      </c>
      <c r="AV285">
        <v>2.3050000000000002</v>
      </c>
      <c r="AW285" s="126">
        <f t="shared" si="55"/>
        <v>2.3050000000000002</v>
      </c>
      <c r="AX285" s="127">
        <f t="shared" si="56"/>
        <v>1.3059490084985836</v>
      </c>
      <c r="AZ285" s="145">
        <v>2</v>
      </c>
      <c r="BA285" s="145">
        <v>35.299999999999997</v>
      </c>
      <c r="BB285" s="126">
        <f t="shared" si="57"/>
        <v>17.649999999999999</v>
      </c>
      <c r="BC285">
        <f>0.004*1000</f>
        <v>4</v>
      </c>
      <c r="BD285">
        <f t="shared" si="52"/>
        <v>2</v>
      </c>
      <c r="BE285" s="126">
        <v>0.113314447592068</v>
      </c>
      <c r="BF285" s="126" t="s">
        <v>594</v>
      </c>
      <c r="BG285" s="126" t="s">
        <v>594</v>
      </c>
      <c r="BH285" s="126" t="s">
        <v>594</v>
      </c>
      <c r="BI285" s="126" t="s">
        <v>594</v>
      </c>
      <c r="BJ285" s="126" t="s">
        <v>594</v>
      </c>
      <c r="BL285" s="2" t="s">
        <v>491</v>
      </c>
      <c r="BM285" s="133" t="s">
        <v>491</v>
      </c>
      <c r="BN285" s="134"/>
      <c r="BO285" s="134"/>
      <c r="BP285" s="134"/>
      <c r="BQ285" s="134"/>
      <c r="BR285" t="str">
        <f t="shared" si="53"/>
        <v/>
      </c>
      <c r="BS285" t="s">
        <v>594</v>
      </c>
      <c r="BT285" t="s">
        <v>594</v>
      </c>
      <c r="BU285" t="s">
        <v>594</v>
      </c>
      <c r="BV285" t="s">
        <v>594</v>
      </c>
      <c r="BW285" t="s">
        <v>594</v>
      </c>
    </row>
    <row r="286" spans="1:76" x14ac:dyDescent="0.2">
      <c r="A286" s="2" t="s">
        <v>318</v>
      </c>
      <c r="B286" s="2" t="str">
        <f t="shared" si="46"/>
        <v>.</v>
      </c>
      <c r="C286" s="32" t="s">
        <v>318</v>
      </c>
      <c r="D286" s="3">
        <v>285</v>
      </c>
      <c r="E286" s="2"/>
      <c r="F286" s="2"/>
      <c r="G286" s="3">
        <v>32</v>
      </c>
      <c r="H286" s="3">
        <v>11</v>
      </c>
      <c r="I286" s="3">
        <v>4</v>
      </c>
      <c r="J286" s="3">
        <v>2</v>
      </c>
      <c r="K286" s="3">
        <v>3</v>
      </c>
      <c r="L286" s="3">
        <v>20</v>
      </c>
      <c r="M286" s="26" t="s">
        <v>3</v>
      </c>
      <c r="N286" s="26" t="s">
        <v>4</v>
      </c>
      <c r="O286" s="26" t="s">
        <v>20</v>
      </c>
      <c r="P286" s="26">
        <v>3</v>
      </c>
      <c r="Q286" s="26" t="s">
        <v>7</v>
      </c>
      <c r="R286" s="38" t="s">
        <v>580</v>
      </c>
      <c r="S286" s="21"/>
      <c r="T286" s="21"/>
      <c r="U286" s="53"/>
      <c r="V286" s="53"/>
      <c r="W286" s="53"/>
      <c r="X286" s="53"/>
      <c r="Y286" s="53"/>
      <c r="Z286" s="66">
        <v>43435</v>
      </c>
      <c r="AA286" s="96">
        <v>0.41666666666666669</v>
      </c>
      <c r="AB286" s="82">
        <v>5</v>
      </c>
      <c r="AC286" s="82">
        <v>5</v>
      </c>
      <c r="AD286" s="77"/>
      <c r="AE286" s="77"/>
      <c r="AF286" s="79"/>
      <c r="AG286" s="79"/>
      <c r="AH286" s="77"/>
      <c r="AI286" s="21"/>
      <c r="AK286">
        <v>9.4E-2</v>
      </c>
      <c r="AW286" s="126">
        <f t="shared" si="55"/>
        <v>9.4E-2</v>
      </c>
      <c r="AX286" s="127">
        <f t="shared" si="56"/>
        <v>0.59872611464968151</v>
      </c>
      <c r="AZ286" s="145">
        <f>AB286+AC286</f>
        <v>10</v>
      </c>
      <c r="BA286" s="126">
        <v>15.7</v>
      </c>
      <c r="BB286" s="126">
        <f t="shared" si="57"/>
        <v>1.5699999999999998</v>
      </c>
      <c r="BD286" t="str">
        <f t="shared" si="52"/>
        <v/>
      </c>
      <c r="BF286" s="126" t="s">
        <v>594</v>
      </c>
      <c r="BG286" s="126" t="s">
        <v>594</v>
      </c>
      <c r="BH286" s="126" t="s">
        <v>594</v>
      </c>
      <c r="BI286" s="126" t="s">
        <v>594</v>
      </c>
      <c r="BJ286" s="126" t="s">
        <v>594</v>
      </c>
      <c r="BL286" s="2"/>
      <c r="BM286" s="21"/>
      <c r="BN286" s="6"/>
      <c r="BO286" s="6"/>
      <c r="BP286" s="6"/>
      <c r="BQ286" s="6"/>
      <c r="BR286" t="str">
        <f t="shared" si="53"/>
        <v/>
      </c>
      <c r="BS286" t="s">
        <v>594</v>
      </c>
      <c r="BT286" t="s">
        <v>594</v>
      </c>
      <c r="BU286" t="s">
        <v>594</v>
      </c>
      <c r="BV286" t="s">
        <v>594</v>
      </c>
      <c r="BW286" t="s">
        <v>594</v>
      </c>
    </row>
    <row r="287" spans="1:76" x14ac:dyDescent="0.2">
      <c r="A287" s="87"/>
      <c r="B287" s="87" t="str">
        <f t="shared" si="46"/>
        <v>.</v>
      </c>
      <c r="C287" s="88" t="s">
        <v>319</v>
      </c>
      <c r="D287" s="88">
        <v>286</v>
      </c>
      <c r="E287" s="2" t="s">
        <v>587</v>
      </c>
      <c r="F287" s="29" t="s">
        <v>588</v>
      </c>
      <c r="G287" s="3">
        <v>32</v>
      </c>
      <c r="H287" s="3">
        <v>13</v>
      </c>
      <c r="I287" s="3">
        <v>4</v>
      </c>
      <c r="J287" s="3">
        <v>2</v>
      </c>
      <c r="K287" s="3">
        <v>2</v>
      </c>
      <c r="L287" s="3">
        <v>21</v>
      </c>
      <c r="M287" s="28" t="s">
        <v>3</v>
      </c>
      <c r="N287" s="28" t="s">
        <v>4</v>
      </c>
      <c r="O287" s="28" t="s">
        <v>20</v>
      </c>
      <c r="P287" s="30" t="s">
        <v>466</v>
      </c>
      <c r="Q287" s="30" t="s">
        <v>466</v>
      </c>
      <c r="R287" s="36" t="s">
        <v>18</v>
      </c>
      <c r="S287" s="21"/>
      <c r="T287" s="21">
        <v>1</v>
      </c>
      <c r="U287" s="71"/>
      <c r="V287" s="68" t="s">
        <v>496</v>
      </c>
      <c r="W287" s="68" t="s">
        <v>316</v>
      </c>
      <c r="X287" s="68"/>
      <c r="Y287" s="68"/>
      <c r="Z287" s="48">
        <v>43475</v>
      </c>
      <c r="AA287" s="96"/>
      <c r="AB287" s="82"/>
      <c r="AC287" s="82"/>
      <c r="AD287" s="77"/>
      <c r="AE287" s="77"/>
      <c r="AF287" s="79"/>
      <c r="AG287" s="79"/>
      <c r="AH287" s="77"/>
      <c r="AI287" s="21"/>
      <c r="AK287">
        <v>0.14499999999999999</v>
      </c>
      <c r="AL287">
        <v>0.20571428571428571</v>
      </c>
      <c r="AM287">
        <v>0.22714285714285715</v>
      </c>
      <c r="AN287">
        <v>0.44461538461538463</v>
      </c>
      <c r="AO287">
        <v>1.03</v>
      </c>
      <c r="AP287">
        <v>1.2749999999999999</v>
      </c>
      <c r="AQ287">
        <v>1.7749999999999999</v>
      </c>
      <c r="AR287">
        <v>2.1749999999999998</v>
      </c>
      <c r="AS287">
        <v>2.6949999999999998</v>
      </c>
      <c r="AT287">
        <v>3.335</v>
      </c>
      <c r="AU287">
        <v>4.09</v>
      </c>
      <c r="AV287">
        <v>6.875</v>
      </c>
      <c r="AW287" s="126">
        <f t="shared" si="55"/>
        <v>6.875</v>
      </c>
      <c r="AX287" s="127"/>
      <c r="BD287" t="str">
        <f t="shared" si="52"/>
        <v/>
      </c>
      <c r="BF287" s="126" t="s">
        <v>594</v>
      </c>
      <c r="BG287" s="126" t="s">
        <v>594</v>
      </c>
      <c r="BH287" s="126" t="s">
        <v>594</v>
      </c>
      <c r="BI287" s="126" t="s">
        <v>594</v>
      </c>
      <c r="BJ287" s="126" t="s">
        <v>594</v>
      </c>
      <c r="BL287" s="2" t="s">
        <v>491</v>
      </c>
      <c r="BM287" s="133" t="s">
        <v>493</v>
      </c>
      <c r="BN287" s="128">
        <v>2</v>
      </c>
      <c r="BO287" s="4">
        <v>719.6</v>
      </c>
      <c r="BP287" s="4">
        <f>BO287/BN287</f>
        <v>359.8</v>
      </c>
      <c r="BQ287" s="4">
        <v>104.4</v>
      </c>
      <c r="BR287">
        <f t="shared" si="53"/>
        <v>52.2</v>
      </c>
      <c r="BS287" s="126">
        <v>943.61038335000001</v>
      </c>
      <c r="BT287" s="126">
        <v>29.327816666499999</v>
      </c>
      <c r="BU287" s="126">
        <v>92.136049999999997</v>
      </c>
      <c r="BV287" s="126">
        <v>0.15636666665000001</v>
      </c>
      <c r="BW287" s="126">
        <v>0.73050000000000004</v>
      </c>
      <c r="BX287" s="126"/>
    </row>
    <row r="288" spans="1:76" x14ac:dyDescent="0.2">
      <c r="A288" s="2" t="s">
        <v>320</v>
      </c>
      <c r="B288" s="2" t="str">
        <f t="shared" si="46"/>
        <v>.</v>
      </c>
      <c r="C288" s="3" t="s">
        <v>320</v>
      </c>
      <c r="D288" s="3">
        <v>287</v>
      </c>
      <c r="E288" s="2"/>
      <c r="F288" s="2"/>
      <c r="G288" s="3">
        <v>32</v>
      </c>
      <c r="H288" s="3">
        <v>15</v>
      </c>
      <c r="I288" s="3">
        <v>4</v>
      </c>
      <c r="J288" s="3">
        <v>2</v>
      </c>
      <c r="K288" s="3">
        <v>2</v>
      </c>
      <c r="L288" s="3">
        <v>19</v>
      </c>
      <c r="M288" s="40" t="s">
        <v>3</v>
      </c>
      <c r="N288" s="40" t="s">
        <v>23</v>
      </c>
      <c r="O288" s="40" t="s">
        <v>16</v>
      </c>
      <c r="P288" s="40">
        <v>14</v>
      </c>
      <c r="Q288" s="40" t="s">
        <v>516</v>
      </c>
      <c r="R288" s="41" t="s">
        <v>580</v>
      </c>
      <c r="S288" s="21"/>
      <c r="T288" s="21"/>
      <c r="U288" s="53"/>
      <c r="V288" s="53"/>
      <c r="W288" s="54"/>
      <c r="X288" s="54"/>
      <c r="Y288" s="54"/>
      <c r="Z288" s="48">
        <v>43446</v>
      </c>
      <c r="AA288" s="96">
        <v>0.4069444444444445</v>
      </c>
      <c r="AB288" s="82"/>
      <c r="AC288" s="82"/>
      <c r="AD288" s="77"/>
      <c r="AE288" s="77"/>
      <c r="AF288" s="79">
        <v>32.799999999999997</v>
      </c>
      <c r="AG288" s="79"/>
      <c r="AH288" s="77" t="s">
        <v>551</v>
      </c>
      <c r="AI288" s="2"/>
      <c r="AK288">
        <v>0.16</v>
      </c>
      <c r="AL288">
        <v>0.23333333333333331</v>
      </c>
      <c r="AM288">
        <v>0.22666666666666668</v>
      </c>
      <c r="AN288">
        <v>0.47499999999999998</v>
      </c>
      <c r="AO288">
        <v>0.72</v>
      </c>
      <c r="AP288">
        <v>0.84499999999999997</v>
      </c>
      <c r="AQ288">
        <v>1.165</v>
      </c>
      <c r="AR288">
        <v>1.37</v>
      </c>
      <c r="AS288">
        <v>1.6950000000000001</v>
      </c>
      <c r="AT288">
        <v>2.2400000000000002</v>
      </c>
      <c r="AW288" s="126">
        <f t="shared" si="55"/>
        <v>2.2400000000000002</v>
      </c>
      <c r="AX288" s="127">
        <f>IF(AW288&gt;0,AW288*10/(BB288),"")</f>
        <v>1.5501730103806231</v>
      </c>
      <c r="AZ288" s="145">
        <v>2</v>
      </c>
      <c r="BA288" s="126">
        <v>28.9</v>
      </c>
      <c r="BB288" s="126">
        <f>BA288/AZ288</f>
        <v>14.45</v>
      </c>
      <c r="BD288" t="str">
        <f t="shared" si="52"/>
        <v/>
      </c>
      <c r="BF288" s="126" t="s">
        <v>594</v>
      </c>
      <c r="BG288" s="126" t="s">
        <v>594</v>
      </c>
      <c r="BH288" s="126" t="s">
        <v>594</v>
      </c>
      <c r="BI288" s="126" t="s">
        <v>594</v>
      </c>
      <c r="BJ288" s="126" t="s">
        <v>594</v>
      </c>
      <c r="BL288" s="2"/>
      <c r="BM288" s="21"/>
      <c r="BN288" s="6"/>
      <c r="BO288" s="6"/>
      <c r="BP288" s="6"/>
      <c r="BQ288" s="6"/>
      <c r="BR288" t="str">
        <f t="shared" si="53"/>
        <v/>
      </c>
      <c r="BS288" t="s">
        <v>594</v>
      </c>
      <c r="BT288" t="s">
        <v>594</v>
      </c>
      <c r="BU288" t="s">
        <v>594</v>
      </c>
      <c r="BV288" t="s">
        <v>594</v>
      </c>
      <c r="BW288" t="s">
        <v>594</v>
      </c>
    </row>
    <row r="289" spans="1:76" x14ac:dyDescent="0.2">
      <c r="A289" s="2" t="s">
        <v>321</v>
      </c>
      <c r="B289" s="2" t="str">
        <f t="shared" si="46"/>
        <v>.</v>
      </c>
      <c r="C289" s="3" t="s">
        <v>321</v>
      </c>
      <c r="D289" s="3">
        <v>288</v>
      </c>
      <c r="E289" s="2"/>
      <c r="F289" s="2"/>
      <c r="G289" s="3">
        <v>32</v>
      </c>
      <c r="H289" s="3">
        <v>17</v>
      </c>
      <c r="I289" s="3">
        <v>4</v>
      </c>
      <c r="J289" s="3">
        <v>2</v>
      </c>
      <c r="K289" s="3">
        <v>1</v>
      </c>
      <c r="L289" s="3">
        <v>20</v>
      </c>
      <c r="M289" s="40" t="s">
        <v>3</v>
      </c>
      <c r="N289" s="40" t="s">
        <v>23</v>
      </c>
      <c r="O289" s="40" t="s">
        <v>16</v>
      </c>
      <c r="P289" s="40">
        <v>14</v>
      </c>
      <c r="Q289" s="40" t="s">
        <v>516</v>
      </c>
      <c r="R289" s="41" t="s">
        <v>584</v>
      </c>
      <c r="S289" s="21"/>
      <c r="T289" s="21"/>
      <c r="U289" s="53"/>
      <c r="V289" s="53"/>
      <c r="W289" s="54"/>
      <c r="X289" s="54"/>
      <c r="Y289" s="54"/>
      <c r="Z289" s="48">
        <v>43446</v>
      </c>
      <c r="AA289" s="96">
        <v>0.17986111111111111</v>
      </c>
      <c r="AB289" s="82"/>
      <c r="AC289" s="82"/>
      <c r="AD289" s="77"/>
      <c r="AE289" s="77"/>
      <c r="AF289" s="79"/>
      <c r="AG289" s="79"/>
      <c r="AH289" s="77" t="s">
        <v>551</v>
      </c>
      <c r="AI289" s="2"/>
      <c r="AK289">
        <v>0.05</v>
      </c>
      <c r="AL289">
        <v>0.158</v>
      </c>
      <c r="AM289">
        <v>0.18666666666666668</v>
      </c>
      <c r="AN289">
        <v>0.22500000000000001</v>
      </c>
      <c r="AO289">
        <v>0.69499999999999995</v>
      </c>
      <c r="AP289">
        <v>0.88</v>
      </c>
      <c r="AQ289">
        <v>1.145</v>
      </c>
      <c r="AR289">
        <v>1.26</v>
      </c>
      <c r="AS289">
        <v>1.7150000000000001</v>
      </c>
      <c r="AT289">
        <v>2.1800000000000002</v>
      </c>
      <c r="AU289">
        <v>3.105</v>
      </c>
      <c r="AW289" s="126">
        <f t="shared" si="55"/>
        <v>3.105</v>
      </c>
      <c r="AX289" s="127">
        <f>IF(AW289&gt;0,AW289*10/(BB289),"")</f>
        <v>1.940625</v>
      </c>
      <c r="AZ289" s="145">
        <v>2</v>
      </c>
      <c r="BA289" s="126">
        <v>32</v>
      </c>
      <c r="BB289" s="126">
        <f>BA289/AZ289</f>
        <v>16</v>
      </c>
      <c r="BD289" t="str">
        <f t="shared" si="52"/>
        <v/>
      </c>
      <c r="BF289" s="126" t="s">
        <v>594</v>
      </c>
      <c r="BG289" s="126" t="s">
        <v>594</v>
      </c>
      <c r="BH289" s="126" t="s">
        <v>594</v>
      </c>
      <c r="BI289" s="126" t="s">
        <v>594</v>
      </c>
      <c r="BJ289" s="126" t="s">
        <v>594</v>
      </c>
      <c r="BL289" s="2"/>
      <c r="BM289" s="21"/>
      <c r="BN289" s="6"/>
      <c r="BO289" s="6"/>
      <c r="BP289" s="6"/>
      <c r="BQ289" s="6"/>
      <c r="BR289" t="str">
        <f t="shared" si="53"/>
        <v/>
      </c>
      <c r="BS289" t="s">
        <v>594</v>
      </c>
      <c r="BT289" t="s">
        <v>594</v>
      </c>
      <c r="BU289" t="s">
        <v>594</v>
      </c>
      <c r="BV289" t="s">
        <v>594</v>
      </c>
      <c r="BW289" t="s">
        <v>594</v>
      </c>
    </row>
    <row r="290" spans="1:76" x14ac:dyDescent="0.2">
      <c r="A290" s="2" t="s">
        <v>322</v>
      </c>
      <c r="B290" s="2" t="str">
        <f t="shared" si="46"/>
        <v>.</v>
      </c>
      <c r="C290" s="3" t="s">
        <v>322</v>
      </c>
      <c r="D290" s="3">
        <v>289</v>
      </c>
      <c r="E290" s="2"/>
      <c r="F290" s="2"/>
      <c r="G290" s="3">
        <v>33</v>
      </c>
      <c r="H290" s="3">
        <v>1</v>
      </c>
      <c r="I290" s="3">
        <v>5</v>
      </c>
      <c r="J290" s="3">
        <v>3</v>
      </c>
      <c r="K290" s="3">
        <v>6</v>
      </c>
      <c r="L290" s="3">
        <v>33</v>
      </c>
      <c r="M290" s="20" t="s">
        <v>3</v>
      </c>
      <c r="N290" s="20" t="s">
        <v>23</v>
      </c>
      <c r="O290" s="20" t="s">
        <v>16</v>
      </c>
      <c r="P290" s="20">
        <v>10</v>
      </c>
      <c r="Q290" s="20" t="s">
        <v>22</v>
      </c>
      <c r="R290" s="25" t="s">
        <v>581</v>
      </c>
      <c r="S290" s="21"/>
      <c r="T290" s="21"/>
      <c r="U290" s="53"/>
      <c r="V290" s="53"/>
      <c r="W290" s="54"/>
      <c r="X290" s="54"/>
      <c r="Y290" s="54"/>
      <c r="Z290" s="48">
        <v>43442</v>
      </c>
      <c r="AA290" s="96">
        <v>0.6069444444444444</v>
      </c>
      <c r="AB290" s="82">
        <v>1</v>
      </c>
      <c r="AC290" s="82">
        <v>1</v>
      </c>
      <c r="AD290" s="77"/>
      <c r="AE290" s="77"/>
      <c r="AF290" s="79"/>
      <c r="AG290" s="81">
        <v>6.26</v>
      </c>
      <c r="AH290" s="77" t="s">
        <v>573</v>
      </c>
      <c r="AI290" s="2"/>
      <c r="AK290">
        <v>0.09</v>
      </c>
      <c r="AL290">
        <v>0.22999999999999998</v>
      </c>
      <c r="AM290">
        <v>0.26666666666666666</v>
      </c>
      <c r="AN290">
        <v>0.34333333300000002</v>
      </c>
      <c r="AO290">
        <v>0.64500000000000002</v>
      </c>
      <c r="AP290">
        <v>0.63500000000000001</v>
      </c>
      <c r="AW290" s="126">
        <f t="shared" si="55"/>
        <v>0.63500000000000001</v>
      </c>
      <c r="AX290" s="127">
        <f>IF(AW290&gt;0,AW290*10/(BB290),"")</f>
        <v>0.98449612403100772</v>
      </c>
      <c r="AZ290" s="145">
        <f>AB290+AC290</f>
        <v>2</v>
      </c>
      <c r="BA290" s="126">
        <v>12.9</v>
      </c>
      <c r="BB290" s="126">
        <f>BA290/AZ290</f>
        <v>6.45</v>
      </c>
      <c r="BD290" t="str">
        <f t="shared" si="52"/>
        <v/>
      </c>
      <c r="BF290" s="126" t="s">
        <v>594</v>
      </c>
      <c r="BG290" s="126" t="s">
        <v>594</v>
      </c>
      <c r="BH290" s="126" t="s">
        <v>594</v>
      </c>
      <c r="BI290" s="126" t="s">
        <v>594</v>
      </c>
      <c r="BJ290" s="126" t="s">
        <v>594</v>
      </c>
      <c r="BL290" s="2"/>
      <c r="BM290" s="21"/>
      <c r="BN290" s="6"/>
      <c r="BO290" s="6"/>
      <c r="BP290" s="6"/>
      <c r="BQ290" s="6"/>
      <c r="BR290" t="str">
        <f t="shared" si="53"/>
        <v/>
      </c>
      <c r="BS290" t="s">
        <v>594</v>
      </c>
      <c r="BT290" t="s">
        <v>594</v>
      </c>
      <c r="BU290" t="s">
        <v>594</v>
      </c>
      <c r="BV290" t="s">
        <v>594</v>
      </c>
      <c r="BW290" t="s">
        <v>594</v>
      </c>
    </row>
    <row r="291" spans="1:76" x14ac:dyDescent="0.2">
      <c r="A291" s="2" t="s">
        <v>323</v>
      </c>
      <c r="B291" s="2" t="str">
        <f t="shared" si="46"/>
        <v>.</v>
      </c>
      <c r="C291" s="3" t="s">
        <v>323</v>
      </c>
      <c r="D291" s="3">
        <v>290</v>
      </c>
      <c r="E291" s="2"/>
      <c r="F291" s="2"/>
      <c r="G291" s="3">
        <v>33</v>
      </c>
      <c r="H291" s="3">
        <v>3</v>
      </c>
      <c r="I291" s="3">
        <v>5</v>
      </c>
      <c r="J291" s="3">
        <v>3</v>
      </c>
      <c r="K291" s="3">
        <v>6</v>
      </c>
      <c r="L291" s="3">
        <v>31</v>
      </c>
      <c r="M291" s="33" t="s">
        <v>3</v>
      </c>
      <c r="N291" s="33" t="s">
        <v>4</v>
      </c>
      <c r="O291" s="33" t="s">
        <v>16</v>
      </c>
      <c r="P291" s="33" t="s">
        <v>24</v>
      </c>
      <c r="Q291" s="33" t="s">
        <v>24</v>
      </c>
      <c r="R291" s="34" t="s">
        <v>18</v>
      </c>
      <c r="S291" s="33" t="s">
        <v>26</v>
      </c>
      <c r="T291" s="32"/>
      <c r="U291" s="62" t="s">
        <v>471</v>
      </c>
      <c r="V291" s="63"/>
      <c r="W291" s="54"/>
      <c r="X291" s="54"/>
      <c r="Y291" s="54"/>
      <c r="Z291" s="5"/>
      <c r="AA291" s="118"/>
      <c r="AB291" s="82"/>
      <c r="AC291" s="82"/>
      <c r="AD291" s="77"/>
      <c r="AE291" s="77"/>
      <c r="AF291" s="124"/>
      <c r="AG291" s="124"/>
      <c r="AH291" s="123"/>
      <c r="AI291" s="2"/>
      <c r="AK291" t="s">
        <v>594</v>
      </c>
      <c r="AL291" t="s">
        <v>594</v>
      </c>
      <c r="AM291" t="s">
        <v>594</v>
      </c>
      <c r="AO291" t="s">
        <v>594</v>
      </c>
      <c r="AP291" t="s">
        <v>594</v>
      </c>
      <c r="AQ291" t="s">
        <v>594</v>
      </c>
      <c r="AR291" t="s">
        <v>594</v>
      </c>
      <c r="AS291" t="s">
        <v>594</v>
      </c>
      <c r="AT291" t="s">
        <v>594</v>
      </c>
      <c r="AU291" t="s">
        <v>594</v>
      </c>
      <c r="AV291" t="s">
        <v>594</v>
      </c>
      <c r="AW291" s="126" t="str">
        <f t="shared" si="55"/>
        <v/>
      </c>
      <c r="AX291" s="127"/>
      <c r="AZ291" s="145"/>
      <c r="BD291" t="str">
        <f t="shared" si="52"/>
        <v/>
      </c>
      <c r="BF291" s="126" t="s">
        <v>594</v>
      </c>
      <c r="BG291" s="126" t="s">
        <v>594</v>
      </c>
      <c r="BH291" s="126" t="s">
        <v>594</v>
      </c>
      <c r="BI291" s="126" t="s">
        <v>594</v>
      </c>
      <c r="BJ291" s="126" t="s">
        <v>594</v>
      </c>
      <c r="BL291" s="2"/>
      <c r="BM291" s="21"/>
      <c r="BN291" s="6"/>
      <c r="BO291" s="6"/>
      <c r="BP291" s="6"/>
      <c r="BQ291" s="6"/>
      <c r="BR291" t="str">
        <f t="shared" si="53"/>
        <v/>
      </c>
      <c r="BS291" t="s">
        <v>594</v>
      </c>
      <c r="BT291" t="s">
        <v>594</v>
      </c>
      <c r="BU291" t="s">
        <v>594</v>
      </c>
      <c r="BV291" t="s">
        <v>594</v>
      </c>
      <c r="BW291" t="s">
        <v>594</v>
      </c>
    </row>
    <row r="292" spans="1:76" x14ac:dyDescent="0.2">
      <c r="A292" s="29" t="s">
        <v>359</v>
      </c>
      <c r="B292" s="2" t="str">
        <f t="shared" ref="B292:B355" si="58">IF(OR(A292=A291,A292=A293),"same",".")</f>
        <v>.</v>
      </c>
      <c r="C292" s="85" t="s">
        <v>324</v>
      </c>
      <c r="D292" s="85">
        <v>291</v>
      </c>
      <c r="E292" s="29" t="s">
        <v>491</v>
      </c>
      <c r="F292" s="29" t="s">
        <v>588</v>
      </c>
      <c r="G292" s="45">
        <v>33</v>
      </c>
      <c r="H292" s="45">
        <v>5</v>
      </c>
      <c r="I292" s="45">
        <v>5</v>
      </c>
      <c r="J292" s="45">
        <v>3</v>
      </c>
      <c r="K292" s="45">
        <v>5</v>
      </c>
      <c r="L292" s="45">
        <v>32</v>
      </c>
      <c r="M292" s="8" t="s">
        <v>3</v>
      </c>
      <c r="N292" s="8" t="s">
        <v>23</v>
      </c>
      <c r="O292" s="8" t="s">
        <v>16</v>
      </c>
      <c r="P292" s="8">
        <v>13</v>
      </c>
      <c r="Q292" s="8" t="s">
        <v>515</v>
      </c>
      <c r="R292" s="104" t="s">
        <v>583</v>
      </c>
      <c r="S292" s="37"/>
      <c r="T292" s="21">
        <v>1</v>
      </c>
      <c r="U292" s="70" t="s">
        <v>505</v>
      </c>
      <c r="V292" s="73"/>
      <c r="W292" s="74"/>
      <c r="X292" s="74"/>
      <c r="Y292" s="74"/>
      <c r="Z292" s="94">
        <v>43445</v>
      </c>
      <c r="AA292" s="97">
        <v>0.94236111111111109</v>
      </c>
      <c r="AB292" s="99">
        <v>1</v>
      </c>
      <c r="AC292" s="99">
        <v>1</v>
      </c>
      <c r="AD292" s="77"/>
      <c r="AE292" s="77"/>
      <c r="AF292" s="92">
        <v>36.1</v>
      </c>
      <c r="AG292" s="92">
        <v>-2.8</v>
      </c>
      <c r="AH292" s="93" t="s">
        <v>557</v>
      </c>
      <c r="AI292" s="44"/>
      <c r="AK292" t="s">
        <v>594</v>
      </c>
      <c r="AL292">
        <v>0.11</v>
      </c>
      <c r="AM292">
        <v>0.12</v>
      </c>
      <c r="AN292">
        <v>0.36</v>
      </c>
      <c r="AO292">
        <v>0.35499999999999998</v>
      </c>
      <c r="AP292">
        <v>0.41499999999999998</v>
      </c>
      <c r="AQ292">
        <v>0.58499999999999996</v>
      </c>
      <c r="AR292">
        <v>0.61499999999999999</v>
      </c>
      <c r="AS292">
        <v>0.99</v>
      </c>
      <c r="AT292">
        <v>1.2849999999999999</v>
      </c>
      <c r="AW292" s="126">
        <f t="shared" si="55"/>
        <v>1.2849999999999999</v>
      </c>
      <c r="AX292" s="127">
        <f t="shared" ref="AX292:AX298" si="59">IF(AW292&gt;0,AW292*10/(BB292),"")</f>
        <v>1.60625</v>
      </c>
      <c r="AZ292" s="145">
        <v>2</v>
      </c>
      <c r="BA292" s="147">
        <v>16</v>
      </c>
      <c r="BB292" s="126">
        <f t="shared" ref="BB292:BB298" si="60">BA292/AZ292</f>
        <v>8</v>
      </c>
      <c r="BD292" t="str">
        <f t="shared" si="52"/>
        <v/>
      </c>
      <c r="BF292" s="126" t="s">
        <v>594</v>
      </c>
      <c r="BG292" s="126" t="s">
        <v>594</v>
      </c>
      <c r="BH292" s="126" t="s">
        <v>594</v>
      </c>
      <c r="BI292" s="126" t="s">
        <v>594</v>
      </c>
      <c r="BJ292" s="126" t="s">
        <v>594</v>
      </c>
      <c r="BL292" s="2"/>
      <c r="BM292" s="133"/>
      <c r="BN292" s="134"/>
      <c r="BO292" s="134"/>
      <c r="BP292" s="134"/>
      <c r="BQ292" s="134"/>
      <c r="BR292" t="str">
        <f t="shared" si="53"/>
        <v/>
      </c>
      <c r="BS292" t="s">
        <v>594</v>
      </c>
      <c r="BT292" t="s">
        <v>594</v>
      </c>
      <c r="BU292" t="s">
        <v>594</v>
      </c>
      <c r="BV292" t="s">
        <v>594</v>
      </c>
      <c r="BW292" t="s">
        <v>594</v>
      </c>
    </row>
    <row r="293" spans="1:76" x14ac:dyDescent="0.2">
      <c r="A293" s="2" t="s">
        <v>325</v>
      </c>
      <c r="B293" s="2" t="str">
        <f t="shared" si="58"/>
        <v>.</v>
      </c>
      <c r="C293" s="32" t="s">
        <v>325</v>
      </c>
      <c r="D293" s="3">
        <v>292</v>
      </c>
      <c r="E293" s="2"/>
      <c r="F293" s="2"/>
      <c r="G293" s="3">
        <v>33</v>
      </c>
      <c r="H293" s="3">
        <v>7</v>
      </c>
      <c r="I293" s="3">
        <v>5</v>
      </c>
      <c r="J293" s="3">
        <v>3</v>
      </c>
      <c r="K293" s="3">
        <v>4</v>
      </c>
      <c r="L293" s="3">
        <v>33</v>
      </c>
      <c r="M293" s="26" t="s">
        <v>3</v>
      </c>
      <c r="N293" s="26" t="s">
        <v>4</v>
      </c>
      <c r="O293" s="26" t="s">
        <v>20</v>
      </c>
      <c r="P293" s="26">
        <v>3</v>
      </c>
      <c r="Q293" s="26" t="s">
        <v>7</v>
      </c>
      <c r="R293" s="38" t="s">
        <v>580</v>
      </c>
      <c r="S293" s="21"/>
      <c r="T293" s="21"/>
      <c r="U293" s="53"/>
      <c r="V293" s="53"/>
      <c r="W293" s="53"/>
      <c r="X293" s="53"/>
      <c r="Y293" s="53"/>
      <c r="Z293" s="66">
        <v>43435</v>
      </c>
      <c r="AA293" s="96">
        <v>0.42152777777777778</v>
      </c>
      <c r="AB293" s="82">
        <v>5</v>
      </c>
      <c r="AC293" s="82">
        <v>5</v>
      </c>
      <c r="AD293" s="77"/>
      <c r="AE293" s="77"/>
      <c r="AF293" s="79"/>
      <c r="AG293" s="79"/>
      <c r="AH293" s="77"/>
      <c r="AI293" s="21"/>
      <c r="AK293">
        <v>7.0000000000000007E-2</v>
      </c>
      <c r="AW293" s="126">
        <f t="shared" si="55"/>
        <v>7.0000000000000007E-2</v>
      </c>
      <c r="AX293" s="127">
        <f t="shared" si="59"/>
        <v>0.84337349397590367</v>
      </c>
      <c r="AZ293" s="145">
        <f>AB293+AC293</f>
        <v>10</v>
      </c>
      <c r="BA293" s="126">
        <v>8.3000000000000007</v>
      </c>
      <c r="BB293" s="126">
        <f t="shared" si="60"/>
        <v>0.83000000000000007</v>
      </c>
      <c r="BD293" t="str">
        <f t="shared" si="52"/>
        <v/>
      </c>
      <c r="BF293" s="126" t="s">
        <v>594</v>
      </c>
      <c r="BG293" s="126" t="s">
        <v>594</v>
      </c>
      <c r="BH293" s="126" t="s">
        <v>594</v>
      </c>
      <c r="BI293" s="126" t="s">
        <v>594</v>
      </c>
      <c r="BJ293" s="126" t="s">
        <v>594</v>
      </c>
      <c r="BL293" s="2"/>
      <c r="BM293" s="21"/>
      <c r="BN293" s="6"/>
      <c r="BO293" s="6"/>
      <c r="BP293" s="6"/>
      <c r="BQ293" s="6"/>
      <c r="BR293" t="str">
        <f t="shared" si="53"/>
        <v/>
      </c>
      <c r="BS293" t="s">
        <v>594</v>
      </c>
      <c r="BT293" t="s">
        <v>594</v>
      </c>
      <c r="BU293" t="s">
        <v>594</v>
      </c>
      <c r="BV293" t="s">
        <v>594</v>
      </c>
      <c r="BW293" t="s">
        <v>594</v>
      </c>
    </row>
    <row r="294" spans="1:76" x14ac:dyDescent="0.2">
      <c r="A294" s="87"/>
      <c r="B294" s="87" t="str">
        <f t="shared" si="58"/>
        <v>.</v>
      </c>
      <c r="C294" s="89" t="s">
        <v>326</v>
      </c>
      <c r="D294" s="88">
        <v>293</v>
      </c>
      <c r="E294" s="2" t="s">
        <v>587</v>
      </c>
      <c r="F294" s="29" t="s">
        <v>588</v>
      </c>
      <c r="G294" s="3">
        <v>33</v>
      </c>
      <c r="H294" s="3">
        <v>9</v>
      </c>
      <c r="I294" s="3">
        <v>5</v>
      </c>
      <c r="J294" s="3">
        <v>3</v>
      </c>
      <c r="K294" s="3">
        <v>4</v>
      </c>
      <c r="L294" s="3">
        <v>31</v>
      </c>
      <c r="M294" s="46" t="s">
        <v>3</v>
      </c>
      <c r="N294" s="46" t="s">
        <v>4</v>
      </c>
      <c r="O294" s="20" t="s">
        <v>16</v>
      </c>
      <c r="P294" s="20"/>
      <c r="Q294" s="20"/>
      <c r="R294" s="20"/>
      <c r="S294" s="21"/>
      <c r="T294" s="21">
        <v>1</v>
      </c>
      <c r="U294" s="60" t="s">
        <v>471</v>
      </c>
      <c r="V294" s="68" t="s">
        <v>496</v>
      </c>
      <c r="W294" s="68" t="s">
        <v>360</v>
      </c>
      <c r="X294" s="68"/>
      <c r="Y294" s="68"/>
      <c r="Z294" s="2"/>
      <c r="AA294" s="118"/>
      <c r="AB294" s="120"/>
      <c r="AC294" s="120"/>
      <c r="AD294" s="77"/>
      <c r="AE294" s="77"/>
      <c r="AF294" s="79"/>
      <c r="AG294" s="79"/>
      <c r="AH294" s="2"/>
      <c r="AI294" s="2"/>
      <c r="AK294">
        <v>0.06</v>
      </c>
      <c r="AL294">
        <v>0.16500000000000001</v>
      </c>
      <c r="AM294">
        <v>0.23499999999999999</v>
      </c>
      <c r="AN294">
        <v>0.32500000000000001</v>
      </c>
      <c r="AO294">
        <v>0.34333333333333332</v>
      </c>
      <c r="AP294">
        <v>0.33250000000000002</v>
      </c>
      <c r="AQ294">
        <v>0.77</v>
      </c>
      <c r="AR294">
        <v>0.92500000000000004</v>
      </c>
      <c r="AS294">
        <v>1.2749999999999999</v>
      </c>
      <c r="AT294">
        <v>1.825</v>
      </c>
      <c r="AU294">
        <v>2.2999999999999998</v>
      </c>
      <c r="AV294">
        <v>4.125</v>
      </c>
      <c r="AW294" s="126">
        <f t="shared" si="55"/>
        <v>4.125</v>
      </c>
      <c r="AX294" s="127">
        <f t="shared" si="59"/>
        <v>1.9503546099290781</v>
      </c>
      <c r="AZ294" s="145">
        <v>2</v>
      </c>
      <c r="BA294" s="148">
        <v>42.3</v>
      </c>
      <c r="BB294" s="126">
        <f t="shared" si="60"/>
        <v>21.15</v>
      </c>
      <c r="BC294">
        <v>5.2</v>
      </c>
      <c r="BD294">
        <f t="shared" si="52"/>
        <v>2.6</v>
      </c>
      <c r="BE294" s="126">
        <v>0.12293144208037826</v>
      </c>
      <c r="BF294" s="126">
        <v>119.2003</v>
      </c>
      <c r="BG294" s="126">
        <v>1.6733166666499999</v>
      </c>
      <c r="BH294" s="126">
        <v>5.2568833335000003</v>
      </c>
      <c r="BI294" s="126">
        <v>6.916666665E-2</v>
      </c>
      <c r="BJ294" s="126">
        <v>1.866666665E-2</v>
      </c>
      <c r="BL294" s="2" t="s">
        <v>491</v>
      </c>
      <c r="BM294" s="139" t="s">
        <v>491</v>
      </c>
      <c r="BN294" s="140"/>
      <c r="BO294" s="140"/>
      <c r="BP294" s="140"/>
      <c r="BQ294" s="140"/>
      <c r="BR294" t="str">
        <f t="shared" si="53"/>
        <v/>
      </c>
      <c r="BS294" t="s">
        <v>594</v>
      </c>
      <c r="BT294" t="s">
        <v>594</v>
      </c>
      <c r="BU294" t="s">
        <v>594</v>
      </c>
      <c r="BV294" t="s">
        <v>594</v>
      </c>
      <c r="BW294" t="s">
        <v>594</v>
      </c>
    </row>
    <row r="295" spans="1:76" x14ac:dyDescent="0.2">
      <c r="A295" s="2" t="s">
        <v>327</v>
      </c>
      <c r="B295" s="2" t="str">
        <f t="shared" si="58"/>
        <v>.</v>
      </c>
      <c r="C295" s="32" t="s">
        <v>327</v>
      </c>
      <c r="D295" s="3">
        <v>294</v>
      </c>
      <c r="E295" s="2"/>
      <c r="F295" s="2"/>
      <c r="G295" s="3">
        <v>33</v>
      </c>
      <c r="H295" s="3">
        <v>11</v>
      </c>
      <c r="I295" s="3">
        <v>5</v>
      </c>
      <c r="J295" s="3">
        <v>3</v>
      </c>
      <c r="K295" s="3">
        <v>3</v>
      </c>
      <c r="L295" s="3">
        <v>32</v>
      </c>
      <c r="M295" s="27" t="s">
        <v>3</v>
      </c>
      <c r="N295" s="27" t="s">
        <v>4</v>
      </c>
      <c r="O295" s="27" t="s">
        <v>20</v>
      </c>
      <c r="P295" s="27">
        <v>4</v>
      </c>
      <c r="Q295" s="27" t="s">
        <v>21</v>
      </c>
      <c r="R295" s="35" t="s">
        <v>581</v>
      </c>
      <c r="S295" s="21"/>
      <c r="T295" s="21"/>
      <c r="U295" s="53"/>
      <c r="V295" s="53"/>
      <c r="W295" s="53"/>
      <c r="X295" s="53"/>
      <c r="Y295" s="53"/>
      <c r="Z295" s="66">
        <v>43436</v>
      </c>
      <c r="AA295" s="96">
        <v>0.10902777777777778</v>
      </c>
      <c r="AB295" s="82">
        <v>3</v>
      </c>
      <c r="AC295" s="82">
        <v>3</v>
      </c>
      <c r="AD295" s="77"/>
      <c r="AE295" s="77"/>
      <c r="AF295" s="79"/>
      <c r="AG295" s="79"/>
      <c r="AH295" s="77"/>
      <c r="AI295" s="21"/>
      <c r="AK295">
        <v>0.105</v>
      </c>
      <c r="AL295">
        <v>0.20333333333333334</v>
      </c>
      <c r="AM295">
        <v>0.19166666666666665</v>
      </c>
      <c r="AW295" s="126">
        <f t="shared" si="55"/>
        <v>0.19166666666666665</v>
      </c>
      <c r="AX295" s="127">
        <f t="shared" si="59"/>
        <v>1.3218390804597699</v>
      </c>
      <c r="AZ295" s="145">
        <f>AB295+AC295</f>
        <v>6</v>
      </c>
      <c r="BA295" s="145">
        <v>8.6999999999999993</v>
      </c>
      <c r="BB295" s="126">
        <f t="shared" si="60"/>
        <v>1.45</v>
      </c>
      <c r="BD295" t="str">
        <f t="shared" si="52"/>
        <v/>
      </c>
      <c r="BF295" s="126" t="s">
        <v>594</v>
      </c>
      <c r="BG295" s="126" t="s">
        <v>594</v>
      </c>
      <c r="BH295" s="126" t="s">
        <v>594</v>
      </c>
      <c r="BI295" s="126" t="s">
        <v>594</v>
      </c>
      <c r="BJ295" s="126" t="s">
        <v>594</v>
      </c>
      <c r="BL295" s="2"/>
      <c r="BM295" s="21"/>
      <c r="BN295" s="6"/>
      <c r="BO295" s="6"/>
      <c r="BP295" s="6"/>
      <c r="BQ295" s="6"/>
      <c r="BR295" t="str">
        <f t="shared" si="53"/>
        <v/>
      </c>
      <c r="BS295" t="s">
        <v>594</v>
      </c>
      <c r="BT295" t="s">
        <v>594</v>
      </c>
      <c r="BU295" t="s">
        <v>594</v>
      </c>
      <c r="BV295" t="s">
        <v>594</v>
      </c>
      <c r="BW295" t="s">
        <v>594</v>
      </c>
    </row>
    <row r="296" spans="1:76" x14ac:dyDescent="0.2">
      <c r="A296" s="2" t="s">
        <v>328</v>
      </c>
      <c r="B296" s="2" t="str">
        <f t="shared" si="58"/>
        <v>.</v>
      </c>
      <c r="C296" s="3" t="s">
        <v>328</v>
      </c>
      <c r="D296" s="3">
        <v>295</v>
      </c>
      <c r="E296" s="2"/>
      <c r="F296" s="2"/>
      <c r="G296" s="3">
        <v>33</v>
      </c>
      <c r="H296" s="3">
        <v>13</v>
      </c>
      <c r="I296" s="3">
        <v>5</v>
      </c>
      <c r="J296" s="3">
        <v>3</v>
      </c>
      <c r="K296" s="3">
        <v>2</v>
      </c>
      <c r="L296" s="3">
        <v>33</v>
      </c>
      <c r="M296" s="31" t="s">
        <v>3</v>
      </c>
      <c r="N296" s="31" t="s">
        <v>4</v>
      </c>
      <c r="O296" s="31" t="s">
        <v>16</v>
      </c>
      <c r="P296" s="31">
        <v>13</v>
      </c>
      <c r="Q296" s="31" t="s">
        <v>515</v>
      </c>
      <c r="R296" s="39" t="s">
        <v>583</v>
      </c>
      <c r="S296" s="21"/>
      <c r="T296" s="21"/>
      <c r="U296" s="53"/>
      <c r="V296" s="53"/>
      <c r="W296" s="54"/>
      <c r="X296" s="54"/>
      <c r="Y296" s="54"/>
      <c r="Z296" s="48">
        <v>43445</v>
      </c>
      <c r="AA296" s="96">
        <v>0.93888888888888899</v>
      </c>
      <c r="AB296" s="82">
        <v>1</v>
      </c>
      <c r="AC296" s="82">
        <v>1</v>
      </c>
      <c r="AD296" s="77"/>
      <c r="AE296" s="77"/>
      <c r="AF296" s="79">
        <v>31.3</v>
      </c>
      <c r="AG296" s="79">
        <v>-1.6</v>
      </c>
      <c r="AH296" s="77" t="s">
        <v>555</v>
      </c>
      <c r="AI296" s="2"/>
      <c r="AK296">
        <v>0.11</v>
      </c>
      <c r="AL296">
        <v>0.215</v>
      </c>
      <c r="AM296">
        <v>0.2225</v>
      </c>
      <c r="AN296">
        <v>0.3175</v>
      </c>
      <c r="AO296">
        <v>0.79500000000000004</v>
      </c>
      <c r="AP296">
        <v>0.95</v>
      </c>
      <c r="AQ296">
        <v>1.2450000000000001</v>
      </c>
      <c r="AR296">
        <v>1.6</v>
      </c>
      <c r="AS296">
        <v>1.69</v>
      </c>
      <c r="AT296">
        <v>2.84</v>
      </c>
      <c r="AW296" s="126">
        <f t="shared" si="55"/>
        <v>2.84</v>
      </c>
      <c r="AX296" s="127">
        <f t="shared" si="59"/>
        <v>1.832258064516129</v>
      </c>
      <c r="AZ296" s="145">
        <v>2</v>
      </c>
      <c r="BA296" s="126">
        <v>31</v>
      </c>
      <c r="BB296" s="126">
        <f t="shared" si="60"/>
        <v>15.5</v>
      </c>
      <c r="BD296" t="str">
        <f t="shared" si="52"/>
        <v/>
      </c>
      <c r="BF296" s="126" t="s">
        <v>594</v>
      </c>
      <c r="BG296" s="126" t="s">
        <v>594</v>
      </c>
      <c r="BH296" s="126" t="s">
        <v>594</v>
      </c>
      <c r="BI296" s="126" t="s">
        <v>594</v>
      </c>
      <c r="BJ296" s="126" t="s">
        <v>594</v>
      </c>
      <c r="BL296" s="2"/>
      <c r="BM296" s="21"/>
      <c r="BN296" s="6"/>
      <c r="BO296" s="6"/>
      <c r="BP296" s="6"/>
      <c r="BQ296" s="6"/>
      <c r="BR296" t="str">
        <f t="shared" si="53"/>
        <v/>
      </c>
      <c r="BS296" t="s">
        <v>594</v>
      </c>
      <c r="BT296" t="s">
        <v>594</v>
      </c>
      <c r="BU296" t="s">
        <v>594</v>
      </c>
      <c r="BV296" t="s">
        <v>594</v>
      </c>
      <c r="BW296" t="s">
        <v>594</v>
      </c>
    </row>
    <row r="297" spans="1:76" x14ac:dyDescent="0.2">
      <c r="A297" s="2" t="s">
        <v>329</v>
      </c>
      <c r="B297" s="2" t="str">
        <f t="shared" si="58"/>
        <v>.</v>
      </c>
      <c r="C297" s="32" t="s">
        <v>329</v>
      </c>
      <c r="D297" s="3">
        <v>296</v>
      </c>
      <c r="E297" s="2"/>
      <c r="F297" s="2"/>
      <c r="G297" s="3">
        <v>33</v>
      </c>
      <c r="H297" s="3">
        <v>15</v>
      </c>
      <c r="I297" s="3">
        <v>5</v>
      </c>
      <c r="J297" s="3">
        <v>3</v>
      </c>
      <c r="K297" s="3">
        <v>2</v>
      </c>
      <c r="L297" s="3">
        <v>31</v>
      </c>
      <c r="M297" s="27" t="s">
        <v>3</v>
      </c>
      <c r="N297" s="27" t="s">
        <v>23</v>
      </c>
      <c r="O297" s="27" t="s">
        <v>20</v>
      </c>
      <c r="P297" s="27">
        <v>4</v>
      </c>
      <c r="Q297" s="27" t="s">
        <v>21</v>
      </c>
      <c r="R297" s="35" t="s">
        <v>584</v>
      </c>
      <c r="S297" s="21"/>
      <c r="T297" s="21"/>
      <c r="U297" s="53"/>
      <c r="V297" s="53"/>
      <c r="W297" s="53"/>
      <c r="X297" s="53"/>
      <c r="Y297" s="53"/>
      <c r="Z297" s="66">
        <v>43436</v>
      </c>
      <c r="AA297" s="96">
        <v>0.18541666666666667</v>
      </c>
      <c r="AB297" s="82">
        <v>6</v>
      </c>
      <c r="AC297" s="82">
        <v>4</v>
      </c>
      <c r="AD297" s="77"/>
      <c r="AE297" s="77"/>
      <c r="AF297" s="79"/>
      <c r="AG297" s="79"/>
      <c r="AH297" s="77"/>
      <c r="AI297" s="21"/>
      <c r="AK297">
        <v>0.13875000000000001</v>
      </c>
      <c r="AL297">
        <v>0.27923076923076923</v>
      </c>
      <c r="AM297">
        <v>0.24615384615384617</v>
      </c>
      <c r="AW297" s="126">
        <f t="shared" si="55"/>
        <v>0.24615384615384617</v>
      </c>
      <c r="AX297" s="127">
        <f t="shared" si="59"/>
        <v>1.1088011088011089</v>
      </c>
      <c r="AZ297" s="145">
        <f>AB297+AC297</f>
        <v>10</v>
      </c>
      <c r="BA297" s="145">
        <v>22.2</v>
      </c>
      <c r="BB297" s="126">
        <f t="shared" si="60"/>
        <v>2.2199999999999998</v>
      </c>
      <c r="BD297" t="str">
        <f t="shared" si="52"/>
        <v/>
      </c>
      <c r="BF297" s="126" t="s">
        <v>594</v>
      </c>
      <c r="BG297" s="126" t="s">
        <v>594</v>
      </c>
      <c r="BH297" s="126" t="s">
        <v>594</v>
      </c>
      <c r="BI297" s="126" t="s">
        <v>594</v>
      </c>
      <c r="BJ297" s="126" t="s">
        <v>594</v>
      </c>
      <c r="BL297" s="2"/>
      <c r="BM297" s="21"/>
      <c r="BN297" s="6"/>
      <c r="BO297" s="6"/>
      <c r="BP297" s="6"/>
      <c r="BQ297" s="6"/>
      <c r="BR297" t="str">
        <f t="shared" si="53"/>
        <v/>
      </c>
      <c r="BS297" t="s">
        <v>594</v>
      </c>
      <c r="BT297" t="s">
        <v>594</v>
      </c>
      <c r="BU297" t="s">
        <v>594</v>
      </c>
      <c r="BV297" t="s">
        <v>594</v>
      </c>
      <c r="BW297" t="s">
        <v>594</v>
      </c>
    </row>
    <row r="298" spans="1:76" x14ac:dyDescent="0.2">
      <c r="A298" s="2" t="s">
        <v>330</v>
      </c>
      <c r="B298" s="2" t="str">
        <f t="shared" si="58"/>
        <v>.</v>
      </c>
      <c r="C298" s="3" t="s">
        <v>330</v>
      </c>
      <c r="D298" s="3">
        <v>297</v>
      </c>
      <c r="E298" s="2"/>
      <c r="F298" s="2"/>
      <c r="G298" s="3">
        <v>33</v>
      </c>
      <c r="H298" s="3">
        <v>17</v>
      </c>
      <c r="I298" s="3">
        <v>5</v>
      </c>
      <c r="J298" s="3">
        <v>3</v>
      </c>
      <c r="K298" s="3">
        <v>1</v>
      </c>
      <c r="L298" s="3">
        <v>32</v>
      </c>
      <c r="M298" s="31" t="s">
        <v>3</v>
      </c>
      <c r="N298" s="31" t="s">
        <v>23</v>
      </c>
      <c r="O298" s="31" t="s">
        <v>16</v>
      </c>
      <c r="P298" s="31">
        <v>13</v>
      </c>
      <c r="Q298" s="31" t="s">
        <v>515</v>
      </c>
      <c r="R298" s="39" t="s">
        <v>580</v>
      </c>
      <c r="S298" s="21"/>
      <c r="T298" s="21"/>
      <c r="U298" s="53"/>
      <c r="V298" s="53"/>
      <c r="W298" s="54"/>
      <c r="X298" s="54"/>
      <c r="Y298" s="54"/>
      <c r="Z298" s="48">
        <v>43445</v>
      </c>
      <c r="AA298" s="96">
        <v>0.40277777777777773</v>
      </c>
      <c r="AB298" s="82">
        <v>1</v>
      </c>
      <c r="AC298" s="82">
        <v>1</v>
      </c>
      <c r="AD298" s="77"/>
      <c r="AE298" s="77"/>
      <c r="AF298" s="79">
        <v>32.6</v>
      </c>
      <c r="AG298" s="79"/>
      <c r="AH298" s="77" t="s">
        <v>551</v>
      </c>
      <c r="AI298" s="2"/>
      <c r="AK298">
        <v>0.1</v>
      </c>
      <c r="AL298">
        <v>0.22500000000000001</v>
      </c>
      <c r="AM298">
        <v>0.2</v>
      </c>
      <c r="AN298">
        <v>0.31333333299999999</v>
      </c>
      <c r="AO298">
        <v>0.65</v>
      </c>
      <c r="AP298">
        <v>0.83499999999999996</v>
      </c>
      <c r="AQ298">
        <v>0.98499999999999999</v>
      </c>
      <c r="AR298">
        <v>1.125</v>
      </c>
      <c r="AS298">
        <v>1.4</v>
      </c>
      <c r="AW298" s="126">
        <f t="shared" si="55"/>
        <v>1.4</v>
      </c>
      <c r="AX298" s="127">
        <f t="shared" si="59"/>
        <v>1.4973262032085561</v>
      </c>
      <c r="AZ298" s="145">
        <v>2</v>
      </c>
      <c r="BA298" s="126">
        <v>18.7</v>
      </c>
      <c r="BB298" s="126">
        <f t="shared" si="60"/>
        <v>9.35</v>
      </c>
      <c r="BD298" t="str">
        <f t="shared" si="52"/>
        <v/>
      </c>
      <c r="BF298" s="126" t="s">
        <v>594</v>
      </c>
      <c r="BG298" s="126" t="s">
        <v>594</v>
      </c>
      <c r="BH298" s="126" t="s">
        <v>594</v>
      </c>
      <c r="BI298" s="126" t="s">
        <v>594</v>
      </c>
      <c r="BJ298" s="126" t="s">
        <v>594</v>
      </c>
      <c r="BL298" s="2"/>
      <c r="BM298" s="21"/>
      <c r="BN298" s="6"/>
      <c r="BO298" s="6"/>
      <c r="BP298" s="6"/>
      <c r="BQ298" s="6"/>
      <c r="BR298" t="str">
        <f t="shared" si="53"/>
        <v/>
      </c>
      <c r="BS298" t="s">
        <v>594</v>
      </c>
      <c r="BT298" t="s">
        <v>594</v>
      </c>
      <c r="BU298" t="s">
        <v>594</v>
      </c>
      <c r="BV298" t="s">
        <v>594</v>
      </c>
      <c r="BW298" t="s">
        <v>594</v>
      </c>
      <c r="BX298" s="1" t="s">
        <v>624</v>
      </c>
    </row>
    <row r="299" spans="1:76" x14ac:dyDescent="0.2">
      <c r="A299" s="2" t="s">
        <v>331</v>
      </c>
      <c r="B299" s="2" t="str">
        <f t="shared" si="58"/>
        <v>.</v>
      </c>
      <c r="C299" s="3" t="s">
        <v>331</v>
      </c>
      <c r="D299" s="3">
        <v>298</v>
      </c>
      <c r="E299" s="2"/>
      <c r="F299" s="2"/>
      <c r="G299" s="3">
        <v>34</v>
      </c>
      <c r="H299" s="3">
        <v>1</v>
      </c>
      <c r="I299" s="3">
        <v>5</v>
      </c>
      <c r="J299" s="3">
        <v>3</v>
      </c>
      <c r="K299" s="3">
        <v>6</v>
      </c>
      <c r="L299" s="3">
        <v>29</v>
      </c>
      <c r="M299" s="22" t="s">
        <v>25</v>
      </c>
      <c r="N299" s="22" t="s">
        <v>25</v>
      </c>
      <c r="O299" s="22" t="s">
        <v>25</v>
      </c>
      <c r="P299" s="22" t="s">
        <v>25</v>
      </c>
      <c r="Q299" s="22" t="s">
        <v>25</v>
      </c>
      <c r="R299" s="42" t="s">
        <v>25</v>
      </c>
      <c r="S299" s="21"/>
      <c r="T299" s="21"/>
      <c r="U299" s="53"/>
      <c r="V299" s="53"/>
      <c r="W299" s="54"/>
      <c r="X299" s="54"/>
      <c r="Y299" s="54"/>
      <c r="Z299" s="2"/>
      <c r="AA299" s="96"/>
      <c r="AB299" s="82"/>
      <c r="AC299" s="82"/>
      <c r="AD299" s="77"/>
      <c r="AE299" s="77"/>
      <c r="AF299" s="79"/>
      <c r="AG299" s="79"/>
      <c r="AH299" s="77"/>
      <c r="AI299" s="2"/>
      <c r="AK299" t="s">
        <v>594</v>
      </c>
      <c r="AL299" t="s">
        <v>594</v>
      </c>
      <c r="AM299" t="s">
        <v>594</v>
      </c>
      <c r="AO299" t="s">
        <v>594</v>
      </c>
      <c r="AP299" t="s">
        <v>594</v>
      </c>
      <c r="AQ299" t="s">
        <v>594</v>
      </c>
      <c r="AR299" t="s">
        <v>594</v>
      </c>
      <c r="AS299" t="s">
        <v>594</v>
      </c>
      <c r="AT299" t="s">
        <v>594</v>
      </c>
      <c r="AU299" t="s">
        <v>594</v>
      </c>
      <c r="AV299" t="s">
        <v>594</v>
      </c>
      <c r="AW299" s="126" t="str">
        <f t="shared" si="55"/>
        <v/>
      </c>
      <c r="AX299" s="127"/>
      <c r="AZ299" s="145"/>
      <c r="BD299" t="str">
        <f t="shared" si="52"/>
        <v/>
      </c>
      <c r="BF299" s="126" t="s">
        <v>594</v>
      </c>
      <c r="BG299" s="126" t="s">
        <v>594</v>
      </c>
      <c r="BH299" s="126" t="s">
        <v>594</v>
      </c>
      <c r="BI299" s="126" t="s">
        <v>594</v>
      </c>
      <c r="BJ299" s="126" t="s">
        <v>594</v>
      </c>
      <c r="BL299" s="2"/>
      <c r="BM299" s="21"/>
      <c r="BN299" s="6"/>
      <c r="BO299" s="6"/>
      <c r="BP299" s="6"/>
      <c r="BQ299" s="6"/>
      <c r="BR299" t="str">
        <f t="shared" si="53"/>
        <v/>
      </c>
      <c r="BS299" t="s">
        <v>594</v>
      </c>
      <c r="BT299" t="s">
        <v>594</v>
      </c>
      <c r="BU299" t="s">
        <v>594</v>
      </c>
      <c r="BV299" t="s">
        <v>594</v>
      </c>
      <c r="BW299" t="s">
        <v>594</v>
      </c>
    </row>
    <row r="300" spans="1:76" x14ac:dyDescent="0.2">
      <c r="A300" s="87"/>
      <c r="B300" s="87" t="str">
        <f t="shared" si="58"/>
        <v>.</v>
      </c>
      <c r="C300" s="89" t="s">
        <v>332</v>
      </c>
      <c r="D300" s="88">
        <v>299</v>
      </c>
      <c r="E300" s="2" t="s">
        <v>587</v>
      </c>
      <c r="F300" s="29" t="s">
        <v>588</v>
      </c>
      <c r="G300" s="3">
        <v>34</v>
      </c>
      <c r="H300" s="3">
        <v>3</v>
      </c>
      <c r="I300" s="3">
        <v>5</v>
      </c>
      <c r="J300" s="3">
        <v>3</v>
      </c>
      <c r="K300" s="3">
        <v>6</v>
      </c>
      <c r="L300" s="3">
        <v>27</v>
      </c>
      <c r="M300" s="28" t="s">
        <v>3</v>
      </c>
      <c r="N300" s="28" t="s">
        <v>4</v>
      </c>
      <c r="O300" s="28" t="s">
        <v>16</v>
      </c>
      <c r="P300" s="28" t="s">
        <v>19</v>
      </c>
      <c r="Q300" s="28" t="s">
        <v>19</v>
      </c>
      <c r="R300" s="36" t="s">
        <v>18</v>
      </c>
      <c r="S300" s="21"/>
      <c r="T300" s="21">
        <v>1</v>
      </c>
      <c r="U300" s="56" t="s">
        <v>471</v>
      </c>
      <c r="V300" s="68" t="s">
        <v>496</v>
      </c>
      <c r="W300" s="68" t="s">
        <v>364</v>
      </c>
      <c r="X300" s="68"/>
      <c r="Y300" s="68"/>
      <c r="Z300" s="2"/>
      <c r="AA300" s="96"/>
      <c r="AB300" s="82"/>
      <c r="AC300" s="82"/>
      <c r="AD300" s="77"/>
      <c r="AE300" s="77"/>
      <c r="AF300" s="79"/>
      <c r="AG300" s="79"/>
      <c r="AH300" s="2"/>
      <c r="AI300" s="2"/>
      <c r="AK300">
        <v>0.09</v>
      </c>
      <c r="AL300">
        <v>0.14499999999999999</v>
      </c>
      <c r="AM300">
        <v>0.14499999999999999</v>
      </c>
      <c r="AN300">
        <v>0.24</v>
      </c>
      <c r="AO300">
        <v>0.44500000000000001</v>
      </c>
      <c r="AP300">
        <v>0.57999999999999996</v>
      </c>
      <c r="AQ300">
        <v>0.68500000000000005</v>
      </c>
      <c r="AR300">
        <v>0.82</v>
      </c>
      <c r="AS300">
        <v>1.5349999999999999</v>
      </c>
      <c r="AT300">
        <v>1.6850000000000001</v>
      </c>
      <c r="AU300">
        <v>2.2650000000000001</v>
      </c>
      <c r="AV300">
        <v>3.87</v>
      </c>
      <c r="AW300" s="126">
        <f t="shared" si="55"/>
        <v>3.87</v>
      </c>
      <c r="AX300" s="127">
        <f>IF(AW300&gt;0,AW300*10/(BB300),"")</f>
        <v>1.4631379962192819</v>
      </c>
      <c r="AZ300" s="145">
        <v>2</v>
      </c>
      <c r="BA300" s="146">
        <v>52.9</v>
      </c>
      <c r="BB300" s="126">
        <f>BA300/AZ300</f>
        <v>26.45</v>
      </c>
      <c r="BC300">
        <v>10</v>
      </c>
      <c r="BD300">
        <f t="shared" si="52"/>
        <v>5</v>
      </c>
      <c r="BE300" s="126">
        <v>0.1890359168241966</v>
      </c>
      <c r="BF300" s="126">
        <v>187.38235</v>
      </c>
      <c r="BG300" s="126">
        <v>2.86686666665</v>
      </c>
      <c r="BH300" s="126">
        <v>9.0065000000000008</v>
      </c>
      <c r="BI300" s="126">
        <v>7.5800000000000006E-2</v>
      </c>
      <c r="BJ300" s="126">
        <v>3.4500000000000003E-2</v>
      </c>
      <c r="BL300" s="2" t="s">
        <v>491</v>
      </c>
      <c r="BM300" s="139" t="s">
        <v>491</v>
      </c>
      <c r="BN300" s="140"/>
      <c r="BO300" s="140"/>
      <c r="BP300" s="140"/>
      <c r="BQ300" s="140"/>
      <c r="BR300" t="str">
        <f t="shared" si="53"/>
        <v/>
      </c>
      <c r="BS300" t="s">
        <v>594</v>
      </c>
      <c r="BT300" t="s">
        <v>594</v>
      </c>
      <c r="BU300" t="s">
        <v>594</v>
      </c>
      <c r="BV300" t="s">
        <v>594</v>
      </c>
      <c r="BW300" t="s">
        <v>594</v>
      </c>
    </row>
    <row r="301" spans="1:76" x14ac:dyDescent="0.2">
      <c r="A301" s="2" t="s">
        <v>333</v>
      </c>
      <c r="B301" s="2" t="str">
        <f t="shared" si="58"/>
        <v>.</v>
      </c>
      <c r="C301" s="3" t="s">
        <v>333</v>
      </c>
      <c r="D301" s="3">
        <v>300</v>
      </c>
      <c r="E301" s="2"/>
      <c r="F301" s="2"/>
      <c r="G301" s="3">
        <v>34</v>
      </c>
      <c r="H301" s="3">
        <v>5</v>
      </c>
      <c r="I301" s="3">
        <v>5</v>
      </c>
      <c r="J301" s="3">
        <v>3</v>
      </c>
      <c r="K301" s="3">
        <v>5</v>
      </c>
      <c r="L301" s="3">
        <v>28</v>
      </c>
      <c r="M301" s="40" t="s">
        <v>3</v>
      </c>
      <c r="N301" s="40" t="s">
        <v>23</v>
      </c>
      <c r="O301" s="40" t="s">
        <v>16</v>
      </c>
      <c r="P301" s="40">
        <v>14</v>
      </c>
      <c r="Q301" s="40" t="s">
        <v>516</v>
      </c>
      <c r="R301" s="41" t="s">
        <v>582</v>
      </c>
      <c r="S301" s="21"/>
      <c r="T301" s="21"/>
      <c r="U301" s="53"/>
      <c r="V301" s="53"/>
      <c r="W301" s="54"/>
      <c r="X301" s="54"/>
      <c r="Y301" s="54"/>
      <c r="Z301" s="48">
        <v>43446</v>
      </c>
      <c r="AA301" s="96">
        <v>0.77222222222222225</v>
      </c>
      <c r="AB301" s="82">
        <v>1</v>
      </c>
      <c r="AC301" s="82">
        <v>1</v>
      </c>
      <c r="AD301" s="77"/>
      <c r="AE301" s="77"/>
      <c r="AF301" s="79">
        <v>37.1</v>
      </c>
      <c r="AG301" s="79" t="s">
        <v>560</v>
      </c>
      <c r="AH301" s="77" t="s">
        <v>552</v>
      </c>
      <c r="AI301" s="2"/>
      <c r="AK301">
        <v>0.13500000000000001</v>
      </c>
      <c r="AL301">
        <v>0.192</v>
      </c>
      <c r="AM301">
        <v>0.20800000000000002</v>
      </c>
      <c r="AN301">
        <v>0.29499999999999998</v>
      </c>
      <c r="AO301">
        <v>0.69499999999999995</v>
      </c>
      <c r="AP301">
        <v>0.81499999999999995</v>
      </c>
      <c r="AQ301">
        <v>1.07</v>
      </c>
      <c r="AR301">
        <v>1.075</v>
      </c>
      <c r="AS301">
        <v>1.52</v>
      </c>
      <c r="AT301">
        <v>1.67</v>
      </c>
      <c r="AU301">
        <v>2.3199999999999998</v>
      </c>
      <c r="AW301" s="126">
        <f t="shared" si="55"/>
        <v>2.3199999999999998</v>
      </c>
      <c r="AX301" s="127">
        <f>IF(AW301&gt;0,AW301*10/(BB301),"")</f>
        <v>1.0288248337028825</v>
      </c>
      <c r="AZ301" s="145">
        <v>2</v>
      </c>
      <c r="BA301" s="126">
        <v>45.1</v>
      </c>
      <c r="BB301" s="126">
        <f>BA301/AZ301</f>
        <v>22.55</v>
      </c>
      <c r="BD301" t="str">
        <f t="shared" si="52"/>
        <v/>
      </c>
      <c r="BF301" s="126" t="s">
        <v>594</v>
      </c>
      <c r="BG301" s="126" t="s">
        <v>594</v>
      </c>
      <c r="BH301" s="126" t="s">
        <v>594</v>
      </c>
      <c r="BI301" s="126" t="s">
        <v>594</v>
      </c>
      <c r="BJ301" s="126" t="s">
        <v>594</v>
      </c>
      <c r="BL301" s="2"/>
      <c r="BM301" s="21"/>
      <c r="BN301" s="6"/>
      <c r="BO301" s="6"/>
      <c r="BP301" s="6"/>
      <c r="BQ301" s="6"/>
      <c r="BR301" t="str">
        <f t="shared" si="53"/>
        <v/>
      </c>
      <c r="BS301" t="s">
        <v>594</v>
      </c>
      <c r="BT301" t="s">
        <v>594</v>
      </c>
      <c r="BU301" t="s">
        <v>594</v>
      </c>
      <c r="BV301" t="s">
        <v>594</v>
      </c>
      <c r="BW301" t="s">
        <v>594</v>
      </c>
    </row>
    <row r="302" spans="1:76" x14ac:dyDescent="0.2">
      <c r="A302" s="87"/>
      <c r="B302" s="87" t="str">
        <f t="shared" si="58"/>
        <v>.</v>
      </c>
      <c r="C302" s="88" t="s">
        <v>334</v>
      </c>
      <c r="D302" s="88">
        <v>301</v>
      </c>
      <c r="E302" s="2" t="s">
        <v>587</v>
      </c>
      <c r="F302" s="29" t="s">
        <v>588</v>
      </c>
      <c r="G302" s="3">
        <v>34</v>
      </c>
      <c r="H302" s="3">
        <v>7</v>
      </c>
      <c r="I302" s="3">
        <v>5</v>
      </c>
      <c r="J302" s="3">
        <v>3</v>
      </c>
      <c r="K302" s="3">
        <v>4</v>
      </c>
      <c r="L302" s="3">
        <v>29</v>
      </c>
      <c r="M302" s="28" t="s">
        <v>3</v>
      </c>
      <c r="N302" s="28" t="s">
        <v>23</v>
      </c>
      <c r="O302" s="28" t="s">
        <v>20</v>
      </c>
      <c r="P302" s="30" t="s">
        <v>466</v>
      </c>
      <c r="Q302" s="30" t="s">
        <v>466</v>
      </c>
      <c r="R302" s="36" t="s">
        <v>18</v>
      </c>
      <c r="S302" s="21"/>
      <c r="T302" s="21">
        <v>1</v>
      </c>
      <c r="U302" s="71"/>
      <c r="V302" s="68" t="s">
        <v>496</v>
      </c>
      <c r="W302" s="68" t="s">
        <v>353</v>
      </c>
      <c r="X302" s="68"/>
      <c r="Y302" s="68"/>
      <c r="Z302" s="2"/>
      <c r="AA302" s="96"/>
      <c r="AB302" s="82"/>
      <c r="AC302" s="82"/>
      <c r="AD302" s="77"/>
      <c r="AE302" s="77"/>
      <c r="AF302" s="79"/>
      <c r="AG302" s="79"/>
      <c r="AH302" s="77"/>
      <c r="AI302" s="21"/>
      <c r="AK302">
        <v>7.0000000000000007E-2</v>
      </c>
      <c r="AL302">
        <v>0.10666666666666667</v>
      </c>
      <c r="AM302">
        <v>0.13</v>
      </c>
      <c r="AN302">
        <v>0.34363636363636363</v>
      </c>
      <c r="AO302">
        <v>0.51500000000000001</v>
      </c>
      <c r="AP302">
        <v>0.66</v>
      </c>
      <c r="AQ302">
        <v>0.89</v>
      </c>
      <c r="AR302">
        <v>1.0449999999999999</v>
      </c>
      <c r="AS302">
        <v>1.5249999999999999</v>
      </c>
      <c r="AT302">
        <v>1.76</v>
      </c>
      <c r="AU302">
        <v>2.585</v>
      </c>
      <c r="AV302">
        <v>3.4849999999999999</v>
      </c>
      <c r="AW302" s="126">
        <f t="shared" si="55"/>
        <v>3.4849999999999999</v>
      </c>
      <c r="AX302" s="127">
        <f>IF(AW302&gt;0,AW302*10/(BB302),"")</f>
        <v>1.3856858846918489</v>
      </c>
      <c r="AZ302" s="145">
        <v>2</v>
      </c>
      <c r="BA302" s="146">
        <v>50.3</v>
      </c>
      <c r="BB302" s="126">
        <f>BA302/AZ302</f>
        <v>25.15</v>
      </c>
      <c r="BC302">
        <v>5.5</v>
      </c>
      <c r="BD302">
        <f t="shared" si="52"/>
        <v>2.75</v>
      </c>
      <c r="BE302" s="126">
        <v>0.10934393638170975</v>
      </c>
      <c r="BF302" s="126">
        <v>120.409966665</v>
      </c>
      <c r="BG302" s="126">
        <v>1.79253333335</v>
      </c>
      <c r="BH302" s="126">
        <v>5.6313333334999998</v>
      </c>
      <c r="BI302" s="126">
        <v>7.4200000000000002E-2</v>
      </c>
      <c r="BJ302" s="126">
        <v>2.1166666649999999E-2</v>
      </c>
      <c r="BL302" s="2" t="s">
        <v>491</v>
      </c>
      <c r="BM302" s="21" t="s">
        <v>491</v>
      </c>
      <c r="BN302" s="6"/>
      <c r="BO302" s="6"/>
      <c r="BP302" s="6"/>
      <c r="BQ302" s="6"/>
      <c r="BR302" t="str">
        <f t="shared" si="53"/>
        <v/>
      </c>
      <c r="BS302" t="s">
        <v>594</v>
      </c>
      <c r="BT302" t="s">
        <v>594</v>
      </c>
      <c r="BU302" t="s">
        <v>594</v>
      </c>
      <c r="BV302" t="s">
        <v>594</v>
      </c>
      <c r="BW302" t="s">
        <v>594</v>
      </c>
    </row>
    <row r="303" spans="1:76" x14ac:dyDescent="0.2">
      <c r="A303" s="2" t="s">
        <v>335</v>
      </c>
      <c r="B303" s="2" t="str">
        <f t="shared" si="58"/>
        <v>.</v>
      </c>
      <c r="C303" s="3" t="s">
        <v>335</v>
      </c>
      <c r="D303" s="3">
        <v>302</v>
      </c>
      <c r="E303" s="2"/>
      <c r="F303" s="2"/>
      <c r="G303" s="3">
        <v>34</v>
      </c>
      <c r="H303" s="3">
        <v>9</v>
      </c>
      <c r="I303" s="3">
        <v>5</v>
      </c>
      <c r="J303" s="3">
        <v>3</v>
      </c>
      <c r="K303" s="3">
        <v>4</v>
      </c>
      <c r="L303" s="3">
        <v>27</v>
      </c>
      <c r="M303" s="40" t="s">
        <v>3</v>
      </c>
      <c r="N303" s="40" t="s">
        <v>23</v>
      </c>
      <c r="O303" s="40" t="s">
        <v>16</v>
      </c>
      <c r="P303" s="40">
        <v>14</v>
      </c>
      <c r="Q303" s="40" t="s">
        <v>516</v>
      </c>
      <c r="R303" s="41" t="s">
        <v>583</v>
      </c>
      <c r="S303" s="21"/>
      <c r="T303" s="21"/>
      <c r="U303" s="53"/>
      <c r="V303" s="53"/>
      <c r="W303" s="54"/>
      <c r="X303" s="54"/>
      <c r="Y303" s="54"/>
      <c r="Z303" s="48">
        <v>43446</v>
      </c>
      <c r="AA303" s="96">
        <v>0.92847222222222225</v>
      </c>
      <c r="AB303" s="82"/>
      <c r="AC303" s="82"/>
      <c r="AD303" s="77"/>
      <c r="AE303" s="77"/>
      <c r="AF303" s="79"/>
      <c r="AG303" s="79"/>
      <c r="AH303" s="77" t="s">
        <v>562</v>
      </c>
      <c r="AI303" s="2"/>
      <c r="AK303">
        <v>7.0000000000000007E-2</v>
      </c>
      <c r="AL303">
        <v>0.152</v>
      </c>
      <c r="AM303">
        <v>0.18999999999999997</v>
      </c>
      <c r="AN303">
        <v>0.21333333300000001</v>
      </c>
      <c r="AO303">
        <v>0.65</v>
      </c>
      <c r="AP303">
        <v>0.78</v>
      </c>
      <c r="AQ303">
        <v>1.1000000000000001</v>
      </c>
      <c r="AR303">
        <v>1.2</v>
      </c>
      <c r="AS303">
        <v>1.645</v>
      </c>
      <c r="AT303">
        <v>2.0150000000000001</v>
      </c>
      <c r="AU303">
        <v>2.66</v>
      </c>
      <c r="AW303" s="126">
        <f t="shared" si="55"/>
        <v>2.66</v>
      </c>
      <c r="AX303" s="127">
        <f>IF(AW303&gt;0,AW303*10/(BB303),"")</f>
        <v>1.4036939313984169</v>
      </c>
      <c r="AZ303" s="145">
        <v>2</v>
      </c>
      <c r="BA303" s="126">
        <v>37.9</v>
      </c>
      <c r="BB303" s="126">
        <f>BA303/AZ303</f>
        <v>18.95</v>
      </c>
      <c r="BD303" t="str">
        <f t="shared" si="52"/>
        <v/>
      </c>
      <c r="BF303" s="126" t="s">
        <v>594</v>
      </c>
      <c r="BG303" s="126" t="s">
        <v>594</v>
      </c>
      <c r="BH303" s="126" t="s">
        <v>594</v>
      </c>
      <c r="BI303" s="126" t="s">
        <v>594</v>
      </c>
      <c r="BJ303" s="126" t="s">
        <v>594</v>
      </c>
      <c r="BL303" s="2"/>
      <c r="BM303" s="21"/>
      <c r="BN303" s="6"/>
      <c r="BO303" s="6"/>
      <c r="BP303" s="6"/>
      <c r="BQ303" s="6"/>
      <c r="BR303" t="str">
        <f t="shared" si="53"/>
        <v/>
      </c>
      <c r="BS303" t="s">
        <v>594</v>
      </c>
      <c r="BT303" t="s">
        <v>594</v>
      </c>
      <c r="BU303" t="s">
        <v>594</v>
      </c>
      <c r="BV303" t="s">
        <v>594</v>
      </c>
      <c r="BW303" t="s">
        <v>594</v>
      </c>
    </row>
    <row r="304" spans="1:76" x14ac:dyDescent="0.2">
      <c r="A304" s="87"/>
      <c r="B304" s="87" t="str">
        <f t="shared" si="58"/>
        <v>.</v>
      </c>
      <c r="C304" s="89" t="s">
        <v>336</v>
      </c>
      <c r="D304" s="88">
        <v>303</v>
      </c>
      <c r="E304" s="2" t="s">
        <v>587</v>
      </c>
      <c r="F304" s="29" t="s">
        <v>588</v>
      </c>
      <c r="G304" s="3">
        <v>34</v>
      </c>
      <c r="H304" s="3">
        <v>11</v>
      </c>
      <c r="I304" s="3">
        <v>5</v>
      </c>
      <c r="J304" s="3">
        <v>3</v>
      </c>
      <c r="K304" s="3">
        <v>3</v>
      </c>
      <c r="L304" s="3">
        <v>28</v>
      </c>
      <c r="M304" s="28" t="s">
        <v>3</v>
      </c>
      <c r="N304" s="28" t="s">
        <v>4</v>
      </c>
      <c r="O304" s="28" t="s">
        <v>16</v>
      </c>
      <c r="P304" s="28" t="s">
        <v>19</v>
      </c>
      <c r="Q304" s="28" t="s">
        <v>19</v>
      </c>
      <c r="R304" s="36" t="s">
        <v>18</v>
      </c>
      <c r="S304" s="21"/>
      <c r="T304" s="21">
        <v>1</v>
      </c>
      <c r="U304" s="56" t="s">
        <v>471</v>
      </c>
      <c r="V304" s="68" t="s">
        <v>496</v>
      </c>
      <c r="W304" s="68" t="s">
        <v>379</v>
      </c>
      <c r="X304" s="68"/>
      <c r="Y304" s="68"/>
      <c r="Z304" s="2"/>
      <c r="AA304" s="96"/>
      <c r="AB304" s="82"/>
      <c r="AC304" s="82"/>
      <c r="AD304" s="77"/>
      <c r="AE304" s="77"/>
      <c r="AF304" s="79"/>
      <c r="AG304" s="79"/>
      <c r="AH304" s="2"/>
      <c r="AI304" s="2"/>
      <c r="AK304" t="s">
        <v>594</v>
      </c>
      <c r="AL304">
        <v>0.1</v>
      </c>
      <c r="AM304">
        <v>7.0000000000000007E-2</v>
      </c>
      <c r="AN304">
        <v>0.12</v>
      </c>
      <c r="AO304">
        <v>0.34</v>
      </c>
      <c r="AP304">
        <v>0.24</v>
      </c>
      <c r="AQ304">
        <v>0.29499999999999998</v>
      </c>
      <c r="AR304">
        <v>0.3</v>
      </c>
      <c r="AS304">
        <v>0.30333333333333334</v>
      </c>
      <c r="AT304">
        <v>0.63</v>
      </c>
      <c r="AU304">
        <v>1.03</v>
      </c>
      <c r="AV304">
        <v>1.35</v>
      </c>
      <c r="AW304" s="126">
        <f t="shared" si="55"/>
        <v>1.35</v>
      </c>
      <c r="AX304" s="127"/>
      <c r="AZ304" s="145"/>
      <c r="BA304" s="145"/>
      <c r="BD304" t="str">
        <f t="shared" si="52"/>
        <v/>
      </c>
      <c r="BF304" s="126" t="s">
        <v>594</v>
      </c>
      <c r="BG304" s="126" t="s">
        <v>594</v>
      </c>
      <c r="BH304" s="126" t="s">
        <v>594</v>
      </c>
      <c r="BI304" s="126" t="s">
        <v>594</v>
      </c>
      <c r="BJ304" s="126" t="s">
        <v>594</v>
      </c>
      <c r="BL304" s="2"/>
      <c r="BM304" s="139"/>
      <c r="BN304" s="140"/>
      <c r="BO304" s="140"/>
      <c r="BP304" s="140"/>
      <c r="BQ304" s="140"/>
      <c r="BR304" t="str">
        <f t="shared" si="53"/>
        <v/>
      </c>
      <c r="BS304" t="s">
        <v>594</v>
      </c>
      <c r="BT304" t="s">
        <v>594</v>
      </c>
      <c r="BU304" t="s">
        <v>594</v>
      </c>
      <c r="BV304" t="s">
        <v>594</v>
      </c>
      <c r="BW304" t="s">
        <v>594</v>
      </c>
    </row>
    <row r="305" spans="1:76" x14ac:dyDescent="0.2">
      <c r="A305" s="2" t="s">
        <v>337</v>
      </c>
      <c r="B305" s="2" t="str">
        <f t="shared" si="58"/>
        <v>.</v>
      </c>
      <c r="C305" s="3" t="s">
        <v>337</v>
      </c>
      <c r="D305" s="3">
        <v>304</v>
      </c>
      <c r="E305" s="2"/>
      <c r="F305" s="2"/>
      <c r="G305" s="3">
        <v>34</v>
      </c>
      <c r="H305" s="3">
        <v>13</v>
      </c>
      <c r="I305" s="3">
        <v>5</v>
      </c>
      <c r="J305" s="3">
        <v>3</v>
      </c>
      <c r="K305" s="3">
        <v>2</v>
      </c>
      <c r="L305" s="3">
        <v>29</v>
      </c>
      <c r="M305" s="33" t="s">
        <v>3</v>
      </c>
      <c r="N305" s="33" t="s">
        <v>23</v>
      </c>
      <c r="O305" s="33" t="s">
        <v>16</v>
      </c>
      <c r="P305" s="33" t="s">
        <v>17</v>
      </c>
      <c r="Q305" s="33" t="s">
        <v>17</v>
      </c>
      <c r="R305" s="34" t="s">
        <v>18</v>
      </c>
      <c r="S305" s="21"/>
      <c r="T305" s="21"/>
      <c r="U305" s="53"/>
      <c r="V305" s="53"/>
      <c r="W305" s="54"/>
      <c r="X305" s="54"/>
      <c r="Y305" s="54"/>
      <c r="Z305" s="48">
        <v>43448</v>
      </c>
      <c r="AA305" s="96"/>
      <c r="AB305" s="82"/>
      <c r="AC305" s="82"/>
      <c r="AD305" s="77"/>
      <c r="AE305" s="77"/>
      <c r="AF305" s="79"/>
      <c r="AG305" s="79"/>
      <c r="AH305" s="77"/>
      <c r="AI305" s="2"/>
      <c r="AK305" t="s">
        <v>594</v>
      </c>
      <c r="AL305">
        <v>0.14000000000000001</v>
      </c>
      <c r="AM305">
        <v>0.14000000000000001</v>
      </c>
      <c r="AN305">
        <v>0.15</v>
      </c>
      <c r="AO305">
        <v>0.32</v>
      </c>
      <c r="AP305">
        <v>0.38500000000000001</v>
      </c>
      <c r="AQ305">
        <v>0.46500000000000002</v>
      </c>
      <c r="AR305">
        <v>0.67500000000000004</v>
      </c>
      <c r="AS305">
        <v>0.95</v>
      </c>
      <c r="AT305">
        <v>1.2749999999999999</v>
      </c>
      <c r="AU305">
        <v>1.7749999999999999</v>
      </c>
      <c r="AV305">
        <v>2.5950000000000002</v>
      </c>
      <c r="AW305" s="126">
        <f t="shared" si="55"/>
        <v>2.5950000000000002</v>
      </c>
      <c r="AX305" s="127">
        <f>IF(AW305&gt;0,AW305*10/(BB305),"")</f>
        <v>1.6424050632911393</v>
      </c>
      <c r="AZ305" s="145">
        <v>2</v>
      </c>
      <c r="BA305" s="126">
        <v>31.6</v>
      </c>
      <c r="BB305" s="126">
        <f>BA305/AZ305</f>
        <v>15.8</v>
      </c>
      <c r="BC305">
        <f>0.004*1000</f>
        <v>4</v>
      </c>
      <c r="BD305">
        <f t="shared" si="52"/>
        <v>2</v>
      </c>
      <c r="BE305" s="126">
        <v>0.12658227848101264</v>
      </c>
      <c r="BF305" s="126" t="s">
        <v>594</v>
      </c>
      <c r="BG305" s="126" t="s">
        <v>594</v>
      </c>
      <c r="BH305" s="126" t="s">
        <v>594</v>
      </c>
      <c r="BI305" s="126" t="s">
        <v>594</v>
      </c>
      <c r="BJ305" s="126" t="s">
        <v>594</v>
      </c>
      <c r="BL305" s="2" t="s">
        <v>491</v>
      </c>
      <c r="BM305" s="21" t="s">
        <v>491</v>
      </c>
      <c r="BN305" s="6"/>
      <c r="BO305" s="6"/>
      <c r="BP305" s="6"/>
      <c r="BQ305" s="6"/>
      <c r="BR305" t="str">
        <f t="shared" si="53"/>
        <v/>
      </c>
      <c r="BS305" t="s">
        <v>594</v>
      </c>
      <c r="BT305" t="s">
        <v>594</v>
      </c>
      <c r="BU305" t="s">
        <v>594</v>
      </c>
      <c r="BV305" t="s">
        <v>594</v>
      </c>
      <c r="BW305" t="s">
        <v>594</v>
      </c>
    </row>
    <row r="306" spans="1:76" x14ac:dyDescent="0.2">
      <c r="A306" s="2" t="s">
        <v>338</v>
      </c>
      <c r="B306" s="2" t="str">
        <f t="shared" si="58"/>
        <v>.</v>
      </c>
      <c r="C306" s="32" t="s">
        <v>338</v>
      </c>
      <c r="D306" s="3">
        <v>305</v>
      </c>
      <c r="E306" s="2"/>
      <c r="F306" s="2"/>
      <c r="G306" s="3">
        <v>34</v>
      </c>
      <c r="H306" s="3">
        <v>15</v>
      </c>
      <c r="I306" s="3">
        <v>5</v>
      </c>
      <c r="J306" s="3">
        <v>3</v>
      </c>
      <c r="K306" s="3">
        <v>2</v>
      </c>
      <c r="L306" s="3">
        <v>27</v>
      </c>
      <c r="M306" s="20" t="s">
        <v>3</v>
      </c>
      <c r="N306" s="20" t="s">
        <v>23</v>
      </c>
      <c r="O306" s="20" t="s">
        <v>20</v>
      </c>
      <c r="P306" s="20">
        <v>6</v>
      </c>
      <c r="Q306" s="20" t="s">
        <v>10</v>
      </c>
      <c r="R306" s="25" t="s">
        <v>581</v>
      </c>
      <c r="S306" s="21"/>
      <c r="T306" s="21"/>
      <c r="U306" s="53"/>
      <c r="V306" s="53"/>
      <c r="W306" s="53"/>
      <c r="X306" s="53"/>
      <c r="Y306" s="53"/>
      <c r="Z306" s="48">
        <v>43438</v>
      </c>
      <c r="AA306" s="96">
        <v>0.60555555555555551</v>
      </c>
      <c r="AB306" s="82">
        <v>4</v>
      </c>
      <c r="AC306" s="82">
        <v>4</v>
      </c>
      <c r="AD306" s="77"/>
      <c r="AE306" s="77"/>
      <c r="AF306" s="79"/>
      <c r="AG306" s="79"/>
      <c r="AH306" s="77"/>
      <c r="AI306" s="21"/>
      <c r="AK306">
        <v>9.0000000000000011E-2</v>
      </c>
      <c r="AL306">
        <v>0.21818181818181817</v>
      </c>
      <c r="AM306">
        <v>0.18</v>
      </c>
      <c r="AW306" s="126">
        <f t="shared" si="55"/>
        <v>0.18</v>
      </c>
      <c r="AX306" s="127">
        <f>IF(AW306&gt;0,AW306*10/(BB306),"")</f>
        <v>0.60251046025104604</v>
      </c>
      <c r="AZ306" s="145">
        <f>AB306+AC306</f>
        <v>8</v>
      </c>
      <c r="BA306" s="126">
        <v>23.9</v>
      </c>
      <c r="BB306" s="126">
        <f>BA306/AZ306</f>
        <v>2.9874999999999998</v>
      </c>
      <c r="BD306" t="str">
        <f t="shared" si="52"/>
        <v/>
      </c>
      <c r="BF306" s="126" t="s">
        <v>594</v>
      </c>
      <c r="BG306" s="126" t="s">
        <v>594</v>
      </c>
      <c r="BH306" s="126" t="s">
        <v>594</v>
      </c>
      <c r="BI306" s="126" t="s">
        <v>594</v>
      </c>
      <c r="BJ306" s="126" t="s">
        <v>594</v>
      </c>
      <c r="BL306" s="2"/>
      <c r="BM306" s="21"/>
      <c r="BN306" s="6"/>
      <c r="BO306" s="6"/>
      <c r="BP306" s="6"/>
      <c r="BQ306" s="6"/>
      <c r="BR306" t="str">
        <f t="shared" si="53"/>
        <v/>
      </c>
      <c r="BS306" t="s">
        <v>594</v>
      </c>
      <c r="BT306" t="s">
        <v>594</v>
      </c>
      <c r="BU306" t="s">
        <v>594</v>
      </c>
      <c r="BV306" t="s">
        <v>594</v>
      </c>
      <c r="BW306" t="s">
        <v>594</v>
      </c>
    </row>
    <row r="307" spans="1:76" x14ac:dyDescent="0.2">
      <c r="A307" s="2" t="s">
        <v>339</v>
      </c>
      <c r="B307" s="2" t="str">
        <f t="shared" si="58"/>
        <v>.</v>
      </c>
      <c r="C307" s="3" t="s">
        <v>339</v>
      </c>
      <c r="D307" s="3">
        <v>306</v>
      </c>
      <c r="E307" s="2"/>
      <c r="F307" s="2"/>
      <c r="G307" s="3">
        <v>34</v>
      </c>
      <c r="H307" s="3">
        <v>17</v>
      </c>
      <c r="I307" s="3">
        <v>5</v>
      </c>
      <c r="J307" s="3">
        <v>3</v>
      </c>
      <c r="K307" s="3">
        <v>1</v>
      </c>
      <c r="L307" s="3">
        <v>28</v>
      </c>
      <c r="M307" s="31" t="s">
        <v>3</v>
      </c>
      <c r="N307" s="31" t="s">
        <v>23</v>
      </c>
      <c r="O307" s="31" t="s">
        <v>16</v>
      </c>
      <c r="P307" s="31">
        <v>13</v>
      </c>
      <c r="Q307" s="31" t="s">
        <v>515</v>
      </c>
      <c r="R307" s="39" t="s">
        <v>584</v>
      </c>
      <c r="S307" s="21"/>
      <c r="T307" s="21"/>
      <c r="U307" s="53"/>
      <c r="V307" s="53"/>
      <c r="W307" s="54"/>
      <c r="X307" s="54"/>
      <c r="Y307" s="54"/>
      <c r="Z307" s="48">
        <v>43445</v>
      </c>
      <c r="AA307" s="96">
        <v>0.19027777777777777</v>
      </c>
      <c r="AB307" s="82">
        <v>1</v>
      </c>
      <c r="AC307" s="82">
        <v>1</v>
      </c>
      <c r="AD307" s="77"/>
      <c r="AE307" s="77"/>
      <c r="AF307" s="79"/>
      <c r="AG307" s="79"/>
      <c r="AH307" s="77" t="s">
        <v>557</v>
      </c>
      <c r="AI307" s="2"/>
      <c r="AK307" t="s">
        <v>594</v>
      </c>
      <c r="AL307">
        <v>0.105</v>
      </c>
      <c r="AM307">
        <v>7.4999999999999997E-2</v>
      </c>
      <c r="AN307">
        <v>0.28399999999999997</v>
      </c>
      <c r="AO307">
        <v>0.33</v>
      </c>
      <c r="AP307">
        <v>0.39</v>
      </c>
      <c r="AQ307">
        <v>0.52</v>
      </c>
      <c r="AR307">
        <v>0.64500000000000002</v>
      </c>
      <c r="AS307">
        <v>0.87</v>
      </c>
      <c r="AT307">
        <v>1.0900000000000001</v>
      </c>
      <c r="AW307" s="126">
        <f t="shared" si="55"/>
        <v>1.0900000000000001</v>
      </c>
      <c r="AX307" s="127">
        <f>IF(AW307&gt;0,AW307*10/(BB307),"")</f>
        <v>1.6899224806201552</v>
      </c>
      <c r="AZ307" s="145">
        <v>2</v>
      </c>
      <c r="BA307" s="126">
        <v>12.9</v>
      </c>
      <c r="BB307" s="126">
        <f>BA307/AZ307</f>
        <v>6.45</v>
      </c>
      <c r="BD307" t="str">
        <f t="shared" si="52"/>
        <v/>
      </c>
      <c r="BF307" s="126" t="s">
        <v>594</v>
      </c>
      <c r="BG307" s="126" t="s">
        <v>594</v>
      </c>
      <c r="BH307" s="126" t="s">
        <v>594</v>
      </c>
      <c r="BI307" s="126" t="s">
        <v>594</v>
      </c>
      <c r="BJ307" s="126" t="s">
        <v>594</v>
      </c>
      <c r="BL307" s="2"/>
      <c r="BM307" s="21"/>
      <c r="BN307" s="6"/>
      <c r="BO307" s="6"/>
      <c r="BP307" s="6"/>
      <c r="BQ307" s="6"/>
      <c r="BR307" t="str">
        <f t="shared" si="53"/>
        <v/>
      </c>
      <c r="BS307" t="s">
        <v>594</v>
      </c>
      <c r="BT307" t="s">
        <v>594</v>
      </c>
      <c r="BU307" t="s">
        <v>594</v>
      </c>
      <c r="BV307" t="s">
        <v>594</v>
      </c>
      <c r="BW307" t="s">
        <v>594</v>
      </c>
    </row>
    <row r="308" spans="1:76" x14ac:dyDescent="0.2">
      <c r="A308" s="2" t="s">
        <v>340</v>
      </c>
      <c r="B308" s="2" t="str">
        <f t="shared" si="58"/>
        <v>.</v>
      </c>
      <c r="C308" s="32" t="s">
        <v>340</v>
      </c>
      <c r="D308" s="3">
        <v>307</v>
      </c>
      <c r="E308" s="2"/>
      <c r="F308" s="2"/>
      <c r="G308" s="3">
        <v>35</v>
      </c>
      <c r="H308" s="3">
        <v>1</v>
      </c>
      <c r="I308" s="3">
        <v>5</v>
      </c>
      <c r="J308" s="3">
        <v>3</v>
      </c>
      <c r="K308" s="3">
        <v>6</v>
      </c>
      <c r="L308" s="3">
        <v>25</v>
      </c>
      <c r="M308" s="26" t="s">
        <v>3</v>
      </c>
      <c r="N308" s="26" t="s">
        <v>23</v>
      </c>
      <c r="O308" s="26" t="s">
        <v>20</v>
      </c>
      <c r="P308" s="26">
        <v>3</v>
      </c>
      <c r="Q308" s="26" t="s">
        <v>7</v>
      </c>
      <c r="R308" s="38" t="s">
        <v>584</v>
      </c>
      <c r="S308" s="21"/>
      <c r="T308" s="21"/>
      <c r="U308" s="53"/>
      <c r="V308" s="53"/>
      <c r="W308" s="53"/>
      <c r="X308" s="53"/>
      <c r="Y308" s="53"/>
      <c r="Z308" s="66">
        <v>43435</v>
      </c>
      <c r="AA308" s="96">
        <v>0.18680555555555556</v>
      </c>
      <c r="AB308" s="82">
        <v>4</v>
      </c>
      <c r="AC308" s="82">
        <v>4</v>
      </c>
      <c r="AD308" s="77"/>
      <c r="AE308" s="77"/>
      <c r="AF308" s="79"/>
      <c r="AG308" s="79"/>
      <c r="AH308" s="77"/>
      <c r="AI308" s="21"/>
      <c r="AK308">
        <v>0.14142857142857143</v>
      </c>
      <c r="AL308">
        <v>0.26555555555555554</v>
      </c>
      <c r="AW308" s="126">
        <f t="shared" si="55"/>
        <v>0.26555555555555554</v>
      </c>
      <c r="AX308" s="127">
        <f>IF(AW308&gt;0,AW308*10/(BB308),"")</f>
        <v>1.4069168506254599</v>
      </c>
      <c r="AZ308" s="145">
        <f>AB308+AC308</f>
        <v>8</v>
      </c>
      <c r="BA308" s="126">
        <v>15.1</v>
      </c>
      <c r="BB308" s="126">
        <f>BA308/AZ308</f>
        <v>1.8875</v>
      </c>
      <c r="BD308" t="str">
        <f t="shared" si="52"/>
        <v/>
      </c>
      <c r="BF308" s="126" t="s">
        <v>594</v>
      </c>
      <c r="BG308" s="126" t="s">
        <v>594</v>
      </c>
      <c r="BH308" s="126" t="s">
        <v>594</v>
      </c>
      <c r="BI308" s="126" t="s">
        <v>594</v>
      </c>
      <c r="BJ308" s="126" t="s">
        <v>594</v>
      </c>
      <c r="BL308" s="2"/>
      <c r="BM308" s="21"/>
      <c r="BN308" s="6"/>
      <c r="BO308" s="6"/>
      <c r="BP308" s="6"/>
      <c r="BQ308" s="6"/>
      <c r="BR308" t="str">
        <f t="shared" si="53"/>
        <v/>
      </c>
      <c r="BS308" t="s">
        <v>594</v>
      </c>
      <c r="BT308" t="s">
        <v>594</v>
      </c>
      <c r="BU308" t="s">
        <v>594</v>
      </c>
      <c r="BV308" t="s">
        <v>594</v>
      </c>
      <c r="BW308" t="s">
        <v>594</v>
      </c>
    </row>
    <row r="309" spans="1:76" x14ac:dyDescent="0.2">
      <c r="A309" s="2" t="s">
        <v>341</v>
      </c>
      <c r="B309" s="2" t="str">
        <f t="shared" si="58"/>
        <v>.</v>
      </c>
      <c r="C309" s="32" t="s">
        <v>341</v>
      </c>
      <c r="D309" s="3">
        <v>308</v>
      </c>
      <c r="E309" s="2"/>
      <c r="F309" s="2"/>
      <c r="G309" s="3">
        <v>35</v>
      </c>
      <c r="H309" s="3">
        <v>3</v>
      </c>
      <c r="I309" s="3">
        <v>5</v>
      </c>
      <c r="J309" s="3">
        <v>3</v>
      </c>
      <c r="K309" s="3">
        <v>6</v>
      </c>
      <c r="L309" s="3">
        <v>23</v>
      </c>
      <c r="M309" s="27" t="s">
        <v>3</v>
      </c>
      <c r="N309" s="27" t="s">
        <v>4</v>
      </c>
      <c r="O309" s="27" t="s">
        <v>20</v>
      </c>
      <c r="P309" s="27">
        <v>4</v>
      </c>
      <c r="Q309" s="27" t="s">
        <v>21</v>
      </c>
      <c r="R309" s="35" t="s">
        <v>583</v>
      </c>
      <c r="S309" s="21"/>
      <c r="T309" s="21"/>
      <c r="U309" s="53"/>
      <c r="V309" s="53"/>
      <c r="W309" s="53"/>
      <c r="X309" s="53"/>
      <c r="Y309" s="53"/>
      <c r="Z309" s="66">
        <v>43436</v>
      </c>
      <c r="AA309" s="96">
        <v>0.93333333333333324</v>
      </c>
      <c r="AB309" s="82">
        <v>4</v>
      </c>
      <c r="AC309" s="82">
        <v>3</v>
      </c>
      <c r="AD309" s="77"/>
      <c r="AE309" s="77"/>
      <c r="AF309" s="79"/>
      <c r="AG309" s="79"/>
      <c r="AH309" s="77"/>
      <c r="AI309" s="21"/>
      <c r="AK309">
        <v>0.14799999999999999</v>
      </c>
      <c r="AL309">
        <v>0.27714285714285714</v>
      </c>
      <c r="AM309">
        <v>0.36285714285714288</v>
      </c>
      <c r="AW309" s="126">
        <f t="shared" si="55"/>
        <v>0.36285714285714288</v>
      </c>
      <c r="AX309" s="127">
        <f>IF(AW309&gt;0,AW309*10/(BB309),"")</f>
        <v>1.5776397515527951</v>
      </c>
      <c r="AZ309" s="145">
        <f>AB309+AC309</f>
        <v>7</v>
      </c>
      <c r="BA309" s="126">
        <v>16.100000000000001</v>
      </c>
      <c r="BB309" s="126">
        <f>BA309/AZ309</f>
        <v>2.3000000000000003</v>
      </c>
      <c r="BD309" t="str">
        <f t="shared" si="52"/>
        <v/>
      </c>
      <c r="BF309" s="126" t="s">
        <v>594</v>
      </c>
      <c r="BG309" s="126" t="s">
        <v>594</v>
      </c>
      <c r="BH309" s="126" t="s">
        <v>594</v>
      </c>
      <c r="BI309" s="126" t="s">
        <v>594</v>
      </c>
      <c r="BJ309" s="126" t="s">
        <v>594</v>
      </c>
      <c r="BL309" s="2"/>
      <c r="BM309" s="21"/>
      <c r="BN309" s="6"/>
      <c r="BO309" s="6"/>
      <c r="BP309" s="6"/>
      <c r="BQ309" s="6"/>
      <c r="BR309" t="str">
        <f t="shared" si="53"/>
        <v/>
      </c>
      <c r="BS309" t="s">
        <v>594</v>
      </c>
      <c r="BT309" t="s">
        <v>594</v>
      </c>
      <c r="BU309" t="s">
        <v>594</v>
      </c>
      <c r="BV309" t="s">
        <v>594</v>
      </c>
      <c r="BW309" t="s">
        <v>594</v>
      </c>
    </row>
    <row r="310" spans="1:76" x14ac:dyDescent="0.2">
      <c r="A310" s="2" t="s">
        <v>342</v>
      </c>
      <c r="B310" s="2" t="str">
        <f t="shared" si="58"/>
        <v>.</v>
      </c>
      <c r="C310" s="3" t="s">
        <v>342</v>
      </c>
      <c r="D310" s="3">
        <v>309</v>
      </c>
      <c r="E310" s="2"/>
      <c r="F310" s="2"/>
      <c r="G310" s="3">
        <v>35</v>
      </c>
      <c r="H310" s="3">
        <v>5</v>
      </c>
      <c r="I310" s="3">
        <v>5</v>
      </c>
      <c r="J310" s="3">
        <v>3</v>
      </c>
      <c r="K310" s="3">
        <v>5</v>
      </c>
      <c r="L310" s="3">
        <v>24</v>
      </c>
      <c r="M310" s="22" t="s">
        <v>25</v>
      </c>
      <c r="N310" s="22" t="s">
        <v>25</v>
      </c>
      <c r="O310" s="22" t="s">
        <v>25</v>
      </c>
      <c r="P310" s="22" t="s">
        <v>25</v>
      </c>
      <c r="Q310" s="22" t="s">
        <v>25</v>
      </c>
      <c r="R310" s="42" t="s">
        <v>25</v>
      </c>
      <c r="S310" s="21"/>
      <c r="T310" s="21"/>
      <c r="U310" s="53"/>
      <c r="V310" s="53"/>
      <c r="W310" s="54"/>
      <c r="X310" s="54"/>
      <c r="Y310" s="54"/>
      <c r="Z310" s="2"/>
      <c r="AA310" s="96"/>
      <c r="AB310" s="82"/>
      <c r="AC310" s="82"/>
      <c r="AD310" s="77"/>
      <c r="AE310" s="77"/>
      <c r="AF310" s="79"/>
      <c r="AG310" s="79"/>
      <c r="AH310" s="77"/>
      <c r="AI310" s="2"/>
      <c r="AK310" t="s">
        <v>594</v>
      </c>
      <c r="AM310" t="s">
        <v>594</v>
      </c>
      <c r="AO310" t="s">
        <v>594</v>
      </c>
      <c r="AP310" t="s">
        <v>594</v>
      </c>
      <c r="AQ310" t="s">
        <v>594</v>
      </c>
      <c r="AR310" t="s">
        <v>594</v>
      </c>
      <c r="AS310" t="s">
        <v>594</v>
      </c>
      <c r="AT310" t="s">
        <v>594</v>
      </c>
      <c r="AU310" t="s">
        <v>594</v>
      </c>
      <c r="AV310" t="s">
        <v>594</v>
      </c>
      <c r="AW310" s="126" t="str">
        <f t="shared" si="55"/>
        <v/>
      </c>
      <c r="AX310" s="127"/>
      <c r="AZ310" s="145"/>
      <c r="BA310" s="145"/>
      <c r="BD310" t="str">
        <f t="shared" si="52"/>
        <v/>
      </c>
      <c r="BF310" s="126" t="s">
        <v>594</v>
      </c>
      <c r="BG310" s="126" t="s">
        <v>594</v>
      </c>
      <c r="BH310" s="126" t="s">
        <v>594</v>
      </c>
      <c r="BI310" s="126" t="s">
        <v>594</v>
      </c>
      <c r="BJ310" s="126" t="s">
        <v>594</v>
      </c>
      <c r="BL310" s="2"/>
      <c r="BM310" s="21"/>
      <c r="BN310" s="6"/>
      <c r="BO310" s="6"/>
      <c r="BP310" s="6"/>
      <c r="BQ310" s="6"/>
      <c r="BR310" t="str">
        <f t="shared" si="53"/>
        <v/>
      </c>
      <c r="BS310" t="s">
        <v>594</v>
      </c>
      <c r="BT310" t="s">
        <v>594</v>
      </c>
      <c r="BU310" t="s">
        <v>594</v>
      </c>
      <c r="BV310" t="s">
        <v>594</v>
      </c>
      <c r="BW310" t="s">
        <v>594</v>
      </c>
    </row>
    <row r="311" spans="1:76" x14ac:dyDescent="0.2">
      <c r="A311" s="29" t="s">
        <v>386</v>
      </c>
      <c r="B311" s="2" t="str">
        <f t="shared" si="58"/>
        <v>.</v>
      </c>
      <c r="C311" s="84" t="s">
        <v>343</v>
      </c>
      <c r="D311" s="84">
        <v>310</v>
      </c>
      <c r="E311" s="29" t="s">
        <v>491</v>
      </c>
      <c r="F311" s="29" t="s">
        <v>588</v>
      </c>
      <c r="G311" s="3">
        <v>35</v>
      </c>
      <c r="H311" s="3">
        <v>7</v>
      </c>
      <c r="I311" s="3">
        <v>5</v>
      </c>
      <c r="J311" s="3">
        <v>3</v>
      </c>
      <c r="K311" s="3">
        <v>4</v>
      </c>
      <c r="L311" s="3">
        <v>25</v>
      </c>
      <c r="M311" s="26" t="s">
        <v>3</v>
      </c>
      <c r="N311" s="26" t="s">
        <v>23</v>
      </c>
      <c r="O311" s="26" t="s">
        <v>20</v>
      </c>
      <c r="P311" s="26">
        <v>3</v>
      </c>
      <c r="Q311" s="26" t="s">
        <v>7</v>
      </c>
      <c r="R311" s="38" t="s">
        <v>580</v>
      </c>
      <c r="S311" s="21"/>
      <c r="T311" s="21">
        <v>1</v>
      </c>
      <c r="U311" s="68" t="s">
        <v>540</v>
      </c>
      <c r="V311" s="68"/>
      <c r="W311" s="68"/>
      <c r="X311" s="68"/>
      <c r="Y311" s="68"/>
      <c r="Z311" s="94">
        <v>43435</v>
      </c>
      <c r="AA311" s="97">
        <v>0.42569444444444443</v>
      </c>
      <c r="AB311" s="99">
        <v>4</v>
      </c>
      <c r="AC311" s="99">
        <v>4</v>
      </c>
      <c r="AD311" s="77"/>
      <c r="AE311" s="77"/>
      <c r="AF311" s="79"/>
      <c r="AG311" s="79"/>
      <c r="AH311" s="77"/>
      <c r="AI311" s="21"/>
      <c r="AK311">
        <v>0.15666666666666665</v>
      </c>
      <c r="AW311" s="126">
        <f t="shared" si="55"/>
        <v>0.15666666666666665</v>
      </c>
      <c r="AX311" s="127">
        <f>IF(AW311&gt;0,AW311*10/(BB311),"")</f>
        <v>1.958333333333333</v>
      </c>
      <c r="AZ311" s="145">
        <f>AB311+AC311</f>
        <v>8</v>
      </c>
      <c r="BA311" s="147">
        <v>6.4</v>
      </c>
      <c r="BB311" s="126">
        <f>BA311/AZ311</f>
        <v>0.8</v>
      </c>
      <c r="BD311" t="str">
        <f t="shared" si="52"/>
        <v/>
      </c>
      <c r="BF311" s="126" t="s">
        <v>594</v>
      </c>
      <c r="BG311" s="126" t="s">
        <v>594</v>
      </c>
      <c r="BH311" s="126" t="s">
        <v>594</v>
      </c>
      <c r="BI311" s="126" t="s">
        <v>594</v>
      </c>
      <c r="BJ311" s="126" t="s">
        <v>594</v>
      </c>
      <c r="BL311" s="2"/>
      <c r="BM311" s="21"/>
      <c r="BN311" s="6"/>
      <c r="BO311" s="6"/>
      <c r="BP311" s="6"/>
      <c r="BQ311" s="6"/>
      <c r="BR311" t="str">
        <f t="shared" si="53"/>
        <v/>
      </c>
      <c r="BS311" t="s">
        <v>594</v>
      </c>
      <c r="BT311" t="s">
        <v>594</v>
      </c>
      <c r="BU311" t="s">
        <v>594</v>
      </c>
      <c r="BV311" t="s">
        <v>594</v>
      </c>
      <c r="BW311" t="s">
        <v>594</v>
      </c>
    </row>
    <row r="312" spans="1:76" x14ac:dyDescent="0.2">
      <c r="A312" s="2" t="s">
        <v>344</v>
      </c>
      <c r="B312" s="2" t="str">
        <f t="shared" si="58"/>
        <v>.</v>
      </c>
      <c r="C312" s="32" t="s">
        <v>344</v>
      </c>
      <c r="D312" s="3">
        <v>311</v>
      </c>
      <c r="E312" s="2"/>
      <c r="F312" s="2"/>
      <c r="G312" s="3">
        <v>35</v>
      </c>
      <c r="H312" s="3">
        <v>9</v>
      </c>
      <c r="I312" s="3">
        <v>5</v>
      </c>
      <c r="J312" s="3">
        <v>3</v>
      </c>
      <c r="K312" s="3">
        <v>4</v>
      </c>
      <c r="L312" s="3">
        <v>23</v>
      </c>
      <c r="M312" s="26" t="s">
        <v>3</v>
      </c>
      <c r="N312" s="26" t="s">
        <v>23</v>
      </c>
      <c r="O312" s="26" t="s">
        <v>20</v>
      </c>
      <c r="P312" s="26">
        <v>3</v>
      </c>
      <c r="Q312" s="26" t="s">
        <v>7</v>
      </c>
      <c r="R312" s="38" t="s">
        <v>582</v>
      </c>
      <c r="S312" s="21"/>
      <c r="T312" s="21"/>
      <c r="U312" s="53"/>
      <c r="V312" s="53"/>
      <c r="W312" s="53"/>
      <c r="X312" s="53"/>
      <c r="Y312" s="53"/>
      <c r="Z312" s="115">
        <v>43435</v>
      </c>
      <c r="AA312" s="118">
        <v>0.76180555555555562</v>
      </c>
      <c r="AB312" s="120">
        <v>4</v>
      </c>
      <c r="AC312" s="120">
        <v>4</v>
      </c>
      <c r="AD312" s="77"/>
      <c r="AE312" s="77"/>
      <c r="AF312" s="79"/>
      <c r="AG312" s="79"/>
      <c r="AH312" s="77"/>
      <c r="AI312" s="21"/>
      <c r="AK312">
        <v>0.11599999999999999</v>
      </c>
      <c r="AL312">
        <v>0.23333333333333334</v>
      </c>
      <c r="AW312" s="126">
        <f t="shared" si="55"/>
        <v>0.23333333333333334</v>
      </c>
      <c r="AX312" s="127">
        <f>IF(AW312&gt;0,AW312*10/(BB312),"")</f>
        <v>1.7948717948717949</v>
      </c>
      <c r="AZ312" s="145">
        <f>AB312+AC312</f>
        <v>8</v>
      </c>
      <c r="BA312" s="126">
        <v>10.4</v>
      </c>
      <c r="BB312" s="126">
        <f>BA312/AZ312</f>
        <v>1.3</v>
      </c>
      <c r="BD312" t="str">
        <f t="shared" si="52"/>
        <v/>
      </c>
      <c r="BF312" s="126" t="s">
        <v>594</v>
      </c>
      <c r="BG312" s="126" t="s">
        <v>594</v>
      </c>
      <c r="BH312" s="126" t="s">
        <v>594</v>
      </c>
      <c r="BI312" s="126" t="s">
        <v>594</v>
      </c>
      <c r="BJ312" s="126" t="s">
        <v>594</v>
      </c>
      <c r="BL312" s="2"/>
      <c r="BM312" s="21"/>
      <c r="BN312" s="6"/>
      <c r="BO312" s="6"/>
      <c r="BP312" s="6"/>
      <c r="BQ312" s="6"/>
      <c r="BR312" t="str">
        <f t="shared" si="53"/>
        <v/>
      </c>
      <c r="BS312" t="s">
        <v>594</v>
      </c>
      <c r="BT312" t="s">
        <v>594</v>
      </c>
      <c r="BU312" t="s">
        <v>594</v>
      </c>
      <c r="BV312" t="s">
        <v>594</v>
      </c>
      <c r="BW312" t="s">
        <v>594</v>
      </c>
    </row>
    <row r="313" spans="1:76" x14ac:dyDescent="0.2">
      <c r="A313" s="87"/>
      <c r="B313" s="87" t="str">
        <f t="shared" si="58"/>
        <v>.</v>
      </c>
      <c r="C313" s="89" t="s">
        <v>345</v>
      </c>
      <c r="D313" s="88">
        <v>312</v>
      </c>
      <c r="E313" s="2" t="s">
        <v>587</v>
      </c>
      <c r="F313" s="29" t="s">
        <v>588</v>
      </c>
      <c r="G313" s="3">
        <v>35</v>
      </c>
      <c r="H313" s="3">
        <v>11</v>
      </c>
      <c r="I313" s="3">
        <v>5</v>
      </c>
      <c r="J313" s="3">
        <v>3</v>
      </c>
      <c r="K313" s="3">
        <v>3</v>
      </c>
      <c r="L313" s="3">
        <v>24</v>
      </c>
      <c r="M313" s="28" t="s">
        <v>3</v>
      </c>
      <c r="N313" s="28" t="s">
        <v>23</v>
      </c>
      <c r="O313" s="28" t="s">
        <v>16</v>
      </c>
      <c r="P313" s="28" t="s">
        <v>19</v>
      </c>
      <c r="Q313" s="28" t="s">
        <v>19</v>
      </c>
      <c r="R313" s="36" t="s">
        <v>18</v>
      </c>
      <c r="S313" s="21"/>
      <c r="T313" s="21">
        <v>1</v>
      </c>
      <c r="U313" s="60" t="s">
        <v>471</v>
      </c>
      <c r="V313" s="68" t="s">
        <v>496</v>
      </c>
      <c r="W313" s="68" t="s">
        <v>373</v>
      </c>
      <c r="X313" s="68"/>
      <c r="Y313" s="68"/>
      <c r="Z313" s="2"/>
      <c r="AA313" s="96"/>
      <c r="AB313" s="82"/>
      <c r="AC313" s="82"/>
      <c r="AD313" s="77"/>
      <c r="AE313" s="77"/>
      <c r="AF313" s="79"/>
      <c r="AG313" s="79"/>
      <c r="AH313" s="2"/>
      <c r="AI313" s="2"/>
      <c r="AW313" s="126"/>
      <c r="AX313" s="127"/>
      <c r="AY313" s="5" t="s">
        <v>629</v>
      </c>
      <c r="AZ313" s="145"/>
      <c r="BD313" t="str">
        <f t="shared" si="52"/>
        <v/>
      </c>
      <c r="BF313" s="126" t="s">
        <v>594</v>
      </c>
      <c r="BG313" s="126" t="s">
        <v>594</v>
      </c>
      <c r="BH313" s="126" t="s">
        <v>594</v>
      </c>
      <c r="BI313" s="126" t="s">
        <v>594</v>
      </c>
      <c r="BJ313" s="126" t="s">
        <v>594</v>
      </c>
      <c r="BL313" s="2"/>
      <c r="BM313" s="139"/>
      <c r="BN313" s="140"/>
      <c r="BO313" s="140"/>
      <c r="BP313" s="140"/>
      <c r="BQ313" s="140"/>
      <c r="BR313" t="str">
        <f t="shared" si="53"/>
        <v/>
      </c>
      <c r="BS313" t="s">
        <v>594</v>
      </c>
      <c r="BT313" t="s">
        <v>594</v>
      </c>
      <c r="BU313" t="s">
        <v>594</v>
      </c>
      <c r="BV313" t="s">
        <v>594</v>
      </c>
      <c r="BW313" t="s">
        <v>594</v>
      </c>
      <c r="BX313" s="131" t="s">
        <v>624</v>
      </c>
    </row>
    <row r="314" spans="1:76" x14ac:dyDescent="0.2">
      <c r="A314" s="2" t="s">
        <v>346</v>
      </c>
      <c r="B314" s="2" t="str">
        <f t="shared" si="58"/>
        <v>.</v>
      </c>
      <c r="C314" s="3" t="s">
        <v>346</v>
      </c>
      <c r="D314" s="3">
        <v>313</v>
      </c>
      <c r="E314" s="2"/>
      <c r="F314" s="2"/>
      <c r="G314" s="3">
        <v>35</v>
      </c>
      <c r="H314" s="3">
        <v>13</v>
      </c>
      <c r="I314" s="3">
        <v>5</v>
      </c>
      <c r="J314" s="3">
        <v>3</v>
      </c>
      <c r="K314" s="3">
        <v>2</v>
      </c>
      <c r="L314" s="3">
        <v>25</v>
      </c>
      <c r="M314" s="33" t="s">
        <v>3</v>
      </c>
      <c r="N314" s="33" t="s">
        <v>23</v>
      </c>
      <c r="O314" s="33" t="s">
        <v>16</v>
      </c>
      <c r="P314" s="33" t="s">
        <v>24</v>
      </c>
      <c r="Q314" s="33" t="s">
        <v>24</v>
      </c>
      <c r="R314" s="34" t="s">
        <v>18</v>
      </c>
      <c r="S314" s="33" t="s">
        <v>26</v>
      </c>
      <c r="T314" s="32"/>
      <c r="U314" s="63"/>
      <c r="V314" s="63"/>
      <c r="W314" s="54"/>
      <c r="X314" s="54"/>
      <c r="Y314" s="54"/>
      <c r="Z314" s="48">
        <v>43475</v>
      </c>
      <c r="AA314" s="96"/>
      <c r="AB314" s="82"/>
      <c r="AC314" s="82"/>
      <c r="AD314" s="77"/>
      <c r="AE314" s="77"/>
      <c r="AF314" s="79"/>
      <c r="AG314" s="79"/>
      <c r="AH314" s="77"/>
      <c r="AI314" s="2"/>
      <c r="AK314" t="s">
        <v>594</v>
      </c>
      <c r="AM314" t="s">
        <v>594</v>
      </c>
      <c r="AO314" t="s">
        <v>594</v>
      </c>
      <c r="AP314" t="s">
        <v>594</v>
      </c>
      <c r="AQ314" t="s">
        <v>594</v>
      </c>
      <c r="AR314" t="s">
        <v>594</v>
      </c>
      <c r="AS314" t="s">
        <v>594</v>
      </c>
      <c r="AT314" t="s">
        <v>594</v>
      </c>
      <c r="AU314" t="s">
        <v>594</v>
      </c>
      <c r="AV314" t="s">
        <v>594</v>
      </c>
      <c r="AW314" s="126" t="str">
        <f t="shared" ref="AW314:AW352" si="61">IF(AV314&gt;0,AV314,IF(AU314&gt;0,AU314,IF(AT314&gt;0,AT314,IF(AS314&gt;0,AS314,IF(AR314&gt;0,AR314,IF(AQ314&gt;0,AQ314,IF(AP314&gt;0,AP314,IF(AO314&gt;0,AO314,IF(AN314&gt;0,AN314,IF(AM314&gt;0,AM314,IF(AL314&gt;0,AL314,IF(AK314&gt;0,AK314))))))))))))</f>
        <v/>
      </c>
      <c r="AX314" s="127"/>
      <c r="BD314" t="str">
        <f t="shared" si="52"/>
        <v/>
      </c>
      <c r="BF314" s="126" t="s">
        <v>594</v>
      </c>
      <c r="BG314" s="126" t="s">
        <v>594</v>
      </c>
      <c r="BH314" s="126" t="s">
        <v>594</v>
      </c>
      <c r="BI314" s="126" t="s">
        <v>594</v>
      </c>
      <c r="BJ314" s="126" t="s">
        <v>594</v>
      </c>
      <c r="BL314" s="2"/>
      <c r="BM314" s="21"/>
      <c r="BN314" s="128">
        <v>2</v>
      </c>
      <c r="BO314" s="4">
        <v>753.3</v>
      </c>
      <c r="BP314" s="4">
        <f>BO314/BN314</f>
        <v>376.65</v>
      </c>
      <c r="BQ314" s="4">
        <v>99.4</v>
      </c>
      <c r="BR314">
        <f t="shared" si="53"/>
        <v>49.7</v>
      </c>
      <c r="BS314" s="126">
        <v>937.56538335000005</v>
      </c>
      <c r="BT314" s="126">
        <v>26.736316666499999</v>
      </c>
      <c r="BU314" s="126">
        <v>83.994600000000005</v>
      </c>
      <c r="BV314" s="126">
        <v>0.14394999999999999</v>
      </c>
      <c r="BW314" s="126">
        <v>0.60766666665000002</v>
      </c>
    </row>
    <row r="315" spans="1:76" x14ac:dyDescent="0.2">
      <c r="A315" s="2" t="s">
        <v>347</v>
      </c>
      <c r="B315" s="2" t="str">
        <f t="shared" si="58"/>
        <v>.</v>
      </c>
      <c r="C315" s="32" t="s">
        <v>347</v>
      </c>
      <c r="D315" s="3">
        <v>314</v>
      </c>
      <c r="E315" s="2"/>
      <c r="F315" s="2"/>
      <c r="G315" s="3">
        <v>35</v>
      </c>
      <c r="H315" s="3">
        <v>15</v>
      </c>
      <c r="I315" s="3">
        <v>5</v>
      </c>
      <c r="J315" s="3">
        <v>3</v>
      </c>
      <c r="K315" s="3">
        <v>2</v>
      </c>
      <c r="L315" s="3">
        <v>23</v>
      </c>
      <c r="M315" s="26" t="s">
        <v>3</v>
      </c>
      <c r="N315" s="26" t="s">
        <v>4</v>
      </c>
      <c r="O315" s="26" t="s">
        <v>20</v>
      </c>
      <c r="P315" s="26">
        <v>3</v>
      </c>
      <c r="Q315" s="26" t="s">
        <v>7</v>
      </c>
      <c r="R315" s="38" t="s">
        <v>582</v>
      </c>
      <c r="S315" s="21"/>
      <c r="T315" s="21"/>
      <c r="U315" s="53"/>
      <c r="V315" s="53"/>
      <c r="W315" s="53"/>
      <c r="X315" s="53"/>
      <c r="Y315" s="53"/>
      <c r="Z315" s="66">
        <v>43435</v>
      </c>
      <c r="AA315" s="96">
        <v>0.76527777777777783</v>
      </c>
      <c r="AB315" s="82">
        <v>4</v>
      </c>
      <c r="AC315" s="82">
        <v>4</v>
      </c>
      <c r="AD315" s="77"/>
      <c r="AE315" s="77"/>
      <c r="AF315" s="79"/>
      <c r="AG315" s="79"/>
      <c r="AH315" s="77"/>
      <c r="AI315" s="21"/>
      <c r="AK315">
        <v>0.14499999999999999</v>
      </c>
      <c r="AL315">
        <v>0.3</v>
      </c>
      <c r="AW315" s="126">
        <f t="shared" si="61"/>
        <v>0.3</v>
      </c>
      <c r="AX315" s="127">
        <f>IF(AW315&gt;0,AW315*10/(BB315),"")</f>
        <v>1.7391304347826086</v>
      </c>
      <c r="AZ315" s="145">
        <f>AB315+AC315</f>
        <v>8</v>
      </c>
      <c r="BA315" s="145">
        <v>13.8</v>
      </c>
      <c r="BB315" s="126">
        <f t="shared" ref="BB315:BB321" si="62">BA315/AZ315</f>
        <v>1.7250000000000001</v>
      </c>
      <c r="BD315" t="str">
        <f t="shared" si="52"/>
        <v/>
      </c>
      <c r="BF315" s="126" t="s">
        <v>594</v>
      </c>
      <c r="BG315" s="126" t="s">
        <v>594</v>
      </c>
      <c r="BH315" s="126" t="s">
        <v>594</v>
      </c>
      <c r="BI315" s="126" t="s">
        <v>594</v>
      </c>
      <c r="BJ315" s="126" t="s">
        <v>594</v>
      </c>
      <c r="BL315" s="2"/>
      <c r="BM315" s="21"/>
      <c r="BN315" s="6"/>
      <c r="BO315" s="6"/>
      <c r="BP315" s="6"/>
      <c r="BQ315" s="6"/>
      <c r="BR315" t="str">
        <f t="shared" si="53"/>
        <v/>
      </c>
      <c r="BS315" t="s">
        <v>594</v>
      </c>
      <c r="BT315" t="s">
        <v>594</v>
      </c>
      <c r="BU315" t="s">
        <v>594</v>
      </c>
      <c r="BV315" t="s">
        <v>594</v>
      </c>
      <c r="BW315" t="s">
        <v>594</v>
      </c>
    </row>
    <row r="316" spans="1:76" x14ac:dyDescent="0.2">
      <c r="A316" s="2" t="s">
        <v>348</v>
      </c>
      <c r="B316" s="2" t="str">
        <f t="shared" si="58"/>
        <v>.</v>
      </c>
      <c r="C316" s="32" t="s">
        <v>348</v>
      </c>
      <c r="D316" s="3">
        <v>315</v>
      </c>
      <c r="E316" s="2"/>
      <c r="F316" s="2"/>
      <c r="G316" s="3">
        <v>35</v>
      </c>
      <c r="H316" s="3">
        <v>17</v>
      </c>
      <c r="I316" s="3">
        <v>5</v>
      </c>
      <c r="J316" s="3">
        <v>3</v>
      </c>
      <c r="K316" s="3">
        <v>1</v>
      </c>
      <c r="L316" s="3">
        <v>24</v>
      </c>
      <c r="M316" s="27" t="s">
        <v>3</v>
      </c>
      <c r="N316" s="27" t="s">
        <v>23</v>
      </c>
      <c r="O316" s="27" t="s">
        <v>20</v>
      </c>
      <c r="P316" s="27">
        <v>4</v>
      </c>
      <c r="Q316" s="27" t="s">
        <v>21</v>
      </c>
      <c r="R316" s="35" t="s">
        <v>580</v>
      </c>
      <c r="S316" s="21"/>
      <c r="T316" s="21"/>
      <c r="U316" s="53"/>
      <c r="V316" s="53"/>
      <c r="W316" s="53"/>
      <c r="X316" s="53"/>
      <c r="Y316" s="53"/>
      <c r="Z316" s="66">
        <v>43436</v>
      </c>
      <c r="AA316" s="96">
        <v>0.40416666666666662</v>
      </c>
      <c r="AB316" s="82">
        <v>6</v>
      </c>
      <c r="AC316" s="82">
        <v>5</v>
      </c>
      <c r="AD316" s="77" t="s">
        <v>607</v>
      </c>
      <c r="AE316" s="77"/>
      <c r="AF316" s="79"/>
      <c r="AG316" s="79"/>
      <c r="AH316" s="77"/>
      <c r="AI316" s="21"/>
      <c r="AK316">
        <v>0.13833333333333334</v>
      </c>
      <c r="AL316">
        <v>0.23</v>
      </c>
      <c r="AW316" s="126">
        <f t="shared" si="61"/>
        <v>0.23</v>
      </c>
      <c r="AX316" s="127">
        <f>IF(AW316&gt;0,AW316*10/(BB316),"")</f>
        <v>1.6979865771812084</v>
      </c>
      <c r="AZ316" s="145">
        <f>AB316+AC316</f>
        <v>11</v>
      </c>
      <c r="BA316" s="126">
        <v>14.9</v>
      </c>
      <c r="BB316" s="126">
        <f t="shared" si="62"/>
        <v>1.3545454545454545</v>
      </c>
      <c r="BD316" t="str">
        <f t="shared" si="52"/>
        <v/>
      </c>
      <c r="BF316" s="126" t="s">
        <v>594</v>
      </c>
      <c r="BG316" s="126" t="s">
        <v>594</v>
      </c>
      <c r="BH316" s="126" t="s">
        <v>594</v>
      </c>
      <c r="BI316" s="126" t="s">
        <v>594</v>
      </c>
      <c r="BJ316" s="126" t="s">
        <v>594</v>
      </c>
      <c r="BL316" s="2"/>
      <c r="BM316" s="21"/>
      <c r="BN316" s="6"/>
      <c r="BO316" s="6"/>
      <c r="BP316" s="6"/>
      <c r="BQ316" s="6"/>
      <c r="BR316" t="str">
        <f t="shared" si="53"/>
        <v/>
      </c>
      <c r="BS316" t="s">
        <v>594</v>
      </c>
      <c r="BT316" t="s">
        <v>594</v>
      </c>
      <c r="BU316" t="s">
        <v>594</v>
      </c>
      <c r="BV316" t="s">
        <v>594</v>
      </c>
      <c r="BW316" t="s">
        <v>594</v>
      </c>
    </row>
    <row r="317" spans="1:76" x14ac:dyDescent="0.2">
      <c r="A317" s="2" t="s">
        <v>349</v>
      </c>
      <c r="B317" s="2" t="str">
        <f t="shared" si="58"/>
        <v>.</v>
      </c>
      <c r="C317" s="3" t="s">
        <v>349</v>
      </c>
      <c r="D317" s="3">
        <v>316</v>
      </c>
      <c r="E317" s="2"/>
      <c r="F317" s="2"/>
      <c r="G317" s="3">
        <v>36</v>
      </c>
      <c r="H317" s="3">
        <v>1</v>
      </c>
      <c r="I317" s="3">
        <v>5</v>
      </c>
      <c r="J317" s="3">
        <v>3</v>
      </c>
      <c r="K317" s="3">
        <v>6</v>
      </c>
      <c r="L317" s="3">
        <v>21</v>
      </c>
      <c r="M317" s="33" t="s">
        <v>3</v>
      </c>
      <c r="N317" s="33" t="s">
        <v>4</v>
      </c>
      <c r="O317" s="33" t="s">
        <v>16</v>
      </c>
      <c r="P317" s="33" t="s">
        <v>24</v>
      </c>
      <c r="Q317" s="33" t="s">
        <v>24</v>
      </c>
      <c r="R317" s="34" t="s">
        <v>18</v>
      </c>
      <c r="S317" s="33" t="s">
        <v>26</v>
      </c>
      <c r="T317" s="32"/>
      <c r="U317" s="63"/>
      <c r="V317" s="63"/>
      <c r="W317" s="54"/>
      <c r="X317" s="54"/>
      <c r="Y317" s="54"/>
      <c r="Z317" s="48">
        <v>43448</v>
      </c>
      <c r="AA317" s="96"/>
      <c r="AB317" s="82"/>
      <c r="AC317" s="82"/>
      <c r="AD317" s="77"/>
      <c r="AE317" s="77"/>
      <c r="AF317" s="79"/>
      <c r="AG317" s="79"/>
      <c r="AH317" s="77"/>
      <c r="AI317" s="2"/>
      <c r="AK317" t="s">
        <v>594</v>
      </c>
      <c r="AL317" t="s">
        <v>594</v>
      </c>
      <c r="AM317" t="s">
        <v>594</v>
      </c>
      <c r="AO317" t="s">
        <v>594</v>
      </c>
      <c r="AP317" t="s">
        <v>594</v>
      </c>
      <c r="AQ317" t="s">
        <v>594</v>
      </c>
      <c r="AR317" t="s">
        <v>594</v>
      </c>
      <c r="AS317" t="s">
        <v>594</v>
      </c>
      <c r="AT317" t="s">
        <v>594</v>
      </c>
      <c r="AU317" t="s">
        <v>594</v>
      </c>
      <c r="AV317" t="s">
        <v>594</v>
      </c>
      <c r="AW317" s="126" t="str">
        <f t="shared" si="61"/>
        <v/>
      </c>
      <c r="AX317" s="127"/>
      <c r="AZ317" s="145">
        <v>2</v>
      </c>
      <c r="BA317" s="126">
        <v>107.1</v>
      </c>
      <c r="BB317" s="126">
        <f t="shared" si="62"/>
        <v>53.55</v>
      </c>
      <c r="BC317">
        <v>16.600000000000001</v>
      </c>
      <c r="BD317">
        <f t="shared" si="52"/>
        <v>8.3000000000000007</v>
      </c>
      <c r="BE317" s="126">
        <v>0.15499533146591973</v>
      </c>
      <c r="BF317" s="126">
        <v>315.0102</v>
      </c>
      <c r="BG317" s="126">
        <v>5.8393166665000003</v>
      </c>
      <c r="BH317" s="126">
        <v>18.3447666665</v>
      </c>
      <c r="BI317" s="126">
        <v>9.1483333350000001E-2</v>
      </c>
      <c r="BJ317" s="126">
        <v>8.6333333349999999E-2</v>
      </c>
      <c r="BL317" s="2" t="s">
        <v>491</v>
      </c>
      <c r="BM317" s="21" t="s">
        <v>491</v>
      </c>
      <c r="BN317" s="6"/>
      <c r="BO317" s="6"/>
      <c r="BP317" s="6"/>
      <c r="BQ317" s="6"/>
      <c r="BR317" t="str">
        <f t="shared" si="53"/>
        <v/>
      </c>
      <c r="BS317" t="s">
        <v>594</v>
      </c>
      <c r="BT317" t="s">
        <v>594</v>
      </c>
      <c r="BU317" t="s">
        <v>594</v>
      </c>
      <c r="BV317" t="s">
        <v>594</v>
      </c>
      <c r="BW317" t="s">
        <v>594</v>
      </c>
    </row>
    <row r="318" spans="1:76" x14ac:dyDescent="0.2">
      <c r="A318" s="2" t="s">
        <v>350</v>
      </c>
      <c r="B318" s="2" t="str">
        <f t="shared" si="58"/>
        <v>.</v>
      </c>
      <c r="C318" s="32" t="s">
        <v>350</v>
      </c>
      <c r="D318" s="3">
        <v>317</v>
      </c>
      <c r="E318" s="2"/>
      <c r="F318" s="2"/>
      <c r="G318" s="3">
        <v>36</v>
      </c>
      <c r="H318" s="3">
        <v>3</v>
      </c>
      <c r="I318" s="3">
        <v>5</v>
      </c>
      <c r="J318" s="3">
        <v>3</v>
      </c>
      <c r="K318" s="3">
        <v>6</v>
      </c>
      <c r="L318" s="3">
        <v>19</v>
      </c>
      <c r="M318" s="26" t="s">
        <v>3</v>
      </c>
      <c r="N318" s="26" t="s">
        <v>4</v>
      </c>
      <c r="O318" s="26" t="s">
        <v>20</v>
      </c>
      <c r="P318" s="26">
        <v>3</v>
      </c>
      <c r="Q318" s="26" t="s">
        <v>7</v>
      </c>
      <c r="R318" s="38" t="s">
        <v>581</v>
      </c>
      <c r="S318" s="21"/>
      <c r="T318" s="21"/>
      <c r="U318" s="53"/>
      <c r="V318" s="53"/>
      <c r="W318" s="53"/>
      <c r="X318" s="53"/>
      <c r="Y318" s="53"/>
      <c r="Z318" s="66">
        <v>43435</v>
      </c>
      <c r="AA318" s="96">
        <v>0.61527777777777781</v>
      </c>
      <c r="AB318" s="82">
        <v>3</v>
      </c>
      <c r="AC318" s="82">
        <v>3</v>
      </c>
      <c r="AD318" s="77"/>
      <c r="AE318" s="77"/>
      <c r="AF318" s="79"/>
      <c r="AG318" s="79"/>
      <c r="AH318" s="77"/>
      <c r="AI318" s="21"/>
      <c r="AK318">
        <v>9.3333333333333338E-2</v>
      </c>
      <c r="AL318">
        <v>0.24833333333333332</v>
      </c>
      <c r="AW318" s="126">
        <f t="shared" si="61"/>
        <v>0.24833333333333332</v>
      </c>
      <c r="AX318" s="127">
        <f>IF(AW318&gt;0,AW318*10/(BB318),"")</f>
        <v>1.9102564102564101</v>
      </c>
      <c r="AZ318" s="145">
        <f>AB318+AC318</f>
        <v>6</v>
      </c>
      <c r="BA318" s="126">
        <v>7.8</v>
      </c>
      <c r="BB318" s="126">
        <f t="shared" si="62"/>
        <v>1.3</v>
      </c>
      <c r="BD318" t="str">
        <f t="shared" si="52"/>
        <v/>
      </c>
      <c r="BF318" s="126" t="s">
        <v>594</v>
      </c>
      <c r="BG318" s="126" t="s">
        <v>594</v>
      </c>
      <c r="BH318" s="126" t="s">
        <v>594</v>
      </c>
      <c r="BI318" s="126" t="s">
        <v>594</v>
      </c>
      <c r="BJ318" s="126" t="s">
        <v>594</v>
      </c>
      <c r="BL318" s="2"/>
      <c r="BM318" s="21"/>
      <c r="BN318" s="6"/>
      <c r="BO318" s="6"/>
      <c r="BP318" s="6"/>
      <c r="BQ318" s="6"/>
      <c r="BR318" t="str">
        <f t="shared" si="53"/>
        <v/>
      </c>
      <c r="BS318" t="s">
        <v>594</v>
      </c>
      <c r="BT318" t="s">
        <v>594</v>
      </c>
      <c r="BU318" t="s">
        <v>594</v>
      </c>
      <c r="BV318" t="s">
        <v>594</v>
      </c>
      <c r="BW318" t="s">
        <v>594</v>
      </c>
    </row>
    <row r="319" spans="1:76" x14ac:dyDescent="0.2">
      <c r="A319" s="87"/>
      <c r="B319" s="87" t="str">
        <f t="shared" si="58"/>
        <v>.</v>
      </c>
      <c r="C319" s="88" t="s">
        <v>351</v>
      </c>
      <c r="D319" s="88">
        <v>318</v>
      </c>
      <c r="E319" s="2" t="s">
        <v>587</v>
      </c>
      <c r="F319" s="29" t="s">
        <v>588</v>
      </c>
      <c r="G319" s="3">
        <v>36</v>
      </c>
      <c r="H319" s="3">
        <v>5</v>
      </c>
      <c r="I319" s="3">
        <v>5</v>
      </c>
      <c r="J319" s="3">
        <v>3</v>
      </c>
      <c r="K319" s="3">
        <v>5</v>
      </c>
      <c r="L319" s="3">
        <v>20</v>
      </c>
      <c r="M319" s="28" t="s">
        <v>3</v>
      </c>
      <c r="N319" s="28" t="s">
        <v>4</v>
      </c>
      <c r="O319" s="28" t="s">
        <v>20</v>
      </c>
      <c r="P319" s="30" t="s">
        <v>466</v>
      </c>
      <c r="Q319" s="30" t="s">
        <v>466</v>
      </c>
      <c r="R319" s="36" t="s">
        <v>18</v>
      </c>
      <c r="S319" s="21"/>
      <c r="T319" s="21">
        <v>1</v>
      </c>
      <c r="U319" s="71"/>
      <c r="V319" s="68" t="s">
        <v>496</v>
      </c>
      <c r="W319" s="68" t="s">
        <v>368</v>
      </c>
      <c r="X319" s="68"/>
      <c r="Y319" s="68"/>
      <c r="Z319" s="2"/>
      <c r="AA319" s="96"/>
      <c r="AB319" s="82"/>
      <c r="AC319" s="82"/>
      <c r="AD319" s="77"/>
      <c r="AE319" s="77"/>
      <c r="AF319" s="79"/>
      <c r="AG319" s="79"/>
      <c r="AH319" s="77"/>
      <c r="AI319" s="21"/>
      <c r="AK319">
        <v>7.0000000000000007E-2</v>
      </c>
      <c r="AL319">
        <v>0.19500000000000001</v>
      </c>
      <c r="AM319">
        <v>0.20250000000000001</v>
      </c>
      <c r="AN319">
        <v>0.32</v>
      </c>
      <c r="AO319">
        <v>0.71499999999999997</v>
      </c>
      <c r="AP319">
        <v>0.97</v>
      </c>
      <c r="AQ319">
        <v>1.325</v>
      </c>
      <c r="AR319">
        <v>1.655</v>
      </c>
      <c r="AS319">
        <v>2.335</v>
      </c>
      <c r="AT319">
        <v>2.8050000000000002</v>
      </c>
      <c r="AU319">
        <v>3.9849999999999999</v>
      </c>
      <c r="AV319">
        <v>4.8550000000000004</v>
      </c>
      <c r="AW319" s="126">
        <f t="shared" si="61"/>
        <v>4.8550000000000004</v>
      </c>
      <c r="AX319" s="127">
        <f>IF(AW319&gt;0,AW319*10/(BB319),"")</f>
        <v>1.415451895043732</v>
      </c>
      <c r="AZ319" s="145">
        <v>2</v>
      </c>
      <c r="BA319" s="147">
        <v>68.599999999999994</v>
      </c>
      <c r="BB319" s="126">
        <f t="shared" si="62"/>
        <v>34.299999999999997</v>
      </c>
      <c r="BC319">
        <v>9.1999999999999993</v>
      </c>
      <c r="BD319">
        <f t="shared" si="52"/>
        <v>4.5999999999999996</v>
      </c>
      <c r="BE319" s="126">
        <v>0.13411078717201166</v>
      </c>
      <c r="BF319" s="126">
        <v>218.48660000000001</v>
      </c>
      <c r="BG319" s="126">
        <v>3.04276666665</v>
      </c>
      <c r="BH319" s="126">
        <v>9.5591333335000002</v>
      </c>
      <c r="BI319" s="126">
        <v>6.9066666649999997E-2</v>
      </c>
      <c r="BJ319" s="126">
        <v>3.3500000000000002E-2</v>
      </c>
      <c r="BL319" s="2" t="s">
        <v>491</v>
      </c>
      <c r="BM319" s="21" t="s">
        <v>491</v>
      </c>
      <c r="BN319" s="6"/>
      <c r="BO319" s="6"/>
      <c r="BP319" s="6"/>
      <c r="BQ319" s="6"/>
      <c r="BR319" t="str">
        <f t="shared" si="53"/>
        <v/>
      </c>
      <c r="BS319" t="s">
        <v>594</v>
      </c>
      <c r="BT319" t="s">
        <v>594</v>
      </c>
      <c r="BU319" t="s">
        <v>594</v>
      </c>
      <c r="BV319" t="s">
        <v>594</v>
      </c>
      <c r="BW319" t="s">
        <v>594</v>
      </c>
    </row>
    <row r="320" spans="1:76" x14ac:dyDescent="0.2">
      <c r="A320" s="29" t="s">
        <v>393</v>
      </c>
      <c r="B320" s="2" t="str">
        <f t="shared" si="58"/>
        <v>.</v>
      </c>
      <c r="C320" s="84" t="s">
        <v>352</v>
      </c>
      <c r="D320" s="84">
        <v>319</v>
      </c>
      <c r="E320" s="29" t="s">
        <v>491</v>
      </c>
      <c r="F320" s="29" t="s">
        <v>588</v>
      </c>
      <c r="G320" s="3">
        <v>36</v>
      </c>
      <c r="H320" s="3">
        <v>7</v>
      </c>
      <c r="I320" s="3">
        <v>5</v>
      </c>
      <c r="J320" s="3">
        <v>3</v>
      </c>
      <c r="K320" s="3">
        <v>4</v>
      </c>
      <c r="L320" s="3">
        <v>21</v>
      </c>
      <c r="M320" s="20" t="s">
        <v>3</v>
      </c>
      <c r="N320" s="20" t="s">
        <v>4</v>
      </c>
      <c r="O320" s="20" t="s">
        <v>20</v>
      </c>
      <c r="P320" s="20">
        <v>2</v>
      </c>
      <c r="Q320" s="20" t="s">
        <v>2</v>
      </c>
      <c r="R320" s="25" t="s">
        <v>581</v>
      </c>
      <c r="S320" s="21"/>
      <c r="T320" s="21">
        <v>1</v>
      </c>
      <c r="U320" s="68" t="s">
        <v>543</v>
      </c>
      <c r="V320" s="68"/>
      <c r="W320" s="68"/>
      <c r="X320" s="68"/>
      <c r="Y320" s="68"/>
      <c r="Z320" s="94">
        <v>43434</v>
      </c>
      <c r="AA320" s="97">
        <v>0.62986111111111109</v>
      </c>
      <c r="AB320" s="99">
        <v>4</v>
      </c>
      <c r="AC320" s="99">
        <v>3</v>
      </c>
      <c r="AD320" s="77"/>
      <c r="AE320" s="77"/>
      <c r="AF320" s="79"/>
      <c r="AG320" s="79"/>
      <c r="AH320" s="77"/>
      <c r="AI320" s="49"/>
      <c r="AK320">
        <v>0.154</v>
      </c>
      <c r="AW320" s="126">
        <f t="shared" si="61"/>
        <v>0.154</v>
      </c>
      <c r="AX320" s="127">
        <f>IF(AW320&gt;0,AW320*10/(BB320),"")</f>
        <v>1.711111111111111</v>
      </c>
      <c r="AZ320" s="145">
        <f>AB320+AC320</f>
        <v>7</v>
      </c>
      <c r="BA320" s="149">
        <v>6.3</v>
      </c>
      <c r="BB320" s="126">
        <f t="shared" si="62"/>
        <v>0.9</v>
      </c>
      <c r="BD320" t="str">
        <f t="shared" si="52"/>
        <v/>
      </c>
      <c r="BF320" s="126" t="s">
        <v>594</v>
      </c>
      <c r="BG320" s="126" t="s">
        <v>594</v>
      </c>
      <c r="BH320" s="126" t="s">
        <v>594</v>
      </c>
      <c r="BI320" s="126" t="s">
        <v>594</v>
      </c>
      <c r="BJ320" s="126" t="s">
        <v>594</v>
      </c>
      <c r="BL320" s="2"/>
      <c r="BM320" s="21"/>
      <c r="BN320" s="6"/>
      <c r="BO320" s="6"/>
      <c r="BP320" s="6"/>
      <c r="BQ320" s="6"/>
      <c r="BR320" t="str">
        <f t="shared" si="53"/>
        <v/>
      </c>
      <c r="BS320" t="s">
        <v>594</v>
      </c>
      <c r="BT320" t="s">
        <v>594</v>
      </c>
      <c r="BU320" t="s">
        <v>594</v>
      </c>
      <c r="BV320" t="s">
        <v>594</v>
      </c>
      <c r="BW320" t="s">
        <v>594</v>
      </c>
    </row>
    <row r="321" spans="1:76" x14ac:dyDescent="0.2">
      <c r="A321" s="29" t="s">
        <v>334</v>
      </c>
      <c r="B321" s="2" t="str">
        <f t="shared" si="58"/>
        <v>.</v>
      </c>
      <c r="C321" s="84" t="s">
        <v>353</v>
      </c>
      <c r="D321" s="84">
        <v>320</v>
      </c>
      <c r="E321" s="29" t="s">
        <v>491</v>
      </c>
      <c r="F321" s="29" t="s">
        <v>588</v>
      </c>
      <c r="G321" s="3">
        <v>36</v>
      </c>
      <c r="H321" s="3">
        <v>9</v>
      </c>
      <c r="I321" s="3">
        <v>5</v>
      </c>
      <c r="J321" s="3">
        <v>3</v>
      </c>
      <c r="K321" s="3">
        <v>4</v>
      </c>
      <c r="L321" s="3">
        <v>19</v>
      </c>
      <c r="M321" s="103" t="s">
        <v>3</v>
      </c>
      <c r="N321" s="103" t="s">
        <v>23</v>
      </c>
      <c r="O321" s="103" t="s">
        <v>20</v>
      </c>
      <c r="P321" s="103">
        <v>3</v>
      </c>
      <c r="Q321" s="103" t="s">
        <v>7</v>
      </c>
      <c r="R321" s="102" t="s">
        <v>583</v>
      </c>
      <c r="S321" s="21"/>
      <c r="T321" s="21">
        <v>1</v>
      </c>
      <c r="U321" s="68" t="s">
        <v>539</v>
      </c>
      <c r="V321" s="68"/>
      <c r="W321" s="68"/>
      <c r="X321" s="68"/>
      <c r="Y321" s="68"/>
      <c r="Z321" s="94">
        <v>43435</v>
      </c>
      <c r="AA321" s="97">
        <v>0.93263888888888891</v>
      </c>
      <c r="AB321" s="99">
        <v>4</v>
      </c>
      <c r="AC321" s="99">
        <v>3</v>
      </c>
      <c r="AD321" s="77"/>
      <c r="AE321" s="77"/>
      <c r="AF321" s="79"/>
      <c r="AG321" s="79"/>
      <c r="AH321" s="77"/>
      <c r="AI321" s="21"/>
      <c r="AK321">
        <v>0.13500000000000001</v>
      </c>
      <c r="AL321">
        <v>0.26999999999999996</v>
      </c>
      <c r="AW321" s="126">
        <f t="shared" si="61"/>
        <v>0.26999999999999996</v>
      </c>
      <c r="AX321" s="127">
        <f>IF(AW321&gt;0,AW321*10/(BB321),"")</f>
        <v>1.7339449541284402</v>
      </c>
      <c r="AZ321" s="145">
        <f>AB321+AC321</f>
        <v>7</v>
      </c>
      <c r="BA321" s="147">
        <v>10.9</v>
      </c>
      <c r="BB321" s="126">
        <f t="shared" si="62"/>
        <v>1.5571428571428572</v>
      </c>
      <c r="BD321" t="str">
        <f t="shared" si="52"/>
        <v/>
      </c>
      <c r="BF321" s="126" t="s">
        <v>594</v>
      </c>
      <c r="BG321" s="126" t="s">
        <v>594</v>
      </c>
      <c r="BH321" s="126" t="s">
        <v>594</v>
      </c>
      <c r="BI321" s="126" t="s">
        <v>594</v>
      </c>
      <c r="BJ321" s="126" t="s">
        <v>594</v>
      </c>
      <c r="BL321" s="2"/>
      <c r="BM321" s="21"/>
      <c r="BN321" s="6"/>
      <c r="BO321" s="6"/>
      <c r="BP321" s="6"/>
      <c r="BQ321" s="6"/>
      <c r="BR321" t="str">
        <f t="shared" si="53"/>
        <v/>
      </c>
      <c r="BS321" t="s">
        <v>594</v>
      </c>
      <c r="BT321" t="s">
        <v>594</v>
      </c>
      <c r="BU321" t="s">
        <v>594</v>
      </c>
      <c r="BV321" t="s">
        <v>594</v>
      </c>
      <c r="BW321" t="s">
        <v>594</v>
      </c>
    </row>
    <row r="322" spans="1:76" x14ac:dyDescent="0.2">
      <c r="A322" s="2" t="s">
        <v>354</v>
      </c>
      <c r="B322" s="2" t="str">
        <f t="shared" si="58"/>
        <v>.</v>
      </c>
      <c r="C322" s="3" t="s">
        <v>354</v>
      </c>
      <c r="D322" s="3">
        <v>321</v>
      </c>
      <c r="E322" s="2"/>
      <c r="F322" s="2"/>
      <c r="G322" s="3">
        <v>36</v>
      </c>
      <c r="H322" s="3">
        <v>11</v>
      </c>
      <c r="I322" s="3">
        <v>5</v>
      </c>
      <c r="J322" s="3">
        <v>3</v>
      </c>
      <c r="K322" s="3">
        <v>3</v>
      </c>
      <c r="L322" s="3">
        <v>20</v>
      </c>
      <c r="M322" s="22" t="s">
        <v>25</v>
      </c>
      <c r="N322" s="22" t="s">
        <v>25</v>
      </c>
      <c r="O322" s="22" t="s">
        <v>25</v>
      </c>
      <c r="P322" s="22" t="s">
        <v>25</v>
      </c>
      <c r="Q322" s="22" t="s">
        <v>25</v>
      </c>
      <c r="R322" s="42" t="s">
        <v>25</v>
      </c>
      <c r="S322" s="21"/>
      <c r="T322" s="21"/>
      <c r="U322" s="53"/>
      <c r="V322" s="53"/>
      <c r="W322" s="54"/>
      <c r="X322" s="54"/>
      <c r="Y322" s="54"/>
      <c r="Z322" s="2"/>
      <c r="AA322" s="96"/>
      <c r="AB322" s="82"/>
      <c r="AC322" s="82"/>
      <c r="AD322" s="77"/>
      <c r="AE322" s="77"/>
      <c r="AF322" s="79"/>
      <c r="AG322" s="79"/>
      <c r="AH322" s="77"/>
      <c r="AI322" s="2"/>
      <c r="AK322" t="s">
        <v>594</v>
      </c>
      <c r="AL322" t="s">
        <v>594</v>
      </c>
      <c r="AM322" t="s">
        <v>594</v>
      </c>
      <c r="AO322" t="s">
        <v>594</v>
      </c>
      <c r="AP322" t="s">
        <v>594</v>
      </c>
      <c r="AQ322" t="s">
        <v>594</v>
      </c>
      <c r="AR322" t="s">
        <v>594</v>
      </c>
      <c r="AS322" t="s">
        <v>594</v>
      </c>
      <c r="AT322" t="s">
        <v>594</v>
      </c>
      <c r="AU322" t="s">
        <v>594</v>
      </c>
      <c r="AV322" t="s">
        <v>594</v>
      </c>
      <c r="AW322" s="126" t="str">
        <f t="shared" si="61"/>
        <v/>
      </c>
      <c r="AX322" s="127"/>
      <c r="AZ322" s="145"/>
      <c r="BD322" t="str">
        <f t="shared" si="52"/>
        <v/>
      </c>
      <c r="BF322" s="126" t="s">
        <v>594</v>
      </c>
      <c r="BG322" s="126" t="s">
        <v>594</v>
      </c>
      <c r="BH322" s="126" t="s">
        <v>594</v>
      </c>
      <c r="BI322" s="126" t="s">
        <v>594</v>
      </c>
      <c r="BJ322" s="126" t="s">
        <v>594</v>
      </c>
      <c r="BL322" s="2"/>
      <c r="BM322" s="21"/>
      <c r="BN322" s="6"/>
      <c r="BO322" s="6"/>
      <c r="BP322" s="6"/>
      <c r="BQ322" s="6"/>
      <c r="BR322" t="str">
        <f t="shared" si="53"/>
        <v/>
      </c>
      <c r="BS322" t="s">
        <v>594</v>
      </c>
      <c r="BT322" t="s">
        <v>594</v>
      </c>
      <c r="BU322" t="s">
        <v>594</v>
      </c>
      <c r="BV322" t="s">
        <v>594</v>
      </c>
      <c r="BW322" t="s">
        <v>594</v>
      </c>
    </row>
    <row r="323" spans="1:76" x14ac:dyDescent="0.2">
      <c r="A323" s="2" t="s">
        <v>355</v>
      </c>
      <c r="B323" s="2" t="str">
        <f t="shared" si="58"/>
        <v>.</v>
      </c>
      <c r="C323" s="32" t="s">
        <v>355</v>
      </c>
      <c r="D323" s="3">
        <v>322</v>
      </c>
      <c r="E323" s="2"/>
      <c r="F323" s="2"/>
      <c r="G323" s="3">
        <v>36</v>
      </c>
      <c r="H323" s="3">
        <v>13</v>
      </c>
      <c r="I323" s="3">
        <v>5</v>
      </c>
      <c r="J323" s="3">
        <v>3</v>
      </c>
      <c r="K323" s="3">
        <v>2</v>
      </c>
      <c r="L323" s="3">
        <v>21</v>
      </c>
      <c r="M323" s="20" t="s">
        <v>3</v>
      </c>
      <c r="N323" s="20" t="s">
        <v>23</v>
      </c>
      <c r="O323" s="20" t="s">
        <v>20</v>
      </c>
      <c r="P323" s="20">
        <v>2</v>
      </c>
      <c r="Q323" s="20" t="s">
        <v>2</v>
      </c>
      <c r="R323" s="25" t="s">
        <v>581</v>
      </c>
      <c r="S323" s="21"/>
      <c r="T323" s="21"/>
      <c r="U323" s="53"/>
      <c r="V323" s="53"/>
      <c r="W323" s="53"/>
      <c r="X323" s="53"/>
      <c r="Y323" s="53"/>
      <c r="Z323" s="48">
        <v>43434</v>
      </c>
      <c r="AA323" s="96">
        <v>0.63541666666666663</v>
      </c>
      <c r="AB323" s="82">
        <v>5</v>
      </c>
      <c r="AC323" s="82">
        <v>3</v>
      </c>
      <c r="AD323" s="77" t="s">
        <v>567</v>
      </c>
      <c r="AE323" s="77"/>
      <c r="AF323" s="79"/>
      <c r="AG323" s="79"/>
      <c r="AH323" s="77"/>
      <c r="AI323" s="49"/>
      <c r="AK323">
        <v>0.15666666666666665</v>
      </c>
      <c r="AW323" s="126">
        <f t="shared" si="61"/>
        <v>0.15666666666666665</v>
      </c>
      <c r="AX323" s="127">
        <f t="shared" ref="AX323:AX328" si="63">IF(AW323&gt;0,AW323*10/(BB323),"")</f>
        <v>1.7407407407407405</v>
      </c>
      <c r="AZ323" s="145">
        <f>AB323+AC323</f>
        <v>8</v>
      </c>
      <c r="BA323" s="145">
        <v>7.2</v>
      </c>
      <c r="BB323" s="126">
        <f t="shared" ref="BB323:BB347" si="64">BA323/AZ323</f>
        <v>0.9</v>
      </c>
      <c r="BD323" t="str">
        <f t="shared" ref="BD323:BD386" si="65">IF(BC323&gt;0,BC323/AZ323,"")</f>
        <v/>
      </c>
      <c r="BF323" s="126" t="s">
        <v>594</v>
      </c>
      <c r="BG323" s="126" t="s">
        <v>594</v>
      </c>
      <c r="BH323" s="126" t="s">
        <v>594</v>
      </c>
      <c r="BI323" s="126" t="s">
        <v>594</v>
      </c>
      <c r="BJ323" s="126" t="s">
        <v>594</v>
      </c>
      <c r="BL323" s="2"/>
      <c r="BM323" s="21"/>
      <c r="BN323" s="6"/>
      <c r="BO323" s="6"/>
      <c r="BP323" s="6"/>
      <c r="BQ323" s="6"/>
      <c r="BR323" t="str">
        <f t="shared" ref="BR323:BR386" si="66">IF(BQ323&gt;0,BQ323/BN323,"")</f>
        <v/>
      </c>
      <c r="BS323" t="s">
        <v>594</v>
      </c>
      <c r="BT323" t="s">
        <v>594</v>
      </c>
      <c r="BU323" t="s">
        <v>594</v>
      </c>
      <c r="BV323" t="s">
        <v>594</v>
      </c>
      <c r="BW323" t="s">
        <v>594</v>
      </c>
    </row>
    <row r="324" spans="1:76" x14ac:dyDescent="0.2">
      <c r="A324" s="2" t="s">
        <v>356</v>
      </c>
      <c r="B324" s="2" t="str">
        <f t="shared" si="58"/>
        <v>.</v>
      </c>
      <c r="C324" s="3" t="s">
        <v>356</v>
      </c>
      <c r="D324" s="3">
        <v>323</v>
      </c>
      <c r="E324" s="2"/>
      <c r="F324" s="2"/>
      <c r="G324" s="3">
        <v>36</v>
      </c>
      <c r="H324" s="3">
        <v>15</v>
      </c>
      <c r="I324" s="3">
        <v>5</v>
      </c>
      <c r="J324" s="3">
        <v>3</v>
      </c>
      <c r="K324" s="3">
        <v>2</v>
      </c>
      <c r="L324" s="3">
        <v>19</v>
      </c>
      <c r="M324" s="40" t="s">
        <v>3</v>
      </c>
      <c r="N324" s="40" t="s">
        <v>4</v>
      </c>
      <c r="O324" s="40" t="s">
        <v>16</v>
      </c>
      <c r="P324" s="40">
        <v>14</v>
      </c>
      <c r="Q324" s="40" t="s">
        <v>516</v>
      </c>
      <c r="R324" s="41" t="s">
        <v>582</v>
      </c>
      <c r="S324" s="21"/>
      <c r="T324" s="21"/>
      <c r="U324" s="53"/>
      <c r="V324" s="53"/>
      <c r="W324" s="54"/>
      <c r="X324" s="54"/>
      <c r="Y324" s="54"/>
      <c r="Z324" s="48">
        <v>43446</v>
      </c>
      <c r="AA324" s="96">
        <v>0.77638888888888891</v>
      </c>
      <c r="AB324" s="82">
        <v>1</v>
      </c>
      <c r="AC324" s="82">
        <v>1</v>
      </c>
      <c r="AD324" s="77"/>
      <c r="AE324" s="77"/>
      <c r="AF324" s="79">
        <v>39.799999999999997</v>
      </c>
      <c r="AG324" s="79">
        <v>8</v>
      </c>
      <c r="AH324" s="77" t="s">
        <v>552</v>
      </c>
      <c r="AI324" s="2"/>
      <c r="AK324">
        <v>0.155</v>
      </c>
      <c r="AL324">
        <v>0.24666666666666667</v>
      </c>
      <c r="AM324">
        <v>0.23666666666666666</v>
      </c>
      <c r="AN324">
        <v>0.21</v>
      </c>
      <c r="AO324">
        <v>0.71499999999999997</v>
      </c>
      <c r="AP324">
        <v>0.97</v>
      </c>
      <c r="AQ324">
        <v>1.26</v>
      </c>
      <c r="AR324">
        <v>1.43</v>
      </c>
      <c r="AS324">
        <v>2.415</v>
      </c>
      <c r="AT324">
        <v>2.96</v>
      </c>
      <c r="AU324">
        <v>3.84</v>
      </c>
      <c r="AW324" s="126">
        <f t="shared" si="61"/>
        <v>3.84</v>
      </c>
      <c r="AX324" s="127">
        <f t="shared" si="63"/>
        <v>1.7695852534562211</v>
      </c>
      <c r="AZ324" s="145">
        <v>2</v>
      </c>
      <c r="BA324" s="126">
        <v>43.4</v>
      </c>
      <c r="BB324" s="126">
        <f t="shared" si="64"/>
        <v>21.7</v>
      </c>
      <c r="BD324" t="str">
        <f t="shared" si="65"/>
        <v/>
      </c>
      <c r="BF324" s="126" t="s">
        <v>594</v>
      </c>
      <c r="BG324" s="126" t="s">
        <v>594</v>
      </c>
      <c r="BH324" s="126" t="s">
        <v>594</v>
      </c>
      <c r="BI324" s="126" t="s">
        <v>594</v>
      </c>
      <c r="BJ324" s="126" t="s">
        <v>594</v>
      </c>
      <c r="BL324" s="2"/>
      <c r="BM324" s="21"/>
      <c r="BN324" s="6"/>
      <c r="BO324" s="6"/>
      <c r="BP324" s="6"/>
      <c r="BQ324" s="6"/>
      <c r="BR324" t="str">
        <f t="shared" si="66"/>
        <v/>
      </c>
      <c r="BS324" t="s">
        <v>594</v>
      </c>
      <c r="BT324" t="s">
        <v>594</v>
      </c>
      <c r="BU324" t="s">
        <v>594</v>
      </c>
      <c r="BV324" t="s">
        <v>594</v>
      </c>
      <c r="BW324" t="s">
        <v>594</v>
      </c>
    </row>
    <row r="325" spans="1:76" x14ac:dyDescent="0.2">
      <c r="A325" s="2" t="s">
        <v>357</v>
      </c>
      <c r="B325" s="2" t="str">
        <f t="shared" si="58"/>
        <v>.</v>
      </c>
      <c r="C325" s="3" t="s">
        <v>357</v>
      </c>
      <c r="D325" s="3">
        <v>324</v>
      </c>
      <c r="E325" s="2"/>
      <c r="F325" s="2"/>
      <c r="G325" s="3">
        <v>36</v>
      </c>
      <c r="H325" s="3">
        <v>17</v>
      </c>
      <c r="I325" s="3">
        <v>5</v>
      </c>
      <c r="J325" s="3">
        <v>3</v>
      </c>
      <c r="K325" s="3">
        <v>1</v>
      </c>
      <c r="L325" s="3">
        <v>20</v>
      </c>
      <c r="M325" s="40" t="s">
        <v>3</v>
      </c>
      <c r="N325" s="40" t="s">
        <v>4</v>
      </c>
      <c r="O325" s="40" t="s">
        <v>16</v>
      </c>
      <c r="P325" s="40">
        <v>14</v>
      </c>
      <c r="Q325" s="40" t="s">
        <v>516</v>
      </c>
      <c r="R325" s="41" t="s">
        <v>583</v>
      </c>
      <c r="S325" s="21"/>
      <c r="T325" s="21"/>
      <c r="U325" s="53"/>
      <c r="V325" s="53"/>
      <c r="W325" s="54"/>
      <c r="X325" s="54"/>
      <c r="Y325" s="54"/>
      <c r="Z325" s="48">
        <v>43446</v>
      </c>
      <c r="AA325" s="96">
        <v>0.93055555555555547</v>
      </c>
      <c r="AB325" s="82"/>
      <c r="AC325" s="82"/>
      <c r="AD325" s="77"/>
      <c r="AE325" s="77"/>
      <c r="AF325" s="79"/>
      <c r="AG325" s="79"/>
      <c r="AH325" s="77" t="s">
        <v>551</v>
      </c>
      <c r="AI325" s="2"/>
      <c r="AK325">
        <v>0.14000000000000001</v>
      </c>
      <c r="AL325">
        <v>0.27999999999999997</v>
      </c>
      <c r="AM325">
        <v>0.27333333333333332</v>
      </c>
      <c r="AN325">
        <v>0.47599999999999998</v>
      </c>
      <c r="AO325">
        <v>1.1599999999999999</v>
      </c>
      <c r="AP325">
        <v>1.55</v>
      </c>
      <c r="AQ325">
        <v>2.125</v>
      </c>
      <c r="AR325">
        <v>2.58</v>
      </c>
      <c r="AS325">
        <v>3.2650000000000001</v>
      </c>
      <c r="AT325">
        <v>3.8</v>
      </c>
      <c r="AU325">
        <v>4.9050000000000002</v>
      </c>
      <c r="AW325" s="126">
        <f t="shared" si="61"/>
        <v>4.9050000000000002</v>
      </c>
      <c r="AX325" s="127">
        <f t="shared" si="63"/>
        <v>1.7393617021276597</v>
      </c>
      <c r="AZ325" s="145">
        <v>2</v>
      </c>
      <c r="BA325" s="126">
        <v>56.4</v>
      </c>
      <c r="BB325" s="126">
        <f t="shared" si="64"/>
        <v>28.2</v>
      </c>
      <c r="BD325" t="str">
        <f t="shared" si="65"/>
        <v/>
      </c>
      <c r="BF325" s="126" t="s">
        <v>594</v>
      </c>
      <c r="BG325" s="126" t="s">
        <v>594</v>
      </c>
      <c r="BH325" s="126" t="s">
        <v>594</v>
      </c>
      <c r="BI325" s="126" t="s">
        <v>594</v>
      </c>
      <c r="BJ325" s="126" t="s">
        <v>594</v>
      </c>
      <c r="BL325" s="2"/>
      <c r="BM325" s="21"/>
      <c r="BN325" s="6"/>
      <c r="BO325" s="6"/>
      <c r="BP325" s="6"/>
      <c r="BQ325" s="6"/>
      <c r="BR325" t="str">
        <f t="shared" si="66"/>
        <v/>
      </c>
      <c r="BS325" t="s">
        <v>594</v>
      </c>
      <c r="BT325" t="s">
        <v>594</v>
      </c>
      <c r="BU325" t="s">
        <v>594</v>
      </c>
      <c r="BV325" t="s">
        <v>594</v>
      </c>
      <c r="BW325" t="s">
        <v>594</v>
      </c>
    </row>
    <row r="326" spans="1:76" x14ac:dyDescent="0.2">
      <c r="A326" s="2" t="s">
        <v>358</v>
      </c>
      <c r="B326" s="2" t="str">
        <f t="shared" si="58"/>
        <v>.</v>
      </c>
      <c r="C326" s="3" t="s">
        <v>358</v>
      </c>
      <c r="D326" s="3">
        <v>325</v>
      </c>
      <c r="E326" s="2"/>
      <c r="F326" s="2"/>
      <c r="G326" s="3">
        <v>37</v>
      </c>
      <c r="H326" s="3">
        <v>1</v>
      </c>
      <c r="I326" s="3">
        <v>5</v>
      </c>
      <c r="J326" s="3">
        <v>3</v>
      </c>
      <c r="K326" s="3">
        <v>8</v>
      </c>
      <c r="L326" s="3">
        <v>19</v>
      </c>
      <c r="M326" s="31" t="s">
        <v>3</v>
      </c>
      <c r="N326" s="31" t="s">
        <v>4</v>
      </c>
      <c r="O326" s="31" t="s">
        <v>16</v>
      </c>
      <c r="P326" s="31">
        <v>13</v>
      </c>
      <c r="Q326" s="31" t="s">
        <v>515</v>
      </c>
      <c r="R326" s="39" t="s">
        <v>581</v>
      </c>
      <c r="S326" s="21"/>
      <c r="T326" s="21"/>
      <c r="U326" s="53"/>
      <c r="V326" s="53"/>
      <c r="W326" s="54"/>
      <c r="X326" s="54"/>
      <c r="Y326" s="54"/>
      <c r="Z326" s="48">
        <v>43445</v>
      </c>
      <c r="AA326" s="96">
        <v>0.60763888888888895</v>
      </c>
      <c r="AB326" s="82">
        <v>1</v>
      </c>
      <c r="AC326" s="82">
        <v>1</v>
      </c>
      <c r="AD326" s="77"/>
      <c r="AE326" s="77"/>
      <c r="AF326" s="79">
        <v>38.299999999999997</v>
      </c>
      <c r="AG326" s="79"/>
      <c r="AH326" s="77" t="s">
        <v>554</v>
      </c>
      <c r="AI326" s="2"/>
      <c r="AK326">
        <v>0.14000000000000001</v>
      </c>
      <c r="AL326">
        <v>0.20749999999999999</v>
      </c>
      <c r="AM326">
        <v>0.23250000000000001</v>
      </c>
      <c r="AN326">
        <v>0.53</v>
      </c>
      <c r="AO326">
        <v>0.9</v>
      </c>
      <c r="AP326">
        <v>1.29</v>
      </c>
      <c r="AQ326">
        <v>1.74</v>
      </c>
      <c r="AR326">
        <v>2.0649999999999999</v>
      </c>
      <c r="AS326">
        <v>2.6949999999999998</v>
      </c>
      <c r="AT326">
        <v>4.4050000000000002</v>
      </c>
      <c r="AW326" s="126">
        <f t="shared" si="61"/>
        <v>4.4050000000000002</v>
      </c>
      <c r="AX326" s="127">
        <f t="shared" si="63"/>
        <v>2.1646191646191646</v>
      </c>
      <c r="AZ326" s="145">
        <v>2</v>
      </c>
      <c r="BA326" s="126">
        <v>40.700000000000003</v>
      </c>
      <c r="BB326" s="126">
        <f t="shared" si="64"/>
        <v>20.350000000000001</v>
      </c>
      <c r="BD326" t="str">
        <f t="shared" si="65"/>
        <v/>
      </c>
      <c r="BF326" s="126" t="s">
        <v>594</v>
      </c>
      <c r="BG326" s="126" t="s">
        <v>594</v>
      </c>
      <c r="BH326" s="126" t="s">
        <v>594</v>
      </c>
      <c r="BI326" s="126" t="s">
        <v>594</v>
      </c>
      <c r="BJ326" s="126" t="s">
        <v>594</v>
      </c>
      <c r="BL326" s="2"/>
      <c r="BM326" s="21"/>
      <c r="BN326" s="6"/>
      <c r="BO326" s="6"/>
      <c r="BP326" s="6"/>
      <c r="BQ326" s="6"/>
      <c r="BR326" t="str">
        <f t="shared" si="66"/>
        <v/>
      </c>
      <c r="BS326" t="s">
        <v>594</v>
      </c>
      <c r="BT326" t="s">
        <v>594</v>
      </c>
      <c r="BU326" t="s">
        <v>594</v>
      </c>
      <c r="BV326" t="s">
        <v>594</v>
      </c>
      <c r="BW326" t="s">
        <v>594</v>
      </c>
      <c r="BX326" s="1" t="s">
        <v>624</v>
      </c>
    </row>
    <row r="327" spans="1:76" x14ac:dyDescent="0.2">
      <c r="A327" s="87"/>
      <c r="B327" s="87" t="str">
        <f t="shared" si="58"/>
        <v>.</v>
      </c>
      <c r="C327" s="89" t="s">
        <v>359</v>
      </c>
      <c r="D327" s="88">
        <v>326</v>
      </c>
      <c r="E327" s="2"/>
      <c r="F327" s="29" t="s">
        <v>588</v>
      </c>
      <c r="G327" s="3">
        <v>37</v>
      </c>
      <c r="H327" s="3">
        <v>3</v>
      </c>
      <c r="I327" s="3">
        <v>5</v>
      </c>
      <c r="J327" s="3">
        <v>3</v>
      </c>
      <c r="K327" s="3">
        <v>8</v>
      </c>
      <c r="L327" s="3">
        <v>21</v>
      </c>
      <c r="M327" s="46" t="s">
        <v>3</v>
      </c>
      <c r="N327" s="46" t="s">
        <v>23</v>
      </c>
      <c r="O327" s="20" t="s">
        <v>16</v>
      </c>
      <c r="P327" s="20"/>
      <c r="Q327" s="20"/>
      <c r="R327" s="20"/>
      <c r="S327" s="21"/>
      <c r="T327" s="21">
        <v>1</v>
      </c>
      <c r="U327" s="60" t="s">
        <v>471</v>
      </c>
      <c r="V327" s="68" t="s">
        <v>496</v>
      </c>
      <c r="W327" s="68" t="s">
        <v>324</v>
      </c>
      <c r="X327" s="68"/>
      <c r="Y327" s="68"/>
      <c r="Z327" s="2"/>
      <c r="AA327" s="96"/>
      <c r="AB327" s="82"/>
      <c r="AC327" s="82"/>
      <c r="AD327" s="77"/>
      <c r="AE327" s="77"/>
      <c r="AF327" s="79"/>
      <c r="AG327" s="79"/>
      <c r="AH327" s="2"/>
      <c r="AI327" s="2"/>
      <c r="AK327" t="s">
        <v>594</v>
      </c>
      <c r="AL327">
        <v>6.5000000000000002E-2</v>
      </c>
      <c r="AM327">
        <v>5.5E-2</v>
      </c>
      <c r="AN327">
        <v>0.16</v>
      </c>
      <c r="AO327">
        <v>0.23499999999999999</v>
      </c>
      <c r="AP327">
        <v>0.28999999999999998</v>
      </c>
      <c r="AQ327">
        <v>0.35499999999999998</v>
      </c>
      <c r="AR327">
        <v>0.41499999999999998</v>
      </c>
      <c r="AS327">
        <v>0.52</v>
      </c>
      <c r="AT327">
        <v>0.63</v>
      </c>
      <c r="AU327">
        <v>0.77500000000000002</v>
      </c>
      <c r="AV327">
        <v>0.98</v>
      </c>
      <c r="AW327" s="126">
        <f t="shared" si="61"/>
        <v>0.98</v>
      </c>
      <c r="AX327" s="127">
        <f t="shared" si="63"/>
        <v>1.1264367816091956</v>
      </c>
      <c r="AZ327" s="145">
        <v>2</v>
      </c>
      <c r="BA327" s="146">
        <v>17.399999999999999</v>
      </c>
      <c r="BB327" s="126">
        <f t="shared" si="64"/>
        <v>8.6999999999999993</v>
      </c>
      <c r="BC327">
        <f>0.001*1000</f>
        <v>1</v>
      </c>
      <c r="BD327">
        <f t="shared" si="65"/>
        <v>0.5</v>
      </c>
      <c r="BE327" s="126">
        <v>5.7471264367816098E-2</v>
      </c>
      <c r="BF327" s="126" t="s">
        <v>594</v>
      </c>
      <c r="BG327" s="126" t="s">
        <v>594</v>
      </c>
      <c r="BH327" s="126" t="s">
        <v>594</v>
      </c>
      <c r="BI327" s="126" t="s">
        <v>594</v>
      </c>
      <c r="BJ327" s="126" t="s">
        <v>594</v>
      </c>
      <c r="BL327" s="2" t="s">
        <v>491</v>
      </c>
      <c r="BM327" s="139" t="s">
        <v>491</v>
      </c>
      <c r="BN327" s="140"/>
      <c r="BO327" s="140"/>
      <c r="BP327" s="140"/>
      <c r="BQ327" s="140"/>
      <c r="BR327" t="str">
        <f t="shared" si="66"/>
        <v/>
      </c>
      <c r="BS327" t="s">
        <v>594</v>
      </c>
      <c r="BT327" t="s">
        <v>594</v>
      </c>
      <c r="BU327" t="s">
        <v>594</v>
      </c>
      <c r="BV327" t="s">
        <v>594</v>
      </c>
      <c r="BW327" t="s">
        <v>594</v>
      </c>
    </row>
    <row r="328" spans="1:76" x14ac:dyDescent="0.2">
      <c r="A328" s="29" t="s">
        <v>326</v>
      </c>
      <c r="B328" s="2" t="str">
        <f t="shared" si="58"/>
        <v>.</v>
      </c>
      <c r="C328" s="85" t="s">
        <v>360</v>
      </c>
      <c r="D328" s="85">
        <v>327</v>
      </c>
      <c r="E328" s="29" t="s">
        <v>491</v>
      </c>
      <c r="F328" s="29" t="s">
        <v>588</v>
      </c>
      <c r="G328" s="45">
        <v>37</v>
      </c>
      <c r="H328" s="45">
        <v>5</v>
      </c>
      <c r="I328" s="45">
        <v>5</v>
      </c>
      <c r="J328" s="45">
        <v>3</v>
      </c>
      <c r="K328" s="45">
        <v>9</v>
      </c>
      <c r="L328" s="45">
        <v>20</v>
      </c>
      <c r="M328" s="8" t="s">
        <v>3</v>
      </c>
      <c r="N328" s="8" t="s">
        <v>4</v>
      </c>
      <c r="O328" s="8" t="s">
        <v>16</v>
      </c>
      <c r="P328" s="8">
        <v>13</v>
      </c>
      <c r="Q328" s="8" t="s">
        <v>515</v>
      </c>
      <c r="R328" s="104" t="s">
        <v>582</v>
      </c>
      <c r="S328" s="37"/>
      <c r="T328" s="21">
        <v>1</v>
      </c>
      <c r="U328" s="70" t="s">
        <v>506</v>
      </c>
      <c r="V328" s="73"/>
      <c r="W328" s="74"/>
      <c r="X328" s="74"/>
      <c r="Y328" s="74"/>
      <c r="Z328" s="94">
        <v>43445</v>
      </c>
      <c r="AA328" s="97">
        <v>0.77569444444444446</v>
      </c>
      <c r="AB328" s="99">
        <v>1</v>
      </c>
      <c r="AC328" s="99">
        <v>1</v>
      </c>
      <c r="AD328" s="77"/>
      <c r="AE328" s="77"/>
      <c r="AF328" s="92">
        <v>36.4</v>
      </c>
      <c r="AG328" s="92"/>
      <c r="AH328" s="93" t="s">
        <v>554</v>
      </c>
      <c r="AI328" s="2"/>
      <c r="AK328">
        <v>0.09</v>
      </c>
      <c r="AL328">
        <v>0.2</v>
      </c>
      <c r="AM328">
        <v>0.2</v>
      </c>
      <c r="AN328">
        <v>0.51333333333333331</v>
      </c>
      <c r="AO328">
        <v>0.64500000000000002</v>
      </c>
      <c r="AP328">
        <v>0.84</v>
      </c>
      <c r="AQ328">
        <v>1.23</v>
      </c>
      <c r="AR328">
        <v>1.585</v>
      </c>
      <c r="AS328">
        <v>2.0150000000000001</v>
      </c>
      <c r="AT328">
        <v>2.855</v>
      </c>
      <c r="AW328" s="126">
        <f t="shared" si="61"/>
        <v>2.855</v>
      </c>
      <c r="AX328" s="127">
        <f t="shared" si="63"/>
        <v>1.7788161993769469</v>
      </c>
      <c r="AZ328" s="145">
        <v>2</v>
      </c>
      <c r="BA328" s="147">
        <v>32.1</v>
      </c>
      <c r="BB328" s="126">
        <f t="shared" si="64"/>
        <v>16.05</v>
      </c>
      <c r="BD328" t="str">
        <f t="shared" si="65"/>
        <v/>
      </c>
      <c r="BF328" s="126" t="s">
        <v>594</v>
      </c>
      <c r="BG328" s="126" t="s">
        <v>594</v>
      </c>
      <c r="BH328" s="126" t="s">
        <v>594</v>
      </c>
      <c r="BI328" s="126" t="s">
        <v>594</v>
      </c>
      <c r="BJ328" s="126" t="s">
        <v>594</v>
      </c>
      <c r="BL328" s="2"/>
      <c r="BM328" s="133"/>
      <c r="BN328" s="134"/>
      <c r="BO328" s="134"/>
      <c r="BP328" s="134"/>
      <c r="BQ328" s="134"/>
      <c r="BR328" t="str">
        <f t="shared" si="66"/>
        <v/>
      </c>
      <c r="BS328" t="s">
        <v>594</v>
      </c>
      <c r="BT328" t="s">
        <v>594</v>
      </c>
      <c r="BU328" t="s">
        <v>594</v>
      </c>
      <c r="BV328" t="s">
        <v>594</v>
      </c>
      <c r="BW328" t="s">
        <v>594</v>
      </c>
    </row>
    <row r="329" spans="1:76" x14ac:dyDescent="0.2">
      <c r="A329" s="2" t="s">
        <v>361</v>
      </c>
      <c r="B329" s="2" t="str">
        <f t="shared" si="58"/>
        <v>.</v>
      </c>
      <c r="C329" s="3" t="s">
        <v>361</v>
      </c>
      <c r="D329" s="3">
        <v>328</v>
      </c>
      <c r="E329" s="2"/>
      <c r="F329" s="2"/>
      <c r="G329" s="3">
        <v>37</v>
      </c>
      <c r="H329" s="3">
        <v>7</v>
      </c>
      <c r="I329" s="3">
        <v>5</v>
      </c>
      <c r="J329" s="3">
        <v>3</v>
      </c>
      <c r="K329" s="3">
        <v>10</v>
      </c>
      <c r="L329" s="3">
        <v>19</v>
      </c>
      <c r="M329" s="33" t="s">
        <v>3</v>
      </c>
      <c r="N329" s="33" t="s">
        <v>4</v>
      </c>
      <c r="O329" s="33" t="s">
        <v>16</v>
      </c>
      <c r="P329" s="33" t="s">
        <v>24</v>
      </c>
      <c r="Q329" s="33" t="s">
        <v>24</v>
      </c>
      <c r="R329" s="34" t="s">
        <v>18</v>
      </c>
      <c r="S329" s="33" t="s">
        <v>26</v>
      </c>
      <c r="T329" s="32"/>
      <c r="U329" s="63"/>
      <c r="V329" s="63"/>
      <c r="W329" s="54"/>
      <c r="X329" s="54"/>
      <c r="Y329" s="54"/>
      <c r="Z329" s="48">
        <v>43448</v>
      </c>
      <c r="AA329" s="96"/>
      <c r="AB329" s="82"/>
      <c r="AC329" s="82"/>
      <c r="AD329" s="77"/>
      <c r="AE329" s="77"/>
      <c r="AF329" s="79"/>
      <c r="AG329" s="79"/>
      <c r="AH329" s="77"/>
      <c r="AI329" s="2"/>
      <c r="AK329" t="s">
        <v>594</v>
      </c>
      <c r="AL329" t="s">
        <v>594</v>
      </c>
      <c r="AM329" t="s">
        <v>594</v>
      </c>
      <c r="AO329" t="s">
        <v>594</v>
      </c>
      <c r="AP329" t="s">
        <v>594</v>
      </c>
      <c r="AQ329" t="s">
        <v>594</v>
      </c>
      <c r="AR329" t="s">
        <v>594</v>
      </c>
      <c r="AS329" t="s">
        <v>594</v>
      </c>
      <c r="AT329" t="s">
        <v>594</v>
      </c>
      <c r="AU329" t="s">
        <v>594</v>
      </c>
      <c r="AV329" t="s">
        <v>594</v>
      </c>
      <c r="AW329" s="126" t="str">
        <f t="shared" si="61"/>
        <v/>
      </c>
      <c r="AX329" s="127"/>
      <c r="AZ329" s="145">
        <v>2</v>
      </c>
      <c r="BA329" s="126">
        <v>62</v>
      </c>
      <c r="BB329" s="126">
        <f t="shared" si="64"/>
        <v>31</v>
      </c>
      <c r="BC329">
        <v>11.2</v>
      </c>
      <c r="BD329">
        <f t="shared" si="65"/>
        <v>5.6</v>
      </c>
      <c r="BE329" s="126">
        <v>0.18064516129032257</v>
      </c>
      <c r="BF329" s="126">
        <v>202.72693333500001</v>
      </c>
      <c r="BG329" s="126">
        <v>3.5314999999999999</v>
      </c>
      <c r="BH329" s="126">
        <v>11.0945</v>
      </c>
      <c r="BI329" s="126">
        <v>8.6366666650000007E-2</v>
      </c>
      <c r="BJ329" s="126">
        <v>4.8666666650000003E-2</v>
      </c>
      <c r="BL329" s="2" t="s">
        <v>491</v>
      </c>
      <c r="BM329" s="21" t="s">
        <v>491</v>
      </c>
      <c r="BN329" s="6"/>
      <c r="BO329" s="6"/>
      <c r="BP329" s="6"/>
      <c r="BQ329" s="6"/>
      <c r="BR329" t="str">
        <f t="shared" si="66"/>
        <v/>
      </c>
      <c r="BS329" t="s">
        <v>594</v>
      </c>
      <c r="BT329" t="s">
        <v>594</v>
      </c>
      <c r="BU329" t="s">
        <v>594</v>
      </c>
      <c r="BV329" t="s">
        <v>594</v>
      </c>
      <c r="BW329" t="s">
        <v>594</v>
      </c>
    </row>
    <row r="330" spans="1:76" x14ac:dyDescent="0.2">
      <c r="A330" s="2" t="s">
        <v>362</v>
      </c>
      <c r="B330" s="2" t="str">
        <f t="shared" si="58"/>
        <v>.</v>
      </c>
      <c r="C330" s="3" t="s">
        <v>362</v>
      </c>
      <c r="D330" s="3">
        <v>329</v>
      </c>
      <c r="E330" s="2"/>
      <c r="F330" s="2"/>
      <c r="G330" s="3">
        <v>37</v>
      </c>
      <c r="H330" s="3">
        <v>9</v>
      </c>
      <c r="I330" s="3">
        <v>5</v>
      </c>
      <c r="J330" s="3">
        <v>3</v>
      </c>
      <c r="K330" s="3">
        <v>10</v>
      </c>
      <c r="L330" s="3">
        <v>21</v>
      </c>
      <c r="M330" s="31" t="s">
        <v>3</v>
      </c>
      <c r="N330" s="31" t="s">
        <v>4</v>
      </c>
      <c r="O330" s="31" t="s">
        <v>16</v>
      </c>
      <c r="P330" s="31">
        <v>13</v>
      </c>
      <c r="Q330" s="31" t="s">
        <v>515</v>
      </c>
      <c r="R330" s="39" t="s">
        <v>580</v>
      </c>
      <c r="S330" s="21"/>
      <c r="T330" s="21"/>
      <c r="U330" s="53"/>
      <c r="V330" s="53"/>
      <c r="W330" s="54"/>
      <c r="X330" s="54"/>
      <c r="Y330" s="54"/>
      <c r="Z330" s="48">
        <v>43445</v>
      </c>
      <c r="AA330" s="96">
        <v>0.4055555555555555</v>
      </c>
      <c r="AB330" s="82">
        <v>1</v>
      </c>
      <c r="AC330" s="82">
        <v>1</v>
      </c>
      <c r="AD330" s="77"/>
      <c r="AE330" s="77"/>
      <c r="AF330" s="79">
        <v>37.1</v>
      </c>
      <c r="AG330" s="79"/>
      <c r="AH330" s="77" t="s">
        <v>551</v>
      </c>
      <c r="AI330" s="2"/>
      <c r="AK330">
        <v>0.13999999999999999</v>
      </c>
      <c r="AL330">
        <v>0.22500000000000001</v>
      </c>
      <c r="AM330">
        <v>0.25166666666666665</v>
      </c>
      <c r="AN330">
        <v>0.42166666666666663</v>
      </c>
      <c r="AO330">
        <v>0.995</v>
      </c>
      <c r="AP330">
        <v>1.2949999999999999</v>
      </c>
      <c r="AQ330">
        <v>1.64</v>
      </c>
      <c r="AR330">
        <v>2.0449999999999999</v>
      </c>
      <c r="AS330">
        <v>2.625</v>
      </c>
      <c r="AW330" s="126">
        <f t="shared" si="61"/>
        <v>2.625</v>
      </c>
      <c r="AX330" s="127">
        <f t="shared" ref="AX330:AX347" si="67">IF(AW330&gt;0,AW330*10/(BB330),"")</f>
        <v>1.4705882352941175</v>
      </c>
      <c r="AZ330" s="145">
        <v>2</v>
      </c>
      <c r="BA330" s="126">
        <v>35.700000000000003</v>
      </c>
      <c r="BB330" s="126">
        <f t="shared" si="64"/>
        <v>17.850000000000001</v>
      </c>
      <c r="BD330" t="str">
        <f t="shared" si="65"/>
        <v/>
      </c>
      <c r="BF330" s="126" t="s">
        <v>594</v>
      </c>
      <c r="BG330" s="126" t="s">
        <v>594</v>
      </c>
      <c r="BH330" s="126" t="s">
        <v>594</v>
      </c>
      <c r="BI330" s="126" t="s">
        <v>594</v>
      </c>
      <c r="BJ330" s="126" t="s">
        <v>594</v>
      </c>
      <c r="BL330" s="2"/>
      <c r="BM330" s="21"/>
      <c r="BN330" s="6"/>
      <c r="BO330" s="6"/>
      <c r="BP330" s="6"/>
      <c r="BQ330" s="6"/>
      <c r="BR330" t="str">
        <f t="shared" si="66"/>
        <v/>
      </c>
      <c r="BS330" t="s">
        <v>594</v>
      </c>
      <c r="BT330" t="s">
        <v>594</v>
      </c>
      <c r="BU330" t="s">
        <v>594</v>
      </c>
      <c r="BV330" t="s">
        <v>594</v>
      </c>
      <c r="BW330" t="s">
        <v>594</v>
      </c>
      <c r="BX330" s="1" t="s">
        <v>624</v>
      </c>
    </row>
    <row r="331" spans="1:76" x14ac:dyDescent="0.2">
      <c r="A331" s="2" t="s">
        <v>363</v>
      </c>
      <c r="B331" s="2" t="str">
        <f t="shared" si="58"/>
        <v>.</v>
      </c>
      <c r="C331" s="32" t="s">
        <v>363</v>
      </c>
      <c r="D331" s="3">
        <v>330</v>
      </c>
      <c r="E331" s="2"/>
      <c r="F331" s="2"/>
      <c r="G331" s="3">
        <v>37</v>
      </c>
      <c r="H331" s="3">
        <v>11</v>
      </c>
      <c r="I331" s="3">
        <v>5</v>
      </c>
      <c r="J331" s="3">
        <v>3</v>
      </c>
      <c r="K331" s="3">
        <v>11</v>
      </c>
      <c r="L331" s="3">
        <v>20</v>
      </c>
      <c r="M331" s="26" t="s">
        <v>3</v>
      </c>
      <c r="N331" s="26" t="s">
        <v>4</v>
      </c>
      <c r="O331" s="26" t="s">
        <v>20</v>
      </c>
      <c r="P331" s="26">
        <v>3</v>
      </c>
      <c r="Q331" s="26" t="s">
        <v>7</v>
      </c>
      <c r="R331" s="38" t="s">
        <v>584</v>
      </c>
      <c r="S331" s="21"/>
      <c r="T331" s="21"/>
      <c r="U331" s="53"/>
      <c r="V331" s="53"/>
      <c r="W331" s="53"/>
      <c r="X331" s="53"/>
      <c r="Y331" s="53"/>
      <c r="Z331" s="66">
        <v>43435</v>
      </c>
      <c r="AA331" s="96">
        <v>0.19027777777777777</v>
      </c>
      <c r="AB331" s="82">
        <v>3</v>
      </c>
      <c r="AC331" s="82">
        <v>2</v>
      </c>
      <c r="AD331" s="77"/>
      <c r="AE331" s="77"/>
      <c r="AF331" s="79"/>
      <c r="AG331" s="79"/>
      <c r="AH331" s="77"/>
      <c r="AI331" s="21"/>
      <c r="AK331">
        <v>0.05</v>
      </c>
      <c r="AL331">
        <v>0.16250000000000001</v>
      </c>
      <c r="AW331" s="126">
        <f t="shared" si="61"/>
        <v>0.16250000000000001</v>
      </c>
      <c r="AX331" s="127">
        <f t="shared" si="67"/>
        <v>1.1775362318840579</v>
      </c>
      <c r="AZ331" s="145">
        <f>AB331+AC331</f>
        <v>5</v>
      </c>
      <c r="BA331" s="126">
        <v>6.9</v>
      </c>
      <c r="BB331" s="126">
        <f t="shared" si="64"/>
        <v>1.3800000000000001</v>
      </c>
      <c r="BD331" t="str">
        <f t="shared" si="65"/>
        <v/>
      </c>
      <c r="BF331" s="126" t="s">
        <v>594</v>
      </c>
      <c r="BG331" s="126" t="s">
        <v>594</v>
      </c>
      <c r="BH331" s="126" t="s">
        <v>594</v>
      </c>
      <c r="BI331" s="126" t="s">
        <v>594</v>
      </c>
      <c r="BJ331" s="126" t="s">
        <v>594</v>
      </c>
      <c r="BL331" s="2"/>
      <c r="BM331" s="21"/>
      <c r="BN331" s="6"/>
      <c r="BO331" s="6"/>
      <c r="BP331" s="6"/>
      <c r="BQ331" s="6"/>
      <c r="BR331" t="str">
        <f t="shared" si="66"/>
        <v/>
      </c>
      <c r="BS331" t="s">
        <v>594</v>
      </c>
      <c r="BT331" t="s">
        <v>594</v>
      </c>
      <c r="BU331" t="s">
        <v>594</v>
      </c>
      <c r="BV331" t="s">
        <v>594</v>
      </c>
      <c r="BW331" t="s">
        <v>594</v>
      </c>
    </row>
    <row r="332" spans="1:76" x14ac:dyDescent="0.2">
      <c r="A332" s="29" t="s">
        <v>332</v>
      </c>
      <c r="B332" s="2" t="str">
        <f t="shared" si="58"/>
        <v>.</v>
      </c>
      <c r="C332" s="84" t="s">
        <v>364</v>
      </c>
      <c r="D332" s="84">
        <v>331</v>
      </c>
      <c r="E332" s="29" t="s">
        <v>491</v>
      </c>
      <c r="F332" s="29" t="s">
        <v>588</v>
      </c>
      <c r="G332" s="3">
        <v>37</v>
      </c>
      <c r="H332" s="3">
        <v>13</v>
      </c>
      <c r="I332" s="3">
        <v>5</v>
      </c>
      <c r="J332" s="3">
        <v>3</v>
      </c>
      <c r="K332" s="3">
        <v>12</v>
      </c>
      <c r="L332" s="3">
        <v>19</v>
      </c>
      <c r="M332" s="91" t="s">
        <v>3</v>
      </c>
      <c r="N332" s="91" t="s">
        <v>4</v>
      </c>
      <c r="O332" s="91" t="s">
        <v>16</v>
      </c>
      <c r="P332" s="91">
        <v>14</v>
      </c>
      <c r="Q332" s="91" t="s">
        <v>516</v>
      </c>
      <c r="R332" s="90" t="s">
        <v>580</v>
      </c>
      <c r="S332" s="21"/>
      <c r="T332" s="21">
        <v>1</v>
      </c>
      <c r="U332" s="69" t="s">
        <v>511</v>
      </c>
      <c r="V332" s="68"/>
      <c r="W332" s="68"/>
      <c r="X332" s="68"/>
      <c r="Y332" s="68"/>
      <c r="Z332" s="94">
        <v>43446</v>
      </c>
      <c r="AA332" s="97">
        <v>0.40902777777777777</v>
      </c>
      <c r="AB332" s="82"/>
      <c r="AC332" s="82"/>
      <c r="AD332" s="77"/>
      <c r="AE332" s="77"/>
      <c r="AF332" s="92">
        <v>31.4</v>
      </c>
      <c r="AG332" s="92"/>
      <c r="AH332" s="93" t="s">
        <v>559</v>
      </c>
      <c r="AI332" s="2"/>
      <c r="AK332" t="s">
        <v>594</v>
      </c>
      <c r="AL332">
        <v>0.10666666666666667</v>
      </c>
      <c r="AM332">
        <v>0.10333333333333333</v>
      </c>
      <c r="AN332">
        <v>0.41</v>
      </c>
      <c r="AO332">
        <v>0.56000000000000005</v>
      </c>
      <c r="AP332">
        <v>0.72</v>
      </c>
      <c r="AQ332">
        <v>0.78</v>
      </c>
      <c r="AR332">
        <v>1.0349999999999999</v>
      </c>
      <c r="AS332">
        <v>1.155</v>
      </c>
      <c r="AT332">
        <v>1.35</v>
      </c>
      <c r="AW332" s="126">
        <f t="shared" si="61"/>
        <v>1.35</v>
      </c>
      <c r="AX332" s="127">
        <f t="shared" si="67"/>
        <v>1.3636363636363635</v>
      </c>
      <c r="AZ332" s="145">
        <v>2</v>
      </c>
      <c r="BA332" s="147">
        <v>19.8</v>
      </c>
      <c r="BB332" s="126">
        <f t="shared" si="64"/>
        <v>9.9</v>
      </c>
      <c r="BD332" t="str">
        <f t="shared" si="65"/>
        <v/>
      </c>
      <c r="BF332" s="126" t="s">
        <v>594</v>
      </c>
      <c r="BG332" s="126" t="s">
        <v>594</v>
      </c>
      <c r="BH332" s="126" t="s">
        <v>594</v>
      </c>
      <c r="BI332" s="126" t="s">
        <v>594</v>
      </c>
      <c r="BJ332" s="126" t="s">
        <v>594</v>
      </c>
      <c r="BL332" s="2"/>
      <c r="BM332" s="21"/>
      <c r="BN332" s="6"/>
      <c r="BO332" s="6"/>
      <c r="BP332" s="6"/>
      <c r="BQ332" s="6"/>
      <c r="BR332" t="str">
        <f t="shared" si="66"/>
        <v/>
      </c>
      <c r="BS332" t="s">
        <v>594</v>
      </c>
      <c r="BT332" t="s">
        <v>594</v>
      </c>
      <c r="BU332" t="s">
        <v>594</v>
      </c>
      <c r="BV332" t="s">
        <v>594</v>
      </c>
      <c r="BW332" t="s">
        <v>594</v>
      </c>
    </row>
    <row r="333" spans="1:76" x14ac:dyDescent="0.2">
      <c r="A333" s="29" t="s">
        <v>385</v>
      </c>
      <c r="B333" s="2" t="str">
        <f t="shared" si="58"/>
        <v>.</v>
      </c>
      <c r="C333" s="86" t="s">
        <v>365</v>
      </c>
      <c r="D333" s="84">
        <v>332</v>
      </c>
      <c r="E333" s="29" t="s">
        <v>491</v>
      </c>
      <c r="F333" s="29" t="s">
        <v>588</v>
      </c>
      <c r="G333" s="3">
        <v>37</v>
      </c>
      <c r="H333" s="3">
        <v>15</v>
      </c>
      <c r="I333" s="3">
        <v>5</v>
      </c>
      <c r="J333" s="3">
        <v>3</v>
      </c>
      <c r="K333" s="3">
        <v>12</v>
      </c>
      <c r="L333" s="3">
        <v>21</v>
      </c>
      <c r="M333" s="8" t="s">
        <v>3</v>
      </c>
      <c r="N333" s="8" t="s">
        <v>4</v>
      </c>
      <c r="O333" s="8" t="s">
        <v>16</v>
      </c>
      <c r="P333" s="8">
        <v>13</v>
      </c>
      <c r="Q333" s="8" t="s">
        <v>515</v>
      </c>
      <c r="R333" s="104" t="s">
        <v>584</v>
      </c>
      <c r="S333" s="2"/>
      <c r="T333" s="21">
        <v>1</v>
      </c>
      <c r="U333" s="69" t="s">
        <v>507</v>
      </c>
      <c r="V333" s="68"/>
      <c r="W333" s="68"/>
      <c r="X333" s="68"/>
      <c r="Y333" s="68"/>
      <c r="Z333" s="94">
        <v>43445</v>
      </c>
      <c r="AA333" s="97">
        <v>0.19270833333333331</v>
      </c>
      <c r="AB333" s="82"/>
      <c r="AC333" s="82"/>
      <c r="AD333" s="77"/>
      <c r="AE333" s="77"/>
      <c r="AF333" s="79"/>
      <c r="AG333" s="79"/>
      <c r="AH333" s="93" t="s">
        <v>557</v>
      </c>
      <c r="AI333" s="2"/>
      <c r="AK333">
        <v>0.115</v>
      </c>
      <c r="AL333">
        <v>0.20333333333333334</v>
      </c>
      <c r="AM333">
        <v>0.27999999999999997</v>
      </c>
      <c r="AN333">
        <v>0.51111111111111107</v>
      </c>
      <c r="AO333">
        <v>0.85499999999999998</v>
      </c>
      <c r="AP333">
        <v>1.135</v>
      </c>
      <c r="AQ333">
        <v>1.415</v>
      </c>
      <c r="AR333">
        <v>1.9450000000000001</v>
      </c>
      <c r="AS333">
        <v>2.2149999999999999</v>
      </c>
      <c r="AT333">
        <v>2.8650000000000002</v>
      </c>
      <c r="AW333" s="126">
        <f t="shared" si="61"/>
        <v>2.8650000000000002</v>
      </c>
      <c r="AX333" s="127">
        <f t="shared" si="67"/>
        <v>1.587257617728532</v>
      </c>
      <c r="AZ333" s="145">
        <v>2</v>
      </c>
      <c r="BA333" s="147">
        <v>36.1</v>
      </c>
      <c r="BB333" s="126">
        <f t="shared" si="64"/>
        <v>18.05</v>
      </c>
      <c r="BD333" t="str">
        <f t="shared" si="65"/>
        <v/>
      </c>
      <c r="BF333" s="126" t="s">
        <v>594</v>
      </c>
      <c r="BG333" s="126" t="s">
        <v>594</v>
      </c>
      <c r="BH333" s="126" t="s">
        <v>594</v>
      </c>
      <c r="BI333" s="126" t="s">
        <v>594</v>
      </c>
      <c r="BJ333" s="126" t="s">
        <v>594</v>
      </c>
      <c r="BL333" s="2"/>
      <c r="BM333" s="141"/>
      <c r="BN333" s="142"/>
      <c r="BO333" s="142"/>
      <c r="BP333" s="142"/>
      <c r="BQ333" s="142"/>
      <c r="BR333" t="str">
        <f t="shared" si="66"/>
        <v/>
      </c>
      <c r="BS333" t="s">
        <v>594</v>
      </c>
      <c r="BT333" t="s">
        <v>594</v>
      </c>
      <c r="BU333" t="s">
        <v>594</v>
      </c>
      <c r="BV333" t="s">
        <v>594</v>
      </c>
      <c r="BW333" t="s">
        <v>594</v>
      </c>
    </row>
    <row r="334" spans="1:76" x14ac:dyDescent="0.2">
      <c r="A334" s="2" t="s">
        <v>366</v>
      </c>
      <c r="B334" s="2" t="str">
        <f t="shared" si="58"/>
        <v>.</v>
      </c>
      <c r="C334" s="3" t="s">
        <v>366</v>
      </c>
      <c r="D334" s="3">
        <v>333</v>
      </c>
      <c r="E334" s="2"/>
      <c r="F334" s="2"/>
      <c r="G334" s="3">
        <v>37</v>
      </c>
      <c r="H334" s="3">
        <v>17</v>
      </c>
      <c r="I334" s="3">
        <v>5</v>
      </c>
      <c r="J334" s="3">
        <v>3</v>
      </c>
      <c r="K334" s="3">
        <v>13</v>
      </c>
      <c r="L334" s="3">
        <v>20</v>
      </c>
      <c r="M334" s="20" t="s">
        <v>3</v>
      </c>
      <c r="N334" s="20" t="s">
        <v>4</v>
      </c>
      <c r="O334" s="20" t="s">
        <v>16</v>
      </c>
      <c r="P334" s="20">
        <v>10</v>
      </c>
      <c r="Q334" s="20" t="s">
        <v>22</v>
      </c>
      <c r="R334" s="25" t="s">
        <v>581</v>
      </c>
      <c r="S334" s="21"/>
      <c r="T334" s="21"/>
      <c r="U334" s="53"/>
      <c r="V334" s="53"/>
      <c r="W334" s="54"/>
      <c r="X334" s="54"/>
      <c r="Y334" s="54"/>
      <c r="Z334" s="48">
        <v>43442</v>
      </c>
      <c r="AA334" s="96">
        <v>0.60833333333333328</v>
      </c>
      <c r="AB334" s="82">
        <v>1</v>
      </c>
      <c r="AC334" s="82">
        <v>1</v>
      </c>
      <c r="AD334" s="77"/>
      <c r="AE334" s="77"/>
      <c r="AF334" s="79"/>
      <c r="AG334" s="81">
        <v>5.82</v>
      </c>
      <c r="AH334" s="77" t="s">
        <v>565</v>
      </c>
      <c r="AI334" s="2"/>
      <c r="AK334">
        <v>0.13500000000000001</v>
      </c>
      <c r="AL334">
        <v>0.27750000000000002</v>
      </c>
      <c r="AM334">
        <v>0.28000000000000003</v>
      </c>
      <c r="AN334">
        <v>0.70799999999999996</v>
      </c>
      <c r="AO334">
        <v>1.145</v>
      </c>
      <c r="AP334">
        <v>1.4950000000000001</v>
      </c>
      <c r="AW334" s="126">
        <f t="shared" si="61"/>
        <v>1.4950000000000001</v>
      </c>
      <c r="AX334" s="127">
        <f t="shared" si="67"/>
        <v>1.4170616113744077</v>
      </c>
      <c r="AZ334" s="145">
        <f>AB334+AC334</f>
        <v>2</v>
      </c>
      <c r="BA334" s="126">
        <v>21.1</v>
      </c>
      <c r="BB334" s="126">
        <f t="shared" si="64"/>
        <v>10.55</v>
      </c>
      <c r="BD334" t="str">
        <f t="shared" si="65"/>
        <v/>
      </c>
      <c r="BF334" s="126" t="s">
        <v>594</v>
      </c>
      <c r="BG334" s="126" t="s">
        <v>594</v>
      </c>
      <c r="BH334" s="126" t="s">
        <v>594</v>
      </c>
      <c r="BI334" s="126" t="s">
        <v>594</v>
      </c>
      <c r="BJ334" s="126" t="s">
        <v>594</v>
      </c>
      <c r="BL334" s="2"/>
      <c r="BM334" s="21"/>
      <c r="BN334" s="6"/>
      <c r="BO334" s="6"/>
      <c r="BP334" s="6"/>
      <c r="BQ334" s="6"/>
      <c r="BR334" t="str">
        <f t="shared" si="66"/>
        <v/>
      </c>
      <c r="BS334" t="s">
        <v>594</v>
      </c>
      <c r="BT334" t="s">
        <v>594</v>
      </c>
      <c r="BU334" t="s">
        <v>594</v>
      </c>
      <c r="BV334" t="s">
        <v>594</v>
      </c>
      <c r="BW334" t="s">
        <v>594</v>
      </c>
    </row>
    <row r="335" spans="1:76" x14ac:dyDescent="0.2">
      <c r="A335" s="2" t="s">
        <v>367</v>
      </c>
      <c r="B335" s="2" t="str">
        <f t="shared" si="58"/>
        <v>.</v>
      </c>
      <c r="C335" s="32" t="s">
        <v>367</v>
      </c>
      <c r="D335" s="3">
        <v>334</v>
      </c>
      <c r="E335" s="2"/>
      <c r="F335" s="2"/>
      <c r="G335" s="3">
        <v>38</v>
      </c>
      <c r="H335" s="3">
        <v>1</v>
      </c>
      <c r="I335" s="3">
        <v>5</v>
      </c>
      <c r="J335" s="3">
        <v>3</v>
      </c>
      <c r="K335" s="3">
        <v>8</v>
      </c>
      <c r="L335" s="3">
        <v>23</v>
      </c>
      <c r="M335" s="27" t="s">
        <v>3</v>
      </c>
      <c r="N335" s="27" t="s">
        <v>4</v>
      </c>
      <c r="O335" s="27" t="s">
        <v>20</v>
      </c>
      <c r="P335" s="27">
        <v>4</v>
      </c>
      <c r="Q335" s="27" t="s">
        <v>21</v>
      </c>
      <c r="R335" s="35" t="s">
        <v>582</v>
      </c>
      <c r="S335" s="21"/>
      <c r="T335" s="21"/>
      <c r="U335" s="53"/>
      <c r="V335" s="53"/>
      <c r="W335" s="53"/>
      <c r="X335" s="53"/>
      <c r="Y335" s="53"/>
      <c r="Z335" s="66">
        <v>43436</v>
      </c>
      <c r="AA335" s="96">
        <v>0.76388888888888884</v>
      </c>
      <c r="AB335" s="82">
        <v>3.5</v>
      </c>
      <c r="AC335" s="82">
        <v>3</v>
      </c>
      <c r="AD335" s="77"/>
      <c r="AE335" s="77"/>
      <c r="AF335" s="79"/>
      <c r="AG335" s="79"/>
      <c r="AH335" s="77"/>
      <c r="AI335" s="21"/>
      <c r="AK335">
        <v>0.13400000000000001</v>
      </c>
      <c r="AL335">
        <v>0.29857142857142854</v>
      </c>
      <c r="AM335">
        <v>0.31142857142857144</v>
      </c>
      <c r="AW335" s="126">
        <f t="shared" si="61"/>
        <v>0.31142857142857144</v>
      </c>
      <c r="AX335" s="127">
        <f t="shared" si="67"/>
        <v>1.3585810162991372</v>
      </c>
      <c r="AZ335" s="145">
        <f>AB335+AC335</f>
        <v>6.5</v>
      </c>
      <c r="BA335" s="126">
        <v>14.9</v>
      </c>
      <c r="BB335" s="126">
        <f t="shared" si="64"/>
        <v>2.2923076923076922</v>
      </c>
      <c r="BD335" t="str">
        <f t="shared" si="65"/>
        <v/>
      </c>
      <c r="BF335" s="126" t="s">
        <v>594</v>
      </c>
      <c r="BG335" s="126" t="s">
        <v>594</v>
      </c>
      <c r="BH335" s="126" t="s">
        <v>594</v>
      </c>
      <c r="BI335" s="126" t="s">
        <v>594</v>
      </c>
      <c r="BJ335" s="126" t="s">
        <v>594</v>
      </c>
      <c r="BL335" s="2"/>
      <c r="BM335" s="21"/>
      <c r="BN335" s="6"/>
      <c r="BO335" s="6"/>
      <c r="BP335" s="6"/>
      <c r="BQ335" s="6"/>
      <c r="BR335" t="str">
        <f t="shared" si="66"/>
        <v/>
      </c>
      <c r="BS335" t="s">
        <v>594</v>
      </c>
      <c r="BT335" t="s">
        <v>594</v>
      </c>
      <c r="BU335" t="s">
        <v>594</v>
      </c>
      <c r="BV335" t="s">
        <v>594</v>
      </c>
      <c r="BW335" t="s">
        <v>594</v>
      </c>
    </row>
    <row r="336" spans="1:76" x14ac:dyDescent="0.2">
      <c r="A336" s="29" t="s">
        <v>351</v>
      </c>
      <c r="B336" s="2" t="str">
        <f t="shared" si="58"/>
        <v>.</v>
      </c>
      <c r="C336" s="84" t="s">
        <v>368</v>
      </c>
      <c r="D336" s="84">
        <v>335</v>
      </c>
      <c r="E336" s="29" t="s">
        <v>491</v>
      </c>
      <c r="F336" s="29" t="s">
        <v>588</v>
      </c>
      <c r="G336" s="3">
        <v>38</v>
      </c>
      <c r="H336" s="3">
        <v>3</v>
      </c>
      <c r="I336" s="3">
        <v>5</v>
      </c>
      <c r="J336" s="3">
        <v>3</v>
      </c>
      <c r="K336" s="3">
        <v>8</v>
      </c>
      <c r="L336" s="3">
        <v>25</v>
      </c>
      <c r="M336" s="103" t="s">
        <v>3</v>
      </c>
      <c r="N336" s="103" t="s">
        <v>4</v>
      </c>
      <c r="O336" s="103" t="s">
        <v>20</v>
      </c>
      <c r="P336" s="103">
        <v>3</v>
      </c>
      <c r="Q336" s="103" t="s">
        <v>7</v>
      </c>
      <c r="R336" s="102" t="s">
        <v>583</v>
      </c>
      <c r="S336" s="21"/>
      <c r="T336" s="21">
        <v>1</v>
      </c>
      <c r="U336" s="68" t="s">
        <v>541</v>
      </c>
      <c r="V336" s="68"/>
      <c r="W336" s="68"/>
      <c r="X336" s="68"/>
      <c r="Y336" s="68"/>
      <c r="Z336" s="94">
        <v>43435</v>
      </c>
      <c r="AA336" s="97">
        <v>0.93680555555555556</v>
      </c>
      <c r="AB336" s="99">
        <v>3</v>
      </c>
      <c r="AC336" s="99">
        <v>3</v>
      </c>
      <c r="AD336" s="77"/>
      <c r="AE336" s="77"/>
      <c r="AF336" s="79"/>
      <c r="AG336" s="79"/>
      <c r="AH336" s="77"/>
      <c r="AI336" s="21"/>
      <c r="AK336">
        <v>0.1925</v>
      </c>
      <c r="AL336">
        <v>0.37000000000000005</v>
      </c>
      <c r="AW336" s="126">
        <f t="shared" si="61"/>
        <v>0.37000000000000005</v>
      </c>
      <c r="AX336" s="127">
        <f t="shared" si="67"/>
        <v>1.9137931034482762</v>
      </c>
      <c r="AZ336" s="145">
        <f>AB336+AC336</f>
        <v>6</v>
      </c>
      <c r="BA336" s="146">
        <v>11.6</v>
      </c>
      <c r="BB336" s="126">
        <f t="shared" si="64"/>
        <v>1.9333333333333333</v>
      </c>
      <c r="BD336" t="str">
        <f t="shared" si="65"/>
        <v/>
      </c>
      <c r="BF336" s="126" t="s">
        <v>594</v>
      </c>
      <c r="BG336" s="126" t="s">
        <v>594</v>
      </c>
      <c r="BH336" s="126" t="s">
        <v>594</v>
      </c>
      <c r="BI336" s="126" t="s">
        <v>594</v>
      </c>
      <c r="BJ336" s="126" t="s">
        <v>594</v>
      </c>
      <c r="BL336" s="2"/>
      <c r="BM336" s="21"/>
      <c r="BN336" s="6"/>
      <c r="BO336" s="6"/>
      <c r="BP336" s="6"/>
      <c r="BQ336" s="6"/>
      <c r="BR336" t="str">
        <f t="shared" si="66"/>
        <v/>
      </c>
      <c r="BS336" t="s">
        <v>594</v>
      </c>
      <c r="BT336" t="s">
        <v>594</v>
      </c>
      <c r="BU336" t="s">
        <v>594</v>
      </c>
      <c r="BV336" t="s">
        <v>594</v>
      </c>
      <c r="BW336" t="s">
        <v>594</v>
      </c>
    </row>
    <row r="337" spans="1:75" x14ac:dyDescent="0.2">
      <c r="A337" s="2" t="s">
        <v>369</v>
      </c>
      <c r="B337" s="2" t="str">
        <f t="shared" si="58"/>
        <v>.</v>
      </c>
      <c r="C337" s="32" t="s">
        <v>369</v>
      </c>
      <c r="D337" s="3">
        <v>336</v>
      </c>
      <c r="E337" s="2"/>
      <c r="F337" s="2"/>
      <c r="G337" s="3">
        <v>38</v>
      </c>
      <c r="H337" s="3">
        <v>5</v>
      </c>
      <c r="I337" s="3">
        <v>5</v>
      </c>
      <c r="J337" s="3">
        <v>3</v>
      </c>
      <c r="K337" s="3">
        <v>9</v>
      </c>
      <c r="L337" s="3">
        <v>24</v>
      </c>
      <c r="M337" s="27" t="s">
        <v>3</v>
      </c>
      <c r="N337" s="27" t="s">
        <v>23</v>
      </c>
      <c r="O337" s="27" t="s">
        <v>20</v>
      </c>
      <c r="P337" s="27">
        <v>4</v>
      </c>
      <c r="Q337" s="27" t="s">
        <v>21</v>
      </c>
      <c r="R337" s="35" t="s">
        <v>583</v>
      </c>
      <c r="S337" s="21"/>
      <c r="T337" s="21"/>
      <c r="U337" s="53"/>
      <c r="V337" s="53"/>
      <c r="W337" s="53"/>
      <c r="X337" s="53"/>
      <c r="Y337" s="53"/>
      <c r="Z337" s="66">
        <v>43436</v>
      </c>
      <c r="AA337" s="96">
        <v>0.93680555555555556</v>
      </c>
      <c r="AB337" s="82">
        <v>4</v>
      </c>
      <c r="AC337" s="82">
        <v>4</v>
      </c>
      <c r="AD337" s="77"/>
      <c r="AE337" s="77"/>
      <c r="AF337" s="79"/>
      <c r="AG337" s="79"/>
      <c r="AH337" s="77"/>
      <c r="AI337" s="21"/>
      <c r="AK337">
        <v>0.14166666666666666</v>
      </c>
      <c r="AL337">
        <v>0.254</v>
      </c>
      <c r="AM337">
        <v>0.26777777777777778</v>
      </c>
      <c r="AW337" s="126">
        <f t="shared" si="61"/>
        <v>0.26777777777777778</v>
      </c>
      <c r="AX337" s="127">
        <f t="shared" si="67"/>
        <v>1.800186741363212</v>
      </c>
      <c r="AZ337" s="145">
        <f>AB337+AC337</f>
        <v>8</v>
      </c>
      <c r="BA337" s="126">
        <v>11.9</v>
      </c>
      <c r="BB337" s="126">
        <f t="shared" si="64"/>
        <v>1.4875</v>
      </c>
      <c r="BD337" t="str">
        <f t="shared" si="65"/>
        <v/>
      </c>
      <c r="BF337" s="126" t="s">
        <v>594</v>
      </c>
      <c r="BG337" s="126" t="s">
        <v>594</v>
      </c>
      <c r="BH337" s="126" t="s">
        <v>594</v>
      </c>
      <c r="BI337" s="126" t="s">
        <v>594</v>
      </c>
      <c r="BJ337" s="126" t="s">
        <v>594</v>
      </c>
      <c r="BL337" s="2"/>
      <c r="BM337" s="21"/>
      <c r="BN337" s="6"/>
      <c r="BO337" s="6"/>
      <c r="BP337" s="6"/>
      <c r="BQ337" s="6"/>
      <c r="BR337" t="str">
        <f t="shared" si="66"/>
        <v/>
      </c>
      <c r="BS337" t="s">
        <v>594</v>
      </c>
      <c r="BT337" t="s">
        <v>594</v>
      </c>
      <c r="BU337" t="s">
        <v>594</v>
      </c>
      <c r="BV337" t="s">
        <v>594</v>
      </c>
      <c r="BW337" t="s">
        <v>594</v>
      </c>
    </row>
    <row r="338" spans="1:75" x14ac:dyDescent="0.2">
      <c r="A338" s="2" t="s">
        <v>370</v>
      </c>
      <c r="B338" s="2" t="str">
        <f t="shared" si="58"/>
        <v>.</v>
      </c>
      <c r="C338" s="3" t="s">
        <v>370</v>
      </c>
      <c r="D338" s="3">
        <v>337</v>
      </c>
      <c r="E338" s="2"/>
      <c r="F338" s="2"/>
      <c r="G338" s="3">
        <v>38</v>
      </c>
      <c r="H338" s="3">
        <v>7</v>
      </c>
      <c r="I338" s="3">
        <v>5</v>
      </c>
      <c r="J338" s="3">
        <v>3</v>
      </c>
      <c r="K338" s="3">
        <v>10</v>
      </c>
      <c r="L338" s="3">
        <v>23</v>
      </c>
      <c r="M338" s="33" t="s">
        <v>3</v>
      </c>
      <c r="N338" s="33" t="s">
        <v>23</v>
      </c>
      <c r="O338" s="33" t="s">
        <v>16</v>
      </c>
      <c r="P338" s="33" t="s">
        <v>17</v>
      </c>
      <c r="Q338" s="33" t="s">
        <v>17</v>
      </c>
      <c r="R338" s="34" t="s">
        <v>18</v>
      </c>
      <c r="S338" s="21"/>
      <c r="T338" s="21"/>
      <c r="U338" s="53"/>
      <c r="V338" s="53"/>
      <c r="W338" s="54"/>
      <c r="X338" s="54"/>
      <c r="Y338" s="54"/>
      <c r="Z338" s="48">
        <v>43448</v>
      </c>
      <c r="AA338" s="96"/>
      <c r="AB338" s="82"/>
      <c r="AC338" s="82"/>
      <c r="AD338" s="77"/>
      <c r="AE338" s="77"/>
      <c r="AF338" s="79"/>
      <c r="AG338" s="79"/>
      <c r="AH338" s="77"/>
      <c r="AI338" s="2"/>
      <c r="AK338">
        <v>0.05</v>
      </c>
      <c r="AL338">
        <v>0.158</v>
      </c>
      <c r="AM338">
        <v>0.188</v>
      </c>
      <c r="AN338">
        <v>0.47428571428571425</v>
      </c>
      <c r="AO338">
        <v>0.72</v>
      </c>
      <c r="AP338">
        <v>0.91</v>
      </c>
      <c r="AQ338">
        <v>1.3049999999999999</v>
      </c>
      <c r="AR338">
        <v>1.6</v>
      </c>
      <c r="AS338">
        <v>1.9950000000000001</v>
      </c>
      <c r="AT338">
        <v>2.4249999999999998</v>
      </c>
      <c r="AU338">
        <v>3.56</v>
      </c>
      <c r="AV338">
        <v>5.73</v>
      </c>
      <c r="AW338" s="126">
        <f t="shared" si="61"/>
        <v>5.73</v>
      </c>
      <c r="AX338" s="127">
        <f t="shared" si="67"/>
        <v>1.3774038461538463</v>
      </c>
      <c r="AZ338" s="145">
        <v>2</v>
      </c>
      <c r="BA338" s="126">
        <v>83.2</v>
      </c>
      <c r="BB338" s="126">
        <f t="shared" si="64"/>
        <v>41.6</v>
      </c>
      <c r="BC338">
        <v>10.7</v>
      </c>
      <c r="BD338">
        <f t="shared" si="65"/>
        <v>5.35</v>
      </c>
      <c r="BE338" s="126">
        <v>0.12860576923076922</v>
      </c>
      <c r="BF338" s="126">
        <v>188.677033335</v>
      </c>
      <c r="BG338" s="126">
        <v>3.8072666666499999</v>
      </c>
      <c r="BH338" s="126">
        <v>11.9609333335</v>
      </c>
      <c r="BI338" s="126">
        <v>9.9783333350000003E-2</v>
      </c>
      <c r="BJ338" s="126">
        <v>6.0833333349999998E-2</v>
      </c>
      <c r="BL338" s="2" t="s">
        <v>491</v>
      </c>
      <c r="BM338" s="21" t="s">
        <v>491</v>
      </c>
      <c r="BN338" s="6"/>
      <c r="BO338" s="6"/>
      <c r="BP338" s="6"/>
      <c r="BQ338" s="6"/>
      <c r="BR338" t="str">
        <f t="shared" si="66"/>
        <v/>
      </c>
      <c r="BS338" t="s">
        <v>594</v>
      </c>
      <c r="BT338" t="s">
        <v>594</v>
      </c>
      <c r="BU338" t="s">
        <v>594</v>
      </c>
      <c r="BV338" t="s">
        <v>594</v>
      </c>
      <c r="BW338" t="s">
        <v>594</v>
      </c>
    </row>
    <row r="339" spans="1:75" x14ac:dyDescent="0.2">
      <c r="A339" s="29" t="s">
        <v>391</v>
      </c>
      <c r="B339" s="2" t="str">
        <f t="shared" si="58"/>
        <v>.</v>
      </c>
      <c r="C339" s="84" t="s">
        <v>371</v>
      </c>
      <c r="D339" s="84">
        <v>338</v>
      </c>
      <c r="E339" s="29" t="s">
        <v>491</v>
      </c>
      <c r="F339" s="29" t="s">
        <v>588</v>
      </c>
      <c r="G339" s="3">
        <v>38</v>
      </c>
      <c r="H339" s="3">
        <v>9</v>
      </c>
      <c r="I339" s="3">
        <v>5</v>
      </c>
      <c r="J339" s="3">
        <v>3</v>
      </c>
      <c r="K339" s="3">
        <v>10</v>
      </c>
      <c r="L339" s="3">
        <v>25</v>
      </c>
      <c r="M339" s="91" t="s">
        <v>3</v>
      </c>
      <c r="N339" s="91" t="s">
        <v>23</v>
      </c>
      <c r="O339" s="91" t="s">
        <v>16</v>
      </c>
      <c r="P339" s="91">
        <v>14</v>
      </c>
      <c r="Q339" s="91" t="s">
        <v>516</v>
      </c>
      <c r="R339" s="90" t="s">
        <v>581</v>
      </c>
      <c r="S339" s="21"/>
      <c r="T339" s="21">
        <v>1</v>
      </c>
      <c r="U339" s="69" t="s">
        <v>508</v>
      </c>
      <c r="V339" s="68"/>
      <c r="W339" s="68"/>
      <c r="X339" s="68"/>
      <c r="Y339" s="68"/>
      <c r="Z339" s="94">
        <v>43446</v>
      </c>
      <c r="AA339" s="97">
        <v>0.10972222222222222</v>
      </c>
      <c r="AB339" s="82"/>
      <c r="AC339" s="82"/>
      <c r="AD339" s="77"/>
      <c r="AE339" s="77"/>
      <c r="AF339" s="92">
        <v>38.6</v>
      </c>
      <c r="AG339" s="92">
        <v>9</v>
      </c>
      <c r="AH339" s="93" t="s">
        <v>552</v>
      </c>
      <c r="AI339" s="2"/>
      <c r="AK339">
        <v>9.0000000000000011E-2</v>
      </c>
      <c r="AL339">
        <v>0.27666666666666667</v>
      </c>
      <c r="AM339">
        <v>0.3066666666666667</v>
      </c>
      <c r="AN339">
        <v>0.54999999999999993</v>
      </c>
      <c r="AO339">
        <v>0.87</v>
      </c>
      <c r="AP339">
        <v>1.28</v>
      </c>
      <c r="AQ339">
        <v>1.68</v>
      </c>
      <c r="AR339">
        <v>1.9950000000000001</v>
      </c>
      <c r="AS339">
        <v>2.7</v>
      </c>
      <c r="AT339">
        <v>4.1100000000000003</v>
      </c>
      <c r="AU339">
        <v>5.34</v>
      </c>
      <c r="AW339" s="126">
        <f t="shared" si="61"/>
        <v>5.34</v>
      </c>
      <c r="AX339" s="127">
        <f t="shared" si="67"/>
        <v>1.7949579831932774</v>
      </c>
      <c r="AZ339" s="145">
        <v>2</v>
      </c>
      <c r="BA339" s="147">
        <v>59.5</v>
      </c>
      <c r="BB339" s="126">
        <f t="shared" si="64"/>
        <v>29.75</v>
      </c>
      <c r="BD339" t="str">
        <f t="shared" si="65"/>
        <v/>
      </c>
      <c r="BF339" s="126" t="s">
        <v>594</v>
      </c>
      <c r="BG339" s="126" t="s">
        <v>594</v>
      </c>
      <c r="BH339" s="126" t="s">
        <v>594</v>
      </c>
      <c r="BI339" s="126" t="s">
        <v>594</v>
      </c>
      <c r="BJ339" s="126" t="s">
        <v>594</v>
      </c>
      <c r="BL339" s="2"/>
      <c r="BM339" s="21"/>
      <c r="BN339" s="6"/>
      <c r="BO339" s="6"/>
      <c r="BP339" s="6"/>
      <c r="BQ339" s="6"/>
      <c r="BR339" t="str">
        <f t="shared" si="66"/>
        <v/>
      </c>
      <c r="BS339" t="s">
        <v>594</v>
      </c>
      <c r="BT339" t="s">
        <v>594</v>
      </c>
      <c r="BU339" t="s">
        <v>594</v>
      </c>
      <c r="BV339" t="s">
        <v>594</v>
      </c>
      <c r="BW339" t="s">
        <v>594</v>
      </c>
    </row>
    <row r="340" spans="1:75" x14ac:dyDescent="0.2">
      <c r="A340" s="2" t="s">
        <v>372</v>
      </c>
      <c r="B340" s="2" t="str">
        <f t="shared" si="58"/>
        <v>.</v>
      </c>
      <c r="C340" s="3" t="s">
        <v>372</v>
      </c>
      <c r="D340" s="3">
        <v>339</v>
      </c>
      <c r="E340" s="2"/>
      <c r="F340" s="2"/>
      <c r="G340" s="3">
        <v>38</v>
      </c>
      <c r="H340" s="3">
        <v>11</v>
      </c>
      <c r="I340" s="3">
        <v>5</v>
      </c>
      <c r="J340" s="3">
        <v>3</v>
      </c>
      <c r="K340" s="3">
        <v>11</v>
      </c>
      <c r="L340" s="3">
        <v>24</v>
      </c>
      <c r="M340" s="31" t="s">
        <v>3</v>
      </c>
      <c r="N340" s="31" t="s">
        <v>23</v>
      </c>
      <c r="O340" s="31" t="s">
        <v>16</v>
      </c>
      <c r="P340" s="31">
        <v>13</v>
      </c>
      <c r="Q340" s="31" t="s">
        <v>515</v>
      </c>
      <c r="R340" s="39" t="s">
        <v>582</v>
      </c>
      <c r="S340" s="21"/>
      <c r="T340" s="21"/>
      <c r="U340" s="53"/>
      <c r="V340" s="53"/>
      <c r="W340" s="54"/>
      <c r="X340" s="54"/>
      <c r="Y340" s="54"/>
      <c r="Z340" s="48">
        <v>43445</v>
      </c>
      <c r="AA340" s="96">
        <v>0.77916666666666667</v>
      </c>
      <c r="AB340" s="82">
        <v>1</v>
      </c>
      <c r="AC340" s="82">
        <v>1</v>
      </c>
      <c r="AD340" s="77"/>
      <c r="AE340" s="77"/>
      <c r="AF340" s="79">
        <v>38.700000000000003</v>
      </c>
      <c r="AG340" s="79"/>
      <c r="AH340" s="77" t="s">
        <v>554</v>
      </c>
      <c r="AI340" s="2"/>
      <c r="AK340">
        <v>0.08</v>
      </c>
      <c r="AL340">
        <v>0.22500000000000001</v>
      </c>
      <c r="AM340">
        <v>0.24</v>
      </c>
      <c r="AN340">
        <v>0.6333333333333333</v>
      </c>
      <c r="AO340">
        <v>0.73499999999999999</v>
      </c>
      <c r="AP340">
        <v>0.86</v>
      </c>
      <c r="AQ340">
        <v>1.18</v>
      </c>
      <c r="AR340">
        <v>1.42</v>
      </c>
      <c r="AS340">
        <v>1.68</v>
      </c>
      <c r="AT340">
        <v>2.3199999999999998</v>
      </c>
      <c r="AW340" s="126">
        <f t="shared" si="61"/>
        <v>2.3199999999999998</v>
      </c>
      <c r="AX340" s="127">
        <f t="shared" si="67"/>
        <v>1.6167247386759582</v>
      </c>
      <c r="AZ340" s="145">
        <v>2</v>
      </c>
      <c r="BA340" s="126">
        <v>28.7</v>
      </c>
      <c r="BB340" s="126">
        <f t="shared" si="64"/>
        <v>14.35</v>
      </c>
      <c r="BD340" t="str">
        <f t="shared" si="65"/>
        <v/>
      </c>
      <c r="BF340" s="126" t="s">
        <v>594</v>
      </c>
      <c r="BG340" s="126" t="s">
        <v>594</v>
      </c>
      <c r="BH340" s="126" t="s">
        <v>594</v>
      </c>
      <c r="BI340" s="126" t="s">
        <v>594</v>
      </c>
      <c r="BJ340" s="126" t="s">
        <v>594</v>
      </c>
      <c r="BL340" s="2"/>
      <c r="BM340" s="21"/>
      <c r="BN340" s="6"/>
      <c r="BO340" s="6"/>
      <c r="BP340" s="6"/>
      <c r="BQ340" s="6"/>
      <c r="BR340" t="str">
        <f t="shared" si="66"/>
        <v/>
      </c>
      <c r="BS340" t="s">
        <v>594</v>
      </c>
      <c r="BT340" t="s">
        <v>594</v>
      </c>
      <c r="BU340" t="s">
        <v>594</v>
      </c>
      <c r="BV340" t="s">
        <v>594</v>
      </c>
      <c r="BW340" t="s">
        <v>594</v>
      </c>
    </row>
    <row r="341" spans="1:75" x14ac:dyDescent="0.2">
      <c r="A341" s="29" t="s">
        <v>345</v>
      </c>
      <c r="B341" s="2" t="str">
        <f t="shared" si="58"/>
        <v>.</v>
      </c>
      <c r="C341" s="84" t="s">
        <v>373</v>
      </c>
      <c r="D341" s="84">
        <v>340</v>
      </c>
      <c r="E341" s="29" t="s">
        <v>491</v>
      </c>
      <c r="F341" s="29" t="s">
        <v>588</v>
      </c>
      <c r="G341" s="3">
        <v>38</v>
      </c>
      <c r="H341" s="3">
        <v>13</v>
      </c>
      <c r="I341" s="3">
        <v>5</v>
      </c>
      <c r="J341" s="3">
        <v>3</v>
      </c>
      <c r="K341" s="3">
        <v>12</v>
      </c>
      <c r="L341" s="3">
        <v>23</v>
      </c>
      <c r="M341" s="8" t="s">
        <v>3</v>
      </c>
      <c r="N341" s="8" t="s">
        <v>23</v>
      </c>
      <c r="O341" s="8" t="s">
        <v>16</v>
      </c>
      <c r="P341" s="8">
        <v>13</v>
      </c>
      <c r="Q341" s="8" t="s">
        <v>515</v>
      </c>
      <c r="R341" s="104" t="s">
        <v>581</v>
      </c>
      <c r="S341" s="21"/>
      <c r="T341" s="21">
        <v>1</v>
      </c>
      <c r="U341" s="69" t="s">
        <v>509</v>
      </c>
      <c r="V341" s="68"/>
      <c r="W341" s="68"/>
      <c r="X341" s="68"/>
      <c r="Y341" s="68"/>
      <c r="Z341" s="94">
        <v>43445</v>
      </c>
      <c r="AA341" s="97">
        <v>0.60555555555555551</v>
      </c>
      <c r="AB341" s="99">
        <v>1</v>
      </c>
      <c r="AC341" s="99">
        <v>1</v>
      </c>
      <c r="AD341" s="77"/>
      <c r="AE341" s="77"/>
      <c r="AF341" s="92">
        <v>33.6</v>
      </c>
      <c r="AG341" s="92"/>
      <c r="AH341" s="93" t="s">
        <v>554</v>
      </c>
      <c r="AI341" s="2"/>
      <c r="AK341">
        <v>0.06</v>
      </c>
      <c r="AL341">
        <v>0.25333333333333335</v>
      </c>
      <c r="AM341">
        <v>0.25</v>
      </c>
      <c r="AN341">
        <v>0.52</v>
      </c>
      <c r="AO341">
        <v>0.81499999999999995</v>
      </c>
      <c r="AP341">
        <v>0.92500000000000004</v>
      </c>
      <c r="AQ341">
        <v>1.37</v>
      </c>
      <c r="AR341">
        <v>1.87</v>
      </c>
      <c r="AS341">
        <v>2.335</v>
      </c>
      <c r="AT341">
        <v>3.125</v>
      </c>
      <c r="AW341" s="126">
        <f t="shared" si="61"/>
        <v>3.125</v>
      </c>
      <c r="AX341" s="127">
        <f t="shared" si="67"/>
        <v>1.8011527377521612</v>
      </c>
      <c r="AZ341" s="145">
        <v>2</v>
      </c>
      <c r="BA341" s="147">
        <v>34.700000000000003</v>
      </c>
      <c r="BB341" s="126">
        <f t="shared" si="64"/>
        <v>17.350000000000001</v>
      </c>
      <c r="BD341" t="str">
        <f t="shared" si="65"/>
        <v/>
      </c>
      <c r="BF341" s="126" t="s">
        <v>594</v>
      </c>
      <c r="BG341" s="126" t="s">
        <v>594</v>
      </c>
      <c r="BH341" s="126" t="s">
        <v>594</v>
      </c>
      <c r="BI341" s="126" t="s">
        <v>594</v>
      </c>
      <c r="BJ341" s="126" t="s">
        <v>594</v>
      </c>
      <c r="BL341" s="2"/>
      <c r="BM341" s="21"/>
      <c r="BN341" s="6"/>
      <c r="BO341" s="6"/>
      <c r="BP341" s="6"/>
      <c r="BQ341" s="6"/>
      <c r="BR341" t="str">
        <f t="shared" si="66"/>
        <v/>
      </c>
      <c r="BS341" t="s">
        <v>594</v>
      </c>
      <c r="BT341" t="s">
        <v>594</v>
      </c>
      <c r="BU341" t="s">
        <v>594</v>
      </c>
      <c r="BV341" t="s">
        <v>594</v>
      </c>
      <c r="BW341" t="s">
        <v>594</v>
      </c>
    </row>
    <row r="342" spans="1:75" x14ac:dyDescent="0.2">
      <c r="A342" s="2" t="s">
        <v>374</v>
      </c>
      <c r="B342" s="2" t="str">
        <f t="shared" si="58"/>
        <v>.</v>
      </c>
      <c r="C342" s="3" t="s">
        <v>374</v>
      </c>
      <c r="D342" s="3">
        <v>341</v>
      </c>
      <c r="E342" s="2"/>
      <c r="F342" s="2"/>
      <c r="G342" s="3">
        <v>38</v>
      </c>
      <c r="H342" s="3">
        <v>15</v>
      </c>
      <c r="I342" s="3">
        <v>5</v>
      </c>
      <c r="J342" s="3">
        <v>3</v>
      </c>
      <c r="K342" s="3">
        <v>12</v>
      </c>
      <c r="L342" s="3">
        <v>25</v>
      </c>
      <c r="M342" s="33" t="s">
        <v>3</v>
      </c>
      <c r="N342" s="33" t="s">
        <v>4</v>
      </c>
      <c r="O342" s="33" t="s">
        <v>16</v>
      </c>
      <c r="P342" s="33" t="s">
        <v>17</v>
      </c>
      <c r="Q342" s="33" t="s">
        <v>17</v>
      </c>
      <c r="R342" s="34" t="s">
        <v>18</v>
      </c>
      <c r="S342" s="2"/>
      <c r="T342" s="21"/>
      <c r="U342" s="62" t="s">
        <v>471</v>
      </c>
      <c r="V342" s="63"/>
      <c r="W342" s="54"/>
      <c r="X342" s="54"/>
      <c r="Y342" s="54"/>
      <c r="Z342" s="48">
        <v>43448</v>
      </c>
      <c r="AA342" s="96"/>
      <c r="AB342" s="82"/>
      <c r="AC342" s="82"/>
      <c r="AD342" s="77"/>
      <c r="AE342" s="77"/>
      <c r="AF342" s="79"/>
      <c r="AG342" s="79"/>
      <c r="AH342" s="77"/>
      <c r="AI342" s="2"/>
      <c r="AK342">
        <v>0.1</v>
      </c>
      <c r="AL342">
        <v>0.14000000000000001</v>
      </c>
      <c r="AM342">
        <v>0.14749999999999999</v>
      </c>
      <c r="AN342">
        <v>0.6333333333333333</v>
      </c>
      <c r="AO342">
        <v>0.6</v>
      </c>
      <c r="AP342">
        <v>0.77999999999999992</v>
      </c>
      <c r="AQ342">
        <v>1.1333333333333333</v>
      </c>
      <c r="AR342">
        <v>1.99</v>
      </c>
      <c r="AS342">
        <v>2.4</v>
      </c>
      <c r="AT342">
        <v>2.79</v>
      </c>
      <c r="AU342">
        <v>4.0199999999999996</v>
      </c>
      <c r="AV342">
        <v>5.97</v>
      </c>
      <c r="AW342" s="126">
        <f t="shared" si="61"/>
        <v>5.97</v>
      </c>
      <c r="AX342" s="127">
        <f t="shared" si="67"/>
        <v>1.6699300699300699</v>
      </c>
      <c r="AZ342" s="145">
        <v>2</v>
      </c>
      <c r="BA342" s="126">
        <v>71.5</v>
      </c>
      <c r="BB342" s="126">
        <f t="shared" si="64"/>
        <v>35.75</v>
      </c>
      <c r="BC342">
        <v>12</v>
      </c>
      <c r="BD342">
        <f t="shared" si="65"/>
        <v>6</v>
      </c>
      <c r="BE342" s="126">
        <v>0.16783216783216784</v>
      </c>
      <c r="BF342" s="126">
        <v>186.76785000000001</v>
      </c>
      <c r="BG342" s="126">
        <v>3.53931666665</v>
      </c>
      <c r="BH342" s="126">
        <v>11.119083333500001</v>
      </c>
      <c r="BI342" s="126">
        <v>9.3983333350000003E-2</v>
      </c>
      <c r="BJ342" s="126">
        <v>5.416666665E-2</v>
      </c>
      <c r="BL342" s="2" t="s">
        <v>491</v>
      </c>
      <c r="BM342" s="21" t="s">
        <v>491</v>
      </c>
      <c r="BN342" s="6"/>
      <c r="BO342" s="6"/>
      <c r="BP342" s="6"/>
      <c r="BQ342" s="6"/>
      <c r="BR342" t="str">
        <f t="shared" si="66"/>
        <v/>
      </c>
      <c r="BS342" t="s">
        <v>594</v>
      </c>
      <c r="BT342" t="s">
        <v>594</v>
      </c>
      <c r="BU342" t="s">
        <v>594</v>
      </c>
      <c r="BV342" t="s">
        <v>594</v>
      </c>
      <c r="BW342" t="s">
        <v>594</v>
      </c>
    </row>
    <row r="343" spans="1:75" x14ac:dyDescent="0.2">
      <c r="A343" s="2" t="s">
        <v>375</v>
      </c>
      <c r="B343" s="2" t="str">
        <f t="shared" si="58"/>
        <v>.</v>
      </c>
      <c r="C343" s="32" t="s">
        <v>375</v>
      </c>
      <c r="D343" s="3">
        <v>342</v>
      </c>
      <c r="E343" s="2"/>
      <c r="F343" s="2"/>
      <c r="G343" s="3">
        <v>38</v>
      </c>
      <c r="H343" s="3">
        <v>17</v>
      </c>
      <c r="I343" s="3">
        <v>5</v>
      </c>
      <c r="J343" s="3">
        <v>3</v>
      </c>
      <c r="K343" s="3">
        <v>13</v>
      </c>
      <c r="L343" s="3">
        <v>24</v>
      </c>
      <c r="M343" s="27" t="s">
        <v>3</v>
      </c>
      <c r="N343" s="27" t="s">
        <v>23</v>
      </c>
      <c r="O343" s="27" t="s">
        <v>20</v>
      </c>
      <c r="P343" s="27">
        <v>4</v>
      </c>
      <c r="Q343" s="27" t="s">
        <v>21</v>
      </c>
      <c r="R343" s="35" t="s">
        <v>581</v>
      </c>
      <c r="S343" s="21"/>
      <c r="T343" s="21"/>
      <c r="U343" s="53"/>
      <c r="V343" s="53"/>
      <c r="W343" s="53"/>
      <c r="X343" s="53"/>
      <c r="Y343" s="53"/>
      <c r="Z343" s="66">
        <v>43436</v>
      </c>
      <c r="AA343" s="96">
        <v>0.1125</v>
      </c>
      <c r="AB343" s="82">
        <v>6</v>
      </c>
      <c r="AC343" s="82">
        <v>4</v>
      </c>
      <c r="AD343" s="77"/>
      <c r="AE343" s="77"/>
      <c r="AF343" s="79"/>
      <c r="AG343" s="79"/>
      <c r="AH343" s="77"/>
      <c r="AI343" s="21"/>
      <c r="AK343">
        <v>8.5999999999999993E-2</v>
      </c>
      <c r="AL343">
        <v>0.23416666666666666</v>
      </c>
      <c r="AM343">
        <v>0.27500000000000002</v>
      </c>
      <c r="AW343" s="126">
        <f t="shared" si="61"/>
        <v>0.27500000000000002</v>
      </c>
      <c r="AX343" s="127">
        <f t="shared" si="67"/>
        <v>1.3033175355450235</v>
      </c>
      <c r="AZ343" s="145">
        <f>AB343+AC343</f>
        <v>10</v>
      </c>
      <c r="BA343" s="126">
        <v>21.1</v>
      </c>
      <c r="BB343" s="126">
        <f t="shared" si="64"/>
        <v>2.1100000000000003</v>
      </c>
      <c r="BD343" t="str">
        <f t="shared" si="65"/>
        <v/>
      </c>
      <c r="BF343" s="126" t="s">
        <v>594</v>
      </c>
      <c r="BG343" s="126" t="s">
        <v>594</v>
      </c>
      <c r="BH343" s="126" t="s">
        <v>594</v>
      </c>
      <c r="BI343" s="126" t="s">
        <v>594</v>
      </c>
      <c r="BJ343" s="126" t="s">
        <v>594</v>
      </c>
      <c r="BL343" s="2"/>
      <c r="BM343" s="21"/>
      <c r="BN343" s="6"/>
      <c r="BO343" s="6"/>
      <c r="BP343" s="6"/>
      <c r="BQ343" s="6"/>
      <c r="BR343" t="str">
        <f t="shared" si="66"/>
        <v/>
      </c>
      <c r="BS343" t="s">
        <v>594</v>
      </c>
      <c r="BT343" t="s">
        <v>594</v>
      </c>
      <c r="BU343" t="s">
        <v>594</v>
      </c>
      <c r="BV343" t="s">
        <v>594</v>
      </c>
      <c r="BW343" t="s">
        <v>594</v>
      </c>
    </row>
    <row r="344" spans="1:75" x14ac:dyDescent="0.2">
      <c r="A344" s="2" t="s">
        <v>376</v>
      </c>
      <c r="B344" s="2" t="str">
        <f t="shared" si="58"/>
        <v>.</v>
      </c>
      <c r="C344" s="32" t="s">
        <v>376</v>
      </c>
      <c r="D344" s="3">
        <v>343</v>
      </c>
      <c r="E344" s="2"/>
      <c r="F344" s="2"/>
      <c r="G344" s="3">
        <v>39</v>
      </c>
      <c r="H344" s="3">
        <v>1</v>
      </c>
      <c r="I344" s="3">
        <v>5</v>
      </c>
      <c r="J344" s="3">
        <v>3</v>
      </c>
      <c r="K344" s="3">
        <v>8</v>
      </c>
      <c r="L344" s="3">
        <v>27</v>
      </c>
      <c r="M344" s="26" t="s">
        <v>3</v>
      </c>
      <c r="N344" s="26" t="s">
        <v>23</v>
      </c>
      <c r="O344" s="26" t="s">
        <v>20</v>
      </c>
      <c r="P344" s="26">
        <v>3</v>
      </c>
      <c r="Q344" s="26" t="s">
        <v>7</v>
      </c>
      <c r="R344" s="38" t="s">
        <v>581</v>
      </c>
      <c r="S344" s="21"/>
      <c r="T344" s="21"/>
      <c r="U344" s="53"/>
      <c r="V344" s="53"/>
      <c r="W344" s="53"/>
      <c r="X344" s="53"/>
      <c r="Y344" s="53"/>
      <c r="Z344" s="66">
        <v>43435</v>
      </c>
      <c r="AA344" s="96">
        <v>0.61875000000000002</v>
      </c>
      <c r="AB344" s="82">
        <v>4</v>
      </c>
      <c r="AC344" s="82">
        <v>3</v>
      </c>
      <c r="AD344" s="77"/>
      <c r="AE344" s="77"/>
      <c r="AF344" s="79"/>
      <c r="AG344" s="79"/>
      <c r="AH344" s="77"/>
      <c r="AI344" s="21"/>
      <c r="AK344">
        <v>0.15833333333333333</v>
      </c>
      <c r="AL344">
        <v>0.29875000000000002</v>
      </c>
      <c r="AW344" s="126">
        <f t="shared" si="61"/>
        <v>0.29875000000000002</v>
      </c>
      <c r="AX344" s="127">
        <f t="shared" si="67"/>
        <v>1.7722457627118646</v>
      </c>
      <c r="AZ344" s="145">
        <f>AB344+AC344</f>
        <v>7</v>
      </c>
      <c r="BA344" s="126">
        <v>11.8</v>
      </c>
      <c r="BB344" s="126">
        <f t="shared" si="64"/>
        <v>1.6857142857142857</v>
      </c>
      <c r="BD344" t="str">
        <f t="shared" si="65"/>
        <v/>
      </c>
      <c r="BF344" s="126" t="s">
        <v>594</v>
      </c>
      <c r="BG344" s="126" t="s">
        <v>594</v>
      </c>
      <c r="BH344" s="126" t="s">
        <v>594</v>
      </c>
      <c r="BI344" s="126" t="s">
        <v>594</v>
      </c>
      <c r="BJ344" s="126" t="s">
        <v>594</v>
      </c>
      <c r="BL344" s="2"/>
      <c r="BM344" s="21"/>
      <c r="BN344" s="6"/>
      <c r="BO344" s="6"/>
      <c r="BP344" s="6"/>
      <c r="BQ344" s="6"/>
      <c r="BR344" t="str">
        <f t="shared" si="66"/>
        <v/>
      </c>
      <c r="BS344" t="s">
        <v>594</v>
      </c>
      <c r="BT344" t="s">
        <v>594</v>
      </c>
      <c r="BU344" t="s">
        <v>594</v>
      </c>
      <c r="BV344" t="s">
        <v>594</v>
      </c>
      <c r="BW344" t="s">
        <v>594</v>
      </c>
    </row>
    <row r="345" spans="1:75" x14ac:dyDescent="0.2">
      <c r="A345" s="2" t="s">
        <v>377</v>
      </c>
      <c r="B345" s="2" t="str">
        <f t="shared" si="58"/>
        <v>.</v>
      </c>
      <c r="C345" s="32" t="s">
        <v>377</v>
      </c>
      <c r="D345" s="3">
        <v>344</v>
      </c>
      <c r="E345" s="2"/>
      <c r="F345" s="2"/>
      <c r="G345" s="3">
        <v>39</v>
      </c>
      <c r="H345" s="3">
        <v>3</v>
      </c>
      <c r="I345" s="3">
        <v>5</v>
      </c>
      <c r="J345" s="3">
        <v>3</v>
      </c>
      <c r="K345" s="3">
        <v>8</v>
      </c>
      <c r="L345" s="3">
        <v>29</v>
      </c>
      <c r="M345" s="27" t="s">
        <v>3</v>
      </c>
      <c r="N345" s="27" t="s">
        <v>4</v>
      </c>
      <c r="O345" s="27" t="s">
        <v>20</v>
      </c>
      <c r="P345" s="27">
        <v>4</v>
      </c>
      <c r="Q345" s="27" t="s">
        <v>21</v>
      </c>
      <c r="R345" s="35" t="s">
        <v>584</v>
      </c>
      <c r="S345" s="21"/>
      <c r="T345" s="21"/>
      <c r="U345" s="53"/>
      <c r="V345" s="53"/>
      <c r="W345" s="53"/>
      <c r="X345" s="53"/>
      <c r="Y345" s="53"/>
      <c r="Z345" s="66">
        <v>43436</v>
      </c>
      <c r="AA345" s="96">
        <v>0.18958333333333333</v>
      </c>
      <c r="AB345" s="82">
        <v>4</v>
      </c>
      <c r="AC345" s="82">
        <v>4</v>
      </c>
      <c r="AD345" s="77"/>
      <c r="AE345" s="77"/>
      <c r="AF345" s="79"/>
      <c r="AG345" s="79"/>
      <c r="AH345" s="77"/>
      <c r="AI345" s="21"/>
      <c r="AK345">
        <v>0.16428571428571428</v>
      </c>
      <c r="AL345">
        <v>0.32</v>
      </c>
      <c r="AM345">
        <v>0.33666666666666667</v>
      </c>
      <c r="AW345" s="126">
        <f t="shared" si="61"/>
        <v>0.33666666666666667</v>
      </c>
      <c r="AX345" s="127">
        <f t="shared" si="67"/>
        <v>1.2825396825396826</v>
      </c>
      <c r="AZ345" s="145">
        <f>AB345+AC345</f>
        <v>8</v>
      </c>
      <c r="BA345" s="145">
        <v>21</v>
      </c>
      <c r="BB345" s="126">
        <f t="shared" si="64"/>
        <v>2.625</v>
      </c>
      <c r="BD345" t="str">
        <f t="shared" si="65"/>
        <v/>
      </c>
      <c r="BF345" s="126" t="s">
        <v>594</v>
      </c>
      <c r="BG345" s="126" t="s">
        <v>594</v>
      </c>
      <c r="BH345" s="126" t="s">
        <v>594</v>
      </c>
      <c r="BI345" s="126" t="s">
        <v>594</v>
      </c>
      <c r="BJ345" s="126" t="s">
        <v>594</v>
      </c>
      <c r="BL345" s="2"/>
      <c r="BM345" s="21"/>
      <c r="BN345" s="6"/>
      <c r="BO345" s="6"/>
      <c r="BP345" s="6"/>
      <c r="BQ345" s="6"/>
      <c r="BR345" t="str">
        <f t="shared" si="66"/>
        <v/>
      </c>
      <c r="BS345" t="s">
        <v>594</v>
      </c>
      <c r="BT345" t="s">
        <v>594</v>
      </c>
      <c r="BU345" t="s">
        <v>594</v>
      </c>
      <c r="BV345" t="s">
        <v>594</v>
      </c>
      <c r="BW345" t="s">
        <v>594</v>
      </c>
    </row>
    <row r="346" spans="1:75" x14ac:dyDescent="0.2">
      <c r="A346" s="2" t="s">
        <v>378</v>
      </c>
      <c r="B346" s="2" t="str">
        <f t="shared" si="58"/>
        <v>.</v>
      </c>
      <c r="C346" s="3" t="s">
        <v>378</v>
      </c>
      <c r="D346" s="3">
        <v>345</v>
      </c>
      <c r="E346" s="2"/>
      <c r="F346" s="2"/>
      <c r="G346" s="3">
        <v>39</v>
      </c>
      <c r="H346" s="3">
        <v>5</v>
      </c>
      <c r="I346" s="3">
        <v>5</v>
      </c>
      <c r="J346" s="3">
        <v>3</v>
      </c>
      <c r="K346" s="3">
        <v>9</v>
      </c>
      <c r="L346" s="3">
        <v>28</v>
      </c>
      <c r="M346" s="33" t="s">
        <v>3</v>
      </c>
      <c r="N346" s="33" t="s">
        <v>23</v>
      </c>
      <c r="O346" s="33" t="s">
        <v>16</v>
      </c>
      <c r="P346" s="33" t="s">
        <v>17</v>
      </c>
      <c r="Q346" s="33" t="s">
        <v>17</v>
      </c>
      <c r="R346" s="34" t="s">
        <v>18</v>
      </c>
      <c r="S346" s="21"/>
      <c r="T346" s="21"/>
      <c r="U346" s="53"/>
      <c r="V346" s="53"/>
      <c r="W346" s="54"/>
      <c r="X346" s="54"/>
      <c r="Y346" s="54"/>
      <c r="Z346" s="48">
        <v>43448</v>
      </c>
      <c r="AA346" s="96"/>
      <c r="AB346" s="82"/>
      <c r="AC346" s="82"/>
      <c r="AD346" s="77"/>
      <c r="AE346" s="77"/>
      <c r="AF346" s="79"/>
      <c r="AG346" s="79"/>
      <c r="AH346" s="77"/>
      <c r="AI346" s="2"/>
      <c r="AK346">
        <v>0.05</v>
      </c>
      <c r="AL346">
        <v>0.16666666666666666</v>
      </c>
      <c r="AM346">
        <v>0.13999999999999999</v>
      </c>
      <c r="AN346">
        <v>0.38400000000000001</v>
      </c>
      <c r="AO346">
        <v>0.52</v>
      </c>
      <c r="AP346">
        <v>0.62</v>
      </c>
      <c r="AQ346">
        <v>0.87</v>
      </c>
      <c r="AR346">
        <v>1.0649999999999999</v>
      </c>
      <c r="AS346">
        <v>1.335</v>
      </c>
      <c r="AT346">
        <v>1.665</v>
      </c>
      <c r="AU346">
        <v>2.25</v>
      </c>
      <c r="AV346">
        <v>3.75</v>
      </c>
      <c r="AW346" s="126">
        <f t="shared" si="61"/>
        <v>3.75</v>
      </c>
      <c r="AX346" s="127">
        <f t="shared" si="67"/>
        <v>1.5856236786469347</v>
      </c>
      <c r="AZ346" s="145">
        <v>2</v>
      </c>
      <c r="BA346" s="126">
        <v>47.3</v>
      </c>
      <c r="BB346" s="126">
        <f t="shared" si="64"/>
        <v>23.65</v>
      </c>
      <c r="BC346" s="4">
        <v>5</v>
      </c>
      <c r="BD346" s="4">
        <f t="shared" si="65"/>
        <v>2.5</v>
      </c>
      <c r="BE346" s="146">
        <v>0.10570824524312897</v>
      </c>
      <c r="BF346" s="126">
        <v>104.56816666500001</v>
      </c>
      <c r="BG346" s="126">
        <v>1.69295</v>
      </c>
      <c r="BH346" s="126">
        <v>5.3185833335000003</v>
      </c>
      <c r="BI346" s="126">
        <v>8.0416666649999996E-2</v>
      </c>
      <c r="BJ346" s="126">
        <v>2.1833333350000001E-2</v>
      </c>
      <c r="BK346" s="146"/>
      <c r="BL346" s="21" t="s">
        <v>491</v>
      </c>
      <c r="BM346" s="21" t="s">
        <v>491</v>
      </c>
      <c r="BN346" s="6"/>
      <c r="BO346" s="6"/>
      <c r="BP346" s="6"/>
      <c r="BQ346" s="6"/>
      <c r="BR346" s="4" t="str">
        <f t="shared" si="66"/>
        <v/>
      </c>
      <c r="BS346" t="s">
        <v>594</v>
      </c>
      <c r="BT346" t="s">
        <v>594</v>
      </c>
      <c r="BU346" t="s">
        <v>594</v>
      </c>
      <c r="BV346" t="s">
        <v>594</v>
      </c>
      <c r="BW346" t="s">
        <v>594</v>
      </c>
    </row>
    <row r="347" spans="1:75" x14ac:dyDescent="0.2">
      <c r="A347" s="29" t="s">
        <v>336</v>
      </c>
      <c r="B347" s="2" t="str">
        <f t="shared" si="58"/>
        <v>.</v>
      </c>
      <c r="C347" s="84" t="s">
        <v>379</v>
      </c>
      <c r="D347" s="84">
        <v>346</v>
      </c>
      <c r="E347" s="29" t="s">
        <v>491</v>
      </c>
      <c r="F347" s="29" t="s">
        <v>588</v>
      </c>
      <c r="G347" s="3">
        <v>39</v>
      </c>
      <c r="H347" s="3">
        <v>7</v>
      </c>
      <c r="I347" s="3">
        <v>5</v>
      </c>
      <c r="J347" s="3">
        <v>3</v>
      </c>
      <c r="K347" s="3">
        <v>10</v>
      </c>
      <c r="L347" s="3">
        <v>27</v>
      </c>
      <c r="M347" s="91" t="s">
        <v>3</v>
      </c>
      <c r="N347" s="91" t="s">
        <v>4</v>
      </c>
      <c r="O347" s="91" t="s">
        <v>16</v>
      </c>
      <c r="P347" s="91">
        <v>14</v>
      </c>
      <c r="Q347" s="91" t="s">
        <v>516</v>
      </c>
      <c r="R347" s="90" t="s">
        <v>584</v>
      </c>
      <c r="S347" s="21"/>
      <c r="T347" s="21">
        <v>1</v>
      </c>
      <c r="U347" s="69" t="s">
        <v>510</v>
      </c>
      <c r="V347" s="68"/>
      <c r="W347" s="68"/>
      <c r="X347" s="68"/>
      <c r="Y347" s="68"/>
      <c r="Z347" s="94">
        <v>43446</v>
      </c>
      <c r="AA347" s="97">
        <v>0.18124999999999999</v>
      </c>
      <c r="AB347" s="82"/>
      <c r="AC347" s="82"/>
      <c r="AD347" s="77"/>
      <c r="AE347" s="77"/>
      <c r="AF347" s="79"/>
      <c r="AG347" s="79"/>
      <c r="AH347" s="93" t="s">
        <v>551</v>
      </c>
      <c r="AI347" s="2"/>
      <c r="AK347">
        <v>7.0000000000000007E-2</v>
      </c>
      <c r="AL347">
        <v>0.15</v>
      </c>
      <c r="AM347">
        <v>0.245</v>
      </c>
      <c r="AN347">
        <v>0.64</v>
      </c>
      <c r="AO347">
        <v>0.82499999999999996</v>
      </c>
      <c r="AP347">
        <v>1.0549999999999999</v>
      </c>
      <c r="AQ347">
        <v>1.62</v>
      </c>
      <c r="AR347">
        <v>2.17</v>
      </c>
      <c r="AS347">
        <v>2.7450000000000001</v>
      </c>
      <c r="AT347">
        <v>3.5550000000000002</v>
      </c>
      <c r="AU347">
        <v>4.82</v>
      </c>
      <c r="AW347" s="126">
        <f t="shared" si="61"/>
        <v>4.82</v>
      </c>
      <c r="AX347" s="127">
        <f t="shared" si="67"/>
        <v>1.7918215613382902</v>
      </c>
      <c r="AZ347" s="145">
        <v>2</v>
      </c>
      <c r="BA347" s="147">
        <v>53.8</v>
      </c>
      <c r="BB347" s="126">
        <f t="shared" si="64"/>
        <v>26.9</v>
      </c>
      <c r="BD347" t="str">
        <f t="shared" si="65"/>
        <v/>
      </c>
      <c r="BF347" s="126" t="s">
        <v>594</v>
      </c>
      <c r="BG347" s="126" t="s">
        <v>594</v>
      </c>
      <c r="BH347" s="126" t="s">
        <v>594</v>
      </c>
      <c r="BI347" s="126" t="s">
        <v>594</v>
      </c>
      <c r="BJ347" s="126" t="s">
        <v>594</v>
      </c>
      <c r="BL347" s="2"/>
      <c r="BM347" s="21"/>
      <c r="BN347" s="6"/>
      <c r="BO347" s="6"/>
      <c r="BP347" s="6"/>
      <c r="BQ347" s="6"/>
      <c r="BR347" t="str">
        <f t="shared" si="66"/>
        <v/>
      </c>
      <c r="BS347" t="s">
        <v>594</v>
      </c>
      <c r="BT347" t="s">
        <v>594</v>
      </c>
      <c r="BU347" t="s">
        <v>594</v>
      </c>
      <c r="BV347" t="s">
        <v>594</v>
      </c>
      <c r="BW347" t="s">
        <v>594</v>
      </c>
    </row>
    <row r="348" spans="1:75" x14ac:dyDescent="0.2">
      <c r="A348" s="2" t="s">
        <v>380</v>
      </c>
      <c r="B348" s="2" t="str">
        <f t="shared" si="58"/>
        <v>.</v>
      </c>
      <c r="C348" s="3" t="s">
        <v>380</v>
      </c>
      <c r="D348" s="3">
        <v>347</v>
      </c>
      <c r="E348" s="2"/>
      <c r="F348" s="2"/>
      <c r="G348" s="3">
        <v>39</v>
      </c>
      <c r="H348" s="3">
        <v>9</v>
      </c>
      <c r="I348" s="3">
        <v>5</v>
      </c>
      <c r="J348" s="3">
        <v>3</v>
      </c>
      <c r="K348" s="3">
        <v>10</v>
      </c>
      <c r="L348" s="3">
        <v>29</v>
      </c>
      <c r="M348" s="22" t="s">
        <v>25</v>
      </c>
      <c r="N348" s="22" t="s">
        <v>25</v>
      </c>
      <c r="O348" s="22" t="s">
        <v>25</v>
      </c>
      <c r="P348" s="22" t="s">
        <v>25</v>
      </c>
      <c r="Q348" s="22" t="s">
        <v>25</v>
      </c>
      <c r="R348" s="42" t="s">
        <v>25</v>
      </c>
      <c r="S348" s="2"/>
      <c r="T348" s="21"/>
      <c r="U348" s="54"/>
      <c r="V348" s="54"/>
      <c r="W348" s="54"/>
      <c r="X348" s="54"/>
      <c r="Y348" s="54"/>
      <c r="Z348" s="2"/>
      <c r="AA348" s="96"/>
      <c r="AB348" s="82"/>
      <c r="AC348" s="82"/>
      <c r="AD348" s="77"/>
      <c r="AE348" s="77"/>
      <c r="AF348" s="79"/>
      <c r="AG348" s="79"/>
      <c r="AH348" s="77"/>
      <c r="AI348" s="2"/>
      <c r="AK348" t="s">
        <v>594</v>
      </c>
      <c r="AL348" t="s">
        <v>594</v>
      </c>
      <c r="AM348" t="s">
        <v>594</v>
      </c>
      <c r="AO348" t="s">
        <v>594</v>
      </c>
      <c r="AP348" t="s">
        <v>594</v>
      </c>
      <c r="AQ348" t="s">
        <v>594</v>
      </c>
      <c r="AR348" t="s">
        <v>594</v>
      </c>
      <c r="AS348" t="s">
        <v>594</v>
      </c>
      <c r="AT348" t="s">
        <v>594</v>
      </c>
      <c r="AU348" t="s">
        <v>594</v>
      </c>
      <c r="AV348" t="s">
        <v>594</v>
      </c>
      <c r="AW348" s="126" t="str">
        <f t="shared" si="61"/>
        <v/>
      </c>
      <c r="AX348" s="127"/>
      <c r="AZ348" s="145"/>
      <c r="BD348" t="str">
        <f t="shared" si="65"/>
        <v/>
      </c>
      <c r="BF348" s="126" t="s">
        <v>594</v>
      </c>
      <c r="BG348" s="126" t="s">
        <v>594</v>
      </c>
      <c r="BH348" s="126" t="s">
        <v>594</v>
      </c>
      <c r="BI348" s="126" t="s">
        <v>594</v>
      </c>
      <c r="BJ348" s="126" t="s">
        <v>594</v>
      </c>
      <c r="BL348" s="2"/>
      <c r="BM348" s="21"/>
      <c r="BN348" s="6"/>
      <c r="BO348" s="6"/>
      <c r="BP348" s="6"/>
      <c r="BQ348" s="6"/>
      <c r="BR348" t="str">
        <f t="shared" si="66"/>
        <v/>
      </c>
      <c r="BS348" t="s">
        <v>594</v>
      </c>
      <c r="BT348" t="s">
        <v>594</v>
      </c>
      <c r="BU348" t="s">
        <v>594</v>
      </c>
      <c r="BV348" t="s">
        <v>594</v>
      </c>
      <c r="BW348" t="s">
        <v>594</v>
      </c>
    </row>
    <row r="349" spans="1:75" x14ac:dyDescent="0.2">
      <c r="A349" s="2" t="s">
        <v>381</v>
      </c>
      <c r="B349" s="2" t="str">
        <f t="shared" si="58"/>
        <v>.</v>
      </c>
      <c r="C349" s="3" t="s">
        <v>381</v>
      </c>
      <c r="D349" s="3">
        <v>348</v>
      </c>
      <c r="E349" s="2"/>
      <c r="F349" s="2"/>
      <c r="G349" s="3">
        <v>39</v>
      </c>
      <c r="H349" s="3">
        <v>11</v>
      </c>
      <c r="I349" s="3">
        <v>5</v>
      </c>
      <c r="J349" s="3">
        <v>3</v>
      </c>
      <c r="K349" s="3">
        <v>11</v>
      </c>
      <c r="L349" s="3">
        <v>28</v>
      </c>
      <c r="M349" s="40" t="s">
        <v>3</v>
      </c>
      <c r="N349" s="40" t="s">
        <v>4</v>
      </c>
      <c r="O349" s="40" t="s">
        <v>16</v>
      </c>
      <c r="P349" s="40">
        <v>14</v>
      </c>
      <c r="Q349" s="40" t="s">
        <v>516</v>
      </c>
      <c r="R349" s="41" t="s">
        <v>581</v>
      </c>
      <c r="S349" s="21"/>
      <c r="T349" s="21"/>
      <c r="U349" s="53"/>
      <c r="V349" s="53"/>
      <c r="W349" s="54"/>
      <c r="X349" s="54"/>
      <c r="Y349" s="54"/>
      <c r="Z349" s="48">
        <v>43446</v>
      </c>
      <c r="AA349" s="96">
        <v>0.10625</v>
      </c>
      <c r="AB349" s="82"/>
      <c r="AC349" s="82"/>
      <c r="AD349" s="77"/>
      <c r="AE349" s="77"/>
      <c r="AF349" s="79">
        <v>46.8</v>
      </c>
      <c r="AG349" s="79">
        <v>3.46</v>
      </c>
      <c r="AH349" s="77" t="s">
        <v>577</v>
      </c>
      <c r="AI349" s="2"/>
      <c r="AK349">
        <v>0.06</v>
      </c>
      <c r="AL349">
        <v>0.19800000000000001</v>
      </c>
      <c r="AM349">
        <v>0.23</v>
      </c>
      <c r="AN349">
        <v>0.42</v>
      </c>
      <c r="AO349">
        <v>0.91500000000000004</v>
      </c>
      <c r="AP349">
        <v>1.1100000000000001</v>
      </c>
      <c r="AQ349">
        <v>1.64</v>
      </c>
      <c r="AR349">
        <v>2.16</v>
      </c>
      <c r="AS349">
        <v>2.645</v>
      </c>
      <c r="AT349">
        <v>2.48</v>
      </c>
      <c r="AU349">
        <v>3.2250000000000001</v>
      </c>
      <c r="AW349" s="126">
        <f t="shared" si="61"/>
        <v>3.2250000000000001</v>
      </c>
      <c r="AX349" s="127">
        <f>IF(AW349&gt;0,AW349*10/(BB349),"")</f>
        <v>1.4144736842105263</v>
      </c>
      <c r="AZ349" s="145">
        <v>2</v>
      </c>
      <c r="BA349" s="126">
        <v>45.6</v>
      </c>
      <c r="BB349" s="126">
        <f>BA349/AZ349</f>
        <v>22.8</v>
      </c>
      <c r="BD349" t="str">
        <f t="shared" si="65"/>
        <v/>
      </c>
      <c r="BF349" s="126" t="s">
        <v>594</v>
      </c>
      <c r="BG349" s="126" t="s">
        <v>594</v>
      </c>
      <c r="BH349" s="126" t="s">
        <v>594</v>
      </c>
      <c r="BI349" s="126" t="s">
        <v>594</v>
      </c>
      <c r="BJ349" s="126" t="s">
        <v>594</v>
      </c>
      <c r="BL349" s="2"/>
      <c r="BM349" s="21"/>
      <c r="BN349" s="6"/>
      <c r="BO349" s="6"/>
      <c r="BP349" s="6"/>
      <c r="BQ349" s="6"/>
      <c r="BR349" t="str">
        <f t="shared" si="66"/>
        <v/>
      </c>
      <c r="BS349" t="s">
        <v>594</v>
      </c>
      <c r="BT349" t="s">
        <v>594</v>
      </c>
      <c r="BU349" t="s">
        <v>594</v>
      </c>
      <c r="BV349" t="s">
        <v>594</v>
      </c>
      <c r="BW349" t="s">
        <v>594</v>
      </c>
    </row>
    <row r="350" spans="1:75" x14ac:dyDescent="0.2">
      <c r="A350" s="2" t="s">
        <v>382</v>
      </c>
      <c r="B350" s="2" t="str">
        <f t="shared" si="58"/>
        <v>.</v>
      </c>
      <c r="C350" s="3" t="s">
        <v>382</v>
      </c>
      <c r="D350" s="3">
        <v>349</v>
      </c>
      <c r="E350" s="2"/>
      <c r="F350" s="2"/>
      <c r="G350" s="3">
        <v>39</v>
      </c>
      <c r="H350" s="3">
        <v>13</v>
      </c>
      <c r="I350" s="3">
        <v>5</v>
      </c>
      <c r="J350" s="3">
        <v>3</v>
      </c>
      <c r="K350" s="3">
        <v>12</v>
      </c>
      <c r="L350" s="3">
        <v>27</v>
      </c>
      <c r="M350" s="33" t="s">
        <v>3</v>
      </c>
      <c r="N350" s="33" t="s">
        <v>23</v>
      </c>
      <c r="O350" s="33" t="s">
        <v>16</v>
      </c>
      <c r="P350" s="33" t="s">
        <v>24</v>
      </c>
      <c r="Q350" s="33" t="s">
        <v>24</v>
      </c>
      <c r="R350" s="34" t="s">
        <v>18</v>
      </c>
      <c r="S350" s="33" t="s">
        <v>26</v>
      </c>
      <c r="T350" s="32"/>
      <c r="U350" s="63"/>
      <c r="V350" s="63"/>
      <c r="W350" s="54"/>
      <c r="X350" s="54"/>
      <c r="Y350" s="54"/>
      <c r="Z350" s="48">
        <v>43448</v>
      </c>
      <c r="AA350" s="96"/>
      <c r="AB350" s="82"/>
      <c r="AC350" s="82"/>
      <c r="AD350" s="77"/>
      <c r="AE350" s="77"/>
      <c r="AF350" s="79"/>
      <c r="AG350" s="79"/>
      <c r="AH350" s="77"/>
      <c r="AI350" s="2"/>
      <c r="AK350" t="s">
        <v>594</v>
      </c>
      <c r="AL350" t="s">
        <v>594</v>
      </c>
      <c r="AM350" t="s">
        <v>594</v>
      </c>
      <c r="AO350" t="s">
        <v>594</v>
      </c>
      <c r="AP350" t="s">
        <v>594</v>
      </c>
      <c r="AQ350" t="s">
        <v>594</v>
      </c>
      <c r="AR350" t="s">
        <v>594</v>
      </c>
      <c r="AS350" t="s">
        <v>594</v>
      </c>
      <c r="AT350" t="s">
        <v>594</v>
      </c>
      <c r="AU350" t="s">
        <v>594</v>
      </c>
      <c r="AV350" t="s">
        <v>594</v>
      </c>
      <c r="AW350" s="126" t="str">
        <f t="shared" si="61"/>
        <v/>
      </c>
      <c r="AX350" s="127"/>
      <c r="AZ350" s="145">
        <v>2</v>
      </c>
      <c r="BA350" s="126">
        <v>68.900000000000006</v>
      </c>
      <c r="BB350" s="126">
        <f>BA350/AZ350</f>
        <v>34.450000000000003</v>
      </c>
      <c r="BC350">
        <v>9.3000000000000007</v>
      </c>
      <c r="BD350">
        <f t="shared" si="65"/>
        <v>4.6500000000000004</v>
      </c>
      <c r="BE350" s="126">
        <v>0.13497822931785197</v>
      </c>
      <c r="BF350" s="126">
        <v>169.65379999999999</v>
      </c>
      <c r="BG350" s="126">
        <v>3.0211999999999999</v>
      </c>
      <c r="BH350" s="126">
        <v>9.4914000000000005</v>
      </c>
      <c r="BI350" s="126">
        <v>8.8283333350000007E-2</v>
      </c>
      <c r="BJ350" s="126">
        <v>4.2999999999999997E-2</v>
      </c>
      <c r="BL350" s="2" t="s">
        <v>491</v>
      </c>
      <c r="BM350" s="21" t="s">
        <v>491</v>
      </c>
      <c r="BN350" s="6"/>
      <c r="BO350" s="6"/>
      <c r="BP350" s="6"/>
      <c r="BQ350" s="6"/>
      <c r="BR350" t="str">
        <f t="shared" si="66"/>
        <v/>
      </c>
      <c r="BS350" t="s">
        <v>594</v>
      </c>
      <c r="BT350" t="s">
        <v>594</v>
      </c>
      <c r="BU350" t="s">
        <v>594</v>
      </c>
      <c r="BV350" t="s">
        <v>594</v>
      </c>
      <c r="BW350" t="s">
        <v>594</v>
      </c>
    </row>
    <row r="351" spans="1:75" x14ac:dyDescent="0.2">
      <c r="A351" s="2" t="s">
        <v>383</v>
      </c>
      <c r="B351" s="2" t="str">
        <f t="shared" si="58"/>
        <v>.</v>
      </c>
      <c r="C351" s="32" t="s">
        <v>383</v>
      </c>
      <c r="D351" s="3">
        <v>350</v>
      </c>
      <c r="E351" s="2"/>
      <c r="F351" s="2"/>
      <c r="G351" s="3">
        <v>39</v>
      </c>
      <c r="H351" s="3">
        <v>15</v>
      </c>
      <c r="I351" s="3">
        <v>5</v>
      </c>
      <c r="J351" s="3">
        <v>3</v>
      </c>
      <c r="K351" s="3">
        <v>12</v>
      </c>
      <c r="L351" s="3">
        <v>29</v>
      </c>
      <c r="M351" s="27" t="s">
        <v>3</v>
      </c>
      <c r="N351" s="27" t="s">
        <v>23</v>
      </c>
      <c r="O351" s="27" t="s">
        <v>20</v>
      </c>
      <c r="P351" s="27">
        <v>4</v>
      </c>
      <c r="Q351" s="27" t="s">
        <v>21</v>
      </c>
      <c r="R351" s="35" t="s">
        <v>582</v>
      </c>
      <c r="S351" s="2"/>
      <c r="T351" s="21"/>
      <c r="U351" s="54"/>
      <c r="V351" s="54"/>
      <c r="W351" s="53"/>
      <c r="X351" s="53"/>
      <c r="Y351" s="53"/>
      <c r="Z351" s="66">
        <v>43436</v>
      </c>
      <c r="AA351" s="96">
        <v>0.76736111111111116</v>
      </c>
      <c r="AB351" s="82">
        <v>4</v>
      </c>
      <c r="AC351" s="82">
        <v>2.5</v>
      </c>
      <c r="AD351" s="77"/>
      <c r="AE351" s="77"/>
      <c r="AF351" s="79"/>
      <c r="AG351" s="79"/>
      <c r="AH351" s="77"/>
      <c r="AI351" s="21"/>
      <c r="AK351">
        <v>9.0000000000000011E-2</v>
      </c>
      <c r="AL351">
        <v>0.19500000000000001</v>
      </c>
      <c r="AM351">
        <v>0.19</v>
      </c>
      <c r="AW351" s="126">
        <f t="shared" si="61"/>
        <v>0.19</v>
      </c>
      <c r="AX351" s="127">
        <f>IF(AW351&gt;0,AW351*10/(BB351),"")</f>
        <v>1.0466101694915253</v>
      </c>
      <c r="AZ351" s="145">
        <f>AB351+AC351</f>
        <v>6.5</v>
      </c>
      <c r="BA351" s="126">
        <v>11.8</v>
      </c>
      <c r="BB351" s="126">
        <f>BA351/AZ351</f>
        <v>1.8153846153846156</v>
      </c>
      <c r="BD351" t="str">
        <f t="shared" si="65"/>
        <v/>
      </c>
      <c r="BF351" s="126" t="s">
        <v>594</v>
      </c>
      <c r="BG351" s="126" t="s">
        <v>594</v>
      </c>
      <c r="BH351" s="126" t="s">
        <v>594</v>
      </c>
      <c r="BI351" s="126" t="s">
        <v>594</v>
      </c>
      <c r="BJ351" s="126" t="s">
        <v>594</v>
      </c>
      <c r="BL351" s="2"/>
      <c r="BM351" s="21"/>
      <c r="BN351" s="6"/>
      <c r="BO351" s="6"/>
      <c r="BP351" s="6"/>
      <c r="BQ351" s="6"/>
      <c r="BR351" t="str">
        <f t="shared" si="66"/>
        <v/>
      </c>
      <c r="BS351" t="s">
        <v>594</v>
      </c>
      <c r="BT351" t="s">
        <v>594</v>
      </c>
      <c r="BU351" t="s">
        <v>594</v>
      </c>
      <c r="BV351" t="s">
        <v>594</v>
      </c>
      <c r="BW351" t="s">
        <v>594</v>
      </c>
    </row>
    <row r="352" spans="1:75" x14ac:dyDescent="0.2">
      <c r="A352" s="2" t="s">
        <v>384</v>
      </c>
      <c r="B352" s="2" t="str">
        <f t="shared" si="58"/>
        <v>.</v>
      </c>
      <c r="C352" s="3" t="s">
        <v>384</v>
      </c>
      <c r="D352" s="3">
        <v>351</v>
      </c>
      <c r="E352" s="2"/>
      <c r="F352" s="2"/>
      <c r="G352" s="3">
        <v>39</v>
      </c>
      <c r="H352" s="3">
        <v>17</v>
      </c>
      <c r="I352" s="3">
        <v>5</v>
      </c>
      <c r="J352" s="3">
        <v>3</v>
      </c>
      <c r="K352" s="3">
        <v>13</v>
      </c>
      <c r="L352" s="3">
        <v>28</v>
      </c>
      <c r="M352" s="40" t="s">
        <v>3</v>
      </c>
      <c r="N352" s="40" t="s">
        <v>23</v>
      </c>
      <c r="O352" s="40" t="s">
        <v>16</v>
      </c>
      <c r="P352" s="40">
        <v>14</v>
      </c>
      <c r="Q352" s="40" t="s">
        <v>516</v>
      </c>
      <c r="R352" s="41" t="s">
        <v>584</v>
      </c>
      <c r="S352" s="37"/>
      <c r="T352" s="37"/>
      <c r="U352" s="55"/>
      <c r="V352" s="55"/>
      <c r="W352" s="54"/>
      <c r="X352" s="54"/>
      <c r="Y352" s="54"/>
      <c r="Z352" s="48">
        <v>43446</v>
      </c>
      <c r="AA352" s="96">
        <v>0.18402777777777779</v>
      </c>
      <c r="AB352" s="82"/>
      <c r="AC352" s="82"/>
      <c r="AD352" s="77"/>
      <c r="AE352" s="77"/>
      <c r="AF352" s="79"/>
      <c r="AG352" s="79"/>
      <c r="AH352" s="77" t="s">
        <v>551</v>
      </c>
      <c r="AI352" s="2"/>
      <c r="AK352">
        <v>0.11</v>
      </c>
      <c r="AL352">
        <v>0.24</v>
      </c>
      <c r="AM352">
        <v>0.26750000000000002</v>
      </c>
      <c r="AN352">
        <v>0.53999999999999992</v>
      </c>
      <c r="AO352">
        <v>0.82499999999999996</v>
      </c>
      <c r="AP352">
        <v>1.02</v>
      </c>
      <c r="AQ352">
        <v>1.23</v>
      </c>
      <c r="AR352">
        <v>1.5649999999999999</v>
      </c>
      <c r="AS352" t="s">
        <v>594</v>
      </c>
      <c r="AT352">
        <v>2.6349999999999998</v>
      </c>
      <c r="AU352">
        <v>3.5449999999999999</v>
      </c>
      <c r="AW352" s="126">
        <f t="shared" si="61"/>
        <v>3.5449999999999999</v>
      </c>
      <c r="AX352" s="127">
        <f>IF(AW352&gt;0,AW352*10/(BB352),"")</f>
        <v>1.875661375661376</v>
      </c>
      <c r="AZ352" s="145">
        <v>2</v>
      </c>
      <c r="BA352" s="126">
        <v>37.799999999999997</v>
      </c>
      <c r="BB352" s="126">
        <f>BA352/AZ352</f>
        <v>18.899999999999999</v>
      </c>
      <c r="BD352" t="str">
        <f t="shared" si="65"/>
        <v/>
      </c>
      <c r="BF352" s="126" t="s">
        <v>594</v>
      </c>
      <c r="BG352" s="126" t="s">
        <v>594</v>
      </c>
      <c r="BH352" s="126" t="s">
        <v>594</v>
      </c>
      <c r="BI352" s="126" t="s">
        <v>594</v>
      </c>
      <c r="BJ352" s="126" t="s">
        <v>594</v>
      </c>
      <c r="BL352" s="2"/>
      <c r="BM352" s="21"/>
      <c r="BN352" s="6"/>
      <c r="BO352" s="6"/>
      <c r="BP352" s="6"/>
      <c r="BQ352" s="6"/>
      <c r="BR352" t="str">
        <f t="shared" si="66"/>
        <v/>
      </c>
      <c r="BS352" t="s">
        <v>594</v>
      </c>
      <c r="BT352" t="s">
        <v>594</v>
      </c>
      <c r="BU352" t="s">
        <v>594</v>
      </c>
      <c r="BV352" t="s">
        <v>594</v>
      </c>
      <c r="BW352" t="s">
        <v>594</v>
      </c>
    </row>
    <row r="353" spans="1:75" x14ac:dyDescent="0.2">
      <c r="A353" s="21"/>
      <c r="B353" s="2" t="str">
        <f t="shared" si="58"/>
        <v>.</v>
      </c>
      <c r="C353" s="89" t="s">
        <v>385</v>
      </c>
      <c r="D353" s="88">
        <v>352</v>
      </c>
      <c r="E353" s="2" t="s">
        <v>587</v>
      </c>
      <c r="F353" s="29" t="s">
        <v>588</v>
      </c>
      <c r="G353" s="3">
        <v>40</v>
      </c>
      <c r="H353" s="3">
        <v>1</v>
      </c>
      <c r="I353" s="3">
        <v>5</v>
      </c>
      <c r="J353" s="3">
        <v>3</v>
      </c>
      <c r="K353" s="3">
        <v>8</v>
      </c>
      <c r="L353" s="3">
        <v>31</v>
      </c>
      <c r="M353" s="33" t="s">
        <v>3</v>
      </c>
      <c r="N353" s="33" t="s">
        <v>4</v>
      </c>
      <c r="O353" s="33" t="s">
        <v>16</v>
      </c>
      <c r="P353" s="33" t="s">
        <v>17</v>
      </c>
      <c r="Q353" s="33" t="s">
        <v>17</v>
      </c>
      <c r="R353" s="34" t="s">
        <v>18</v>
      </c>
      <c r="S353" s="21"/>
      <c r="T353" s="21">
        <v>1</v>
      </c>
      <c r="U353" s="60" t="s">
        <v>471</v>
      </c>
      <c r="V353" s="68" t="s">
        <v>496</v>
      </c>
      <c r="W353" s="75" t="s">
        <v>365</v>
      </c>
      <c r="X353" s="76"/>
      <c r="Y353" s="68"/>
      <c r="Z353" s="2"/>
      <c r="AA353" s="96"/>
      <c r="AB353" s="82"/>
      <c r="AC353" s="82"/>
      <c r="AD353" s="77"/>
      <c r="AE353" s="77"/>
      <c r="AF353" s="79"/>
      <c r="AG353" s="79"/>
      <c r="AH353" s="2"/>
      <c r="AI353" s="2"/>
      <c r="AW353" s="126"/>
      <c r="AX353" s="127"/>
      <c r="AY353" s="5" t="s">
        <v>629</v>
      </c>
      <c r="AZ353" s="145"/>
      <c r="BD353" t="str">
        <f t="shared" si="65"/>
        <v/>
      </c>
      <c r="BF353" s="126" t="s">
        <v>594</v>
      </c>
      <c r="BG353" s="126" t="s">
        <v>594</v>
      </c>
      <c r="BH353" s="126" t="s">
        <v>594</v>
      </c>
      <c r="BI353" s="126" t="s">
        <v>594</v>
      </c>
      <c r="BJ353" s="126" t="s">
        <v>594</v>
      </c>
      <c r="BL353" s="2"/>
      <c r="BM353" s="139"/>
      <c r="BN353" s="140"/>
      <c r="BO353" s="140"/>
      <c r="BP353" s="140"/>
      <c r="BQ353" s="140"/>
      <c r="BR353" t="str">
        <f t="shared" si="66"/>
        <v/>
      </c>
      <c r="BS353" t="s">
        <v>594</v>
      </c>
      <c r="BT353" t="s">
        <v>594</v>
      </c>
      <c r="BU353" t="s">
        <v>594</v>
      </c>
      <c r="BV353" t="s">
        <v>594</v>
      </c>
      <c r="BW353" t="s">
        <v>594</v>
      </c>
    </row>
    <row r="354" spans="1:75" x14ac:dyDescent="0.2">
      <c r="A354" s="87" t="s">
        <v>476</v>
      </c>
      <c r="B354" s="2" t="str">
        <f t="shared" si="58"/>
        <v>.</v>
      </c>
      <c r="C354" s="88" t="s">
        <v>386</v>
      </c>
      <c r="D354" s="88">
        <v>353</v>
      </c>
      <c r="E354" s="2" t="s">
        <v>587</v>
      </c>
      <c r="F354" s="29" t="s">
        <v>588</v>
      </c>
      <c r="G354" s="3">
        <v>40</v>
      </c>
      <c r="H354" s="3">
        <v>3</v>
      </c>
      <c r="I354" s="3">
        <v>5</v>
      </c>
      <c r="J354" s="3">
        <v>3</v>
      </c>
      <c r="K354" s="3">
        <v>8</v>
      </c>
      <c r="L354" s="3">
        <v>33</v>
      </c>
      <c r="M354" s="28" t="s">
        <v>3</v>
      </c>
      <c r="N354" s="28" t="s">
        <v>23</v>
      </c>
      <c r="O354" s="28" t="s">
        <v>20</v>
      </c>
      <c r="P354" s="28">
        <v>8</v>
      </c>
      <c r="Q354" s="28" t="s">
        <v>11</v>
      </c>
      <c r="R354" s="28" t="s">
        <v>581</v>
      </c>
      <c r="S354" s="21"/>
      <c r="T354" s="21">
        <v>1</v>
      </c>
      <c r="U354" s="71"/>
      <c r="V354" s="68" t="s">
        <v>496</v>
      </c>
      <c r="W354" s="68" t="s">
        <v>343</v>
      </c>
      <c r="X354" s="68"/>
      <c r="Y354" s="68"/>
      <c r="Z354" s="48">
        <v>43440</v>
      </c>
      <c r="AA354" s="96">
        <v>0.62638888888888888</v>
      </c>
      <c r="AB354" s="82"/>
      <c r="AC354" s="82"/>
      <c r="AD354" s="77"/>
      <c r="AE354" s="77"/>
      <c r="AF354" s="79"/>
      <c r="AG354" s="79"/>
      <c r="AH354" s="77"/>
      <c r="AI354" s="21"/>
      <c r="AK354">
        <v>0.105</v>
      </c>
      <c r="AL354">
        <v>0.23</v>
      </c>
      <c r="AM354">
        <v>0.25</v>
      </c>
      <c r="AN354">
        <v>0.51454545454545453</v>
      </c>
      <c r="AW354" s="126">
        <f>IF(AV354&gt;0,AV354,IF(AU354&gt;0,AU354,IF(AT354&gt;0,AT354,IF(AS354&gt;0,AS354,IF(AR354&gt;0,AR354,IF(AQ354&gt;0,AQ354,IF(AP354&gt;0,AP354,IF(AO354&gt;0,AO354,IF(AN354&gt;0,AN354,IF(AM354&gt;0,AM354,IF(AL354&gt;0,AL354,IF(AK354&gt;0,AK354))))))))))))</f>
        <v>0.51454545454545453</v>
      </c>
      <c r="AX354" s="127">
        <f>IF(AW354&gt;0,AW354*10/(BB354),"")</f>
        <v>0.95286195286195285</v>
      </c>
      <c r="AZ354" s="148">
        <v>4</v>
      </c>
      <c r="BA354" s="146">
        <v>21.6</v>
      </c>
      <c r="BB354" s="146">
        <f>BA354/AZ354</f>
        <v>5.4</v>
      </c>
      <c r="BD354" t="str">
        <f t="shared" si="65"/>
        <v/>
      </c>
      <c r="BF354" s="126" t="s">
        <v>594</v>
      </c>
      <c r="BG354" s="126" t="s">
        <v>594</v>
      </c>
      <c r="BH354" s="126" t="s">
        <v>594</v>
      </c>
      <c r="BI354" s="126" t="s">
        <v>594</v>
      </c>
      <c r="BJ354" s="126" t="s">
        <v>594</v>
      </c>
      <c r="BL354" s="2"/>
      <c r="BM354" s="21"/>
      <c r="BN354" s="6"/>
      <c r="BO354" s="6"/>
      <c r="BP354" s="6"/>
      <c r="BQ354" s="6"/>
      <c r="BR354" t="str">
        <f t="shared" si="66"/>
        <v/>
      </c>
      <c r="BS354" t="s">
        <v>594</v>
      </c>
      <c r="BT354" t="s">
        <v>594</v>
      </c>
      <c r="BU354" t="s">
        <v>594</v>
      </c>
      <c r="BV354" t="s">
        <v>594</v>
      </c>
      <c r="BW354" t="s">
        <v>594</v>
      </c>
    </row>
    <row r="355" spans="1:75" x14ac:dyDescent="0.2">
      <c r="A355" s="2" t="s">
        <v>387</v>
      </c>
      <c r="B355" s="2" t="str">
        <f t="shared" si="58"/>
        <v>.</v>
      </c>
      <c r="C355" s="32" t="s">
        <v>387</v>
      </c>
      <c r="D355" s="3">
        <v>354</v>
      </c>
      <c r="E355" s="2"/>
      <c r="F355" s="2"/>
      <c r="G355" s="3">
        <v>40</v>
      </c>
      <c r="H355" s="3">
        <v>5</v>
      </c>
      <c r="I355" s="3">
        <v>5</v>
      </c>
      <c r="J355" s="3">
        <v>3</v>
      </c>
      <c r="K355" s="3">
        <v>9</v>
      </c>
      <c r="L355" s="3">
        <v>32</v>
      </c>
      <c r="M355" s="27" t="s">
        <v>3</v>
      </c>
      <c r="N355" s="27" t="s">
        <v>4</v>
      </c>
      <c r="O355" s="27" t="s">
        <v>20</v>
      </c>
      <c r="P355" s="27">
        <v>4</v>
      </c>
      <c r="Q355" s="27" t="s">
        <v>21</v>
      </c>
      <c r="R355" s="35" t="s">
        <v>580</v>
      </c>
      <c r="S355" s="21"/>
      <c r="T355" s="21"/>
      <c r="U355" s="53"/>
      <c r="V355" s="53"/>
      <c r="W355" s="53"/>
      <c r="X355" s="53"/>
      <c r="Y355" s="53"/>
      <c r="Z355" s="66">
        <v>43436</v>
      </c>
      <c r="AA355" s="96">
        <v>0.40833333333333338</v>
      </c>
      <c r="AB355" s="82">
        <v>4</v>
      </c>
      <c r="AC355" s="82">
        <v>4</v>
      </c>
      <c r="AD355" s="77"/>
      <c r="AE355" s="77"/>
      <c r="AF355" s="79"/>
      <c r="AG355" s="79"/>
      <c r="AH355" s="77"/>
      <c r="AI355" s="21"/>
      <c r="AK355">
        <v>0.11499999999999999</v>
      </c>
      <c r="AL355">
        <v>0.25777777777777777</v>
      </c>
      <c r="AW355" s="126">
        <f>IF(AV355&gt;0,AV355,IF(AU355&gt;0,AU355,IF(AT355&gt;0,AT355,IF(AS355&gt;0,AS355,IF(AR355&gt;0,AR355,IF(AQ355&gt;0,AQ355,IF(AP355&gt;0,AP355,IF(AO355&gt;0,AO355,IF(AN355&gt;0,AN355,IF(AM355&gt;0,AM355,IF(AL355&gt;0,AL355,IF(AK355&gt;0,AK355))))))))))))</f>
        <v>0.25777777777777777</v>
      </c>
      <c r="AX355" s="127">
        <f>IF(AW355&gt;0,AW355*10/(BB355),"")</f>
        <v>1.5622895622895623</v>
      </c>
      <c r="AZ355" s="145">
        <f>AB355+AC355</f>
        <v>8</v>
      </c>
      <c r="BA355" s="126">
        <v>13.2</v>
      </c>
      <c r="BB355" s="126">
        <f>BA355/AZ355</f>
        <v>1.65</v>
      </c>
      <c r="BD355" t="str">
        <f t="shared" si="65"/>
        <v/>
      </c>
      <c r="BF355" s="126" t="s">
        <v>594</v>
      </c>
      <c r="BG355" s="126" t="s">
        <v>594</v>
      </c>
      <c r="BH355" s="126" t="s">
        <v>594</v>
      </c>
      <c r="BI355" s="126" t="s">
        <v>594</v>
      </c>
      <c r="BJ355" s="126" t="s">
        <v>594</v>
      </c>
      <c r="BL355" s="2"/>
      <c r="BM355" s="21"/>
      <c r="BN355" s="6"/>
      <c r="BO355" s="6"/>
      <c r="BP355" s="6"/>
      <c r="BQ355" s="6"/>
      <c r="BR355" t="str">
        <f t="shared" si="66"/>
        <v/>
      </c>
      <c r="BS355" t="s">
        <v>594</v>
      </c>
      <c r="BT355" t="s">
        <v>594</v>
      </c>
      <c r="BU355" t="s">
        <v>594</v>
      </c>
      <c r="BV355" t="s">
        <v>594</v>
      </c>
      <c r="BW355" t="s">
        <v>594</v>
      </c>
    </row>
    <row r="356" spans="1:75" x14ac:dyDescent="0.2">
      <c r="A356" s="2" t="s">
        <v>388</v>
      </c>
      <c r="B356" s="2" t="str">
        <f t="shared" ref="B356:B419" si="68">IF(OR(A356=A355,A356=A357),"same",".")</f>
        <v>.</v>
      </c>
      <c r="C356" s="3" t="s">
        <v>388</v>
      </c>
      <c r="D356" s="3">
        <v>355</v>
      </c>
      <c r="E356" s="2"/>
      <c r="F356" s="2"/>
      <c r="G356" s="3">
        <v>40</v>
      </c>
      <c r="H356" s="3">
        <v>7</v>
      </c>
      <c r="I356" s="3">
        <v>5</v>
      </c>
      <c r="J356" s="3">
        <v>3</v>
      </c>
      <c r="K356" s="3">
        <v>10</v>
      </c>
      <c r="L356" s="3">
        <v>31</v>
      </c>
      <c r="M356" s="33" t="s">
        <v>3</v>
      </c>
      <c r="N356" s="33" t="s">
        <v>23</v>
      </c>
      <c r="O356" s="33" t="s">
        <v>16</v>
      </c>
      <c r="P356" s="33" t="s">
        <v>24</v>
      </c>
      <c r="Q356" s="33" t="s">
        <v>24</v>
      </c>
      <c r="R356" s="34" t="s">
        <v>18</v>
      </c>
      <c r="S356" s="33" t="s">
        <v>26</v>
      </c>
      <c r="T356" s="32"/>
      <c r="U356" s="63"/>
      <c r="V356" s="63"/>
      <c r="W356" s="54"/>
      <c r="X356" s="54"/>
      <c r="Y356" s="54"/>
      <c r="Z356" s="48">
        <v>43448</v>
      </c>
      <c r="AA356" s="96"/>
      <c r="AB356" s="82"/>
      <c r="AC356" s="82"/>
      <c r="AD356" s="77"/>
      <c r="AE356" s="77"/>
      <c r="AF356" s="79"/>
      <c r="AG356" s="79"/>
      <c r="AH356" s="77"/>
      <c r="AI356" s="2"/>
      <c r="AK356" t="s">
        <v>594</v>
      </c>
      <c r="AL356" t="s">
        <v>594</v>
      </c>
      <c r="AM356" t="s">
        <v>594</v>
      </c>
      <c r="AO356" t="s">
        <v>594</v>
      </c>
      <c r="AP356" t="s">
        <v>594</v>
      </c>
      <c r="AQ356" t="s">
        <v>594</v>
      </c>
      <c r="AR356" t="s">
        <v>594</v>
      </c>
      <c r="AS356" t="s">
        <v>594</v>
      </c>
      <c r="AT356" t="s">
        <v>594</v>
      </c>
      <c r="AU356" t="s">
        <v>594</v>
      </c>
      <c r="AV356" t="s">
        <v>594</v>
      </c>
      <c r="AW356" s="126" t="str">
        <f>IF(AV356&gt;0,AV356,IF(AU356&gt;0,AU356,IF(AT356&gt;0,AT356,IF(AS356&gt;0,AS356,IF(AR356&gt;0,AR356,IF(AQ356&gt;0,AQ356,IF(AP356&gt;0,AP356,IF(AO356&gt;0,AO356,IF(AN356&gt;0,AN356,IF(AM356&gt;0,AM356,IF(AL356&gt;0,AL356,IF(AK356&gt;0,AK356))))))))))))</f>
        <v/>
      </c>
      <c r="AX356" s="127"/>
      <c r="AZ356" s="145">
        <v>2</v>
      </c>
      <c r="BA356" s="126">
        <v>44.5</v>
      </c>
      <c r="BB356" s="126">
        <f>BA356/AZ356</f>
        <v>22.25</v>
      </c>
      <c r="BC356">
        <f>0.002*1000</f>
        <v>2</v>
      </c>
      <c r="BD356">
        <f t="shared" si="65"/>
        <v>1</v>
      </c>
      <c r="BE356" s="126">
        <v>4.49438202247191E-2</v>
      </c>
      <c r="BF356" s="126" t="s">
        <v>594</v>
      </c>
      <c r="BG356" s="126" t="s">
        <v>594</v>
      </c>
      <c r="BH356" s="126" t="s">
        <v>594</v>
      </c>
      <c r="BI356" s="126" t="s">
        <v>594</v>
      </c>
      <c r="BJ356" s="126" t="s">
        <v>594</v>
      </c>
      <c r="BL356" s="2" t="s">
        <v>491</v>
      </c>
      <c r="BM356" s="21" t="s">
        <v>491</v>
      </c>
      <c r="BN356" s="6"/>
      <c r="BO356" s="6"/>
      <c r="BP356" s="6"/>
      <c r="BQ356" s="6"/>
      <c r="BR356" t="str">
        <f t="shared" si="66"/>
        <v/>
      </c>
      <c r="BS356" t="s">
        <v>594</v>
      </c>
      <c r="BT356" t="s">
        <v>594</v>
      </c>
      <c r="BU356" t="s">
        <v>594</v>
      </c>
      <c r="BV356" t="s">
        <v>594</v>
      </c>
      <c r="BW356" t="s">
        <v>594</v>
      </c>
    </row>
    <row r="357" spans="1:75" x14ac:dyDescent="0.2">
      <c r="A357" s="2" t="s">
        <v>389</v>
      </c>
      <c r="B357" s="2" t="str">
        <f t="shared" si="68"/>
        <v>.</v>
      </c>
      <c r="C357" s="32" t="s">
        <v>389</v>
      </c>
      <c r="D357" s="3">
        <v>356</v>
      </c>
      <c r="E357" s="2"/>
      <c r="F357" s="2"/>
      <c r="G357" s="3">
        <v>40</v>
      </c>
      <c r="H357" s="3">
        <v>9</v>
      </c>
      <c r="I357" s="3">
        <v>5</v>
      </c>
      <c r="J357" s="3">
        <v>3</v>
      </c>
      <c r="K357" s="3">
        <v>10</v>
      </c>
      <c r="L357" s="3">
        <v>33</v>
      </c>
      <c r="M357" s="20" t="s">
        <v>3</v>
      </c>
      <c r="N357" s="20" t="s">
        <v>4</v>
      </c>
      <c r="O357" s="20" t="s">
        <v>20</v>
      </c>
      <c r="P357" s="20">
        <v>6</v>
      </c>
      <c r="Q357" s="20" t="s">
        <v>10</v>
      </c>
      <c r="R357" s="25" t="s">
        <v>581</v>
      </c>
      <c r="S357" s="21"/>
      <c r="T357" s="21"/>
      <c r="U357" s="53"/>
      <c r="V357" s="53"/>
      <c r="W357" s="53"/>
      <c r="X357" s="53"/>
      <c r="Y357" s="53"/>
      <c r="Z357" s="48">
        <v>43438</v>
      </c>
      <c r="AA357" s="96">
        <v>0.61041666666666672</v>
      </c>
      <c r="AB357" s="82">
        <v>5</v>
      </c>
      <c r="AC357" s="82">
        <v>3</v>
      </c>
      <c r="AD357" s="77" t="s">
        <v>578</v>
      </c>
      <c r="AE357" s="77"/>
      <c r="AF357" s="79"/>
      <c r="AG357" s="79"/>
      <c r="AH357" s="77"/>
      <c r="AI357" s="21"/>
      <c r="AK357">
        <v>0.12125</v>
      </c>
      <c r="AL357">
        <v>0.21545454545454545</v>
      </c>
      <c r="AM357">
        <v>0.27400000000000002</v>
      </c>
      <c r="AW357" s="126">
        <f>IF(AV357&gt;0,AV357,IF(AU357&gt;0,AU357,IF(AT357&gt;0,AT357,IF(AS357&gt;0,AS357,IF(AR357&gt;0,AR357,IF(AQ357&gt;0,AQ357,IF(AP357&gt;0,AP357,IF(AO357&gt;0,AO357,IF(AN357&gt;0,AN357,IF(AM357&gt;0,AM357,IF(AL357&gt;0,AL357,IF(AK357&gt;0,AK357))))))))))))</f>
        <v>0.27400000000000002</v>
      </c>
      <c r="AX357" s="127">
        <f>IF(AW357&gt;0,AW357*10/(BB357),"")</f>
        <v>1.0692682926829269</v>
      </c>
      <c r="AZ357" s="145">
        <f>AB357+AC357</f>
        <v>8</v>
      </c>
      <c r="BA357" s="126">
        <v>20.5</v>
      </c>
      <c r="BB357" s="126">
        <f>BA357/AZ357</f>
        <v>2.5625</v>
      </c>
      <c r="BD357" t="str">
        <f t="shared" si="65"/>
        <v/>
      </c>
      <c r="BF357" s="126" t="s">
        <v>594</v>
      </c>
      <c r="BG357" s="126" t="s">
        <v>594</v>
      </c>
      <c r="BH357" s="126" t="s">
        <v>594</v>
      </c>
      <c r="BI357" s="126" t="s">
        <v>594</v>
      </c>
      <c r="BJ357" s="126" t="s">
        <v>594</v>
      </c>
      <c r="BL357" s="2"/>
      <c r="BM357" s="21"/>
      <c r="BN357" s="6"/>
      <c r="BO357" s="6"/>
      <c r="BP357" s="6"/>
      <c r="BQ357" s="6"/>
      <c r="BR357" t="str">
        <f t="shared" si="66"/>
        <v/>
      </c>
      <c r="BS357" t="s">
        <v>594</v>
      </c>
      <c r="BT357" t="s">
        <v>594</v>
      </c>
      <c r="BU357" t="s">
        <v>594</v>
      </c>
      <c r="BV357" t="s">
        <v>594</v>
      </c>
      <c r="BW357" t="s">
        <v>594</v>
      </c>
    </row>
    <row r="358" spans="1:75" x14ac:dyDescent="0.2">
      <c r="A358" s="2" t="s">
        <v>390</v>
      </c>
      <c r="B358" s="2" t="str">
        <f t="shared" si="68"/>
        <v>.</v>
      </c>
      <c r="C358" s="3" t="s">
        <v>390</v>
      </c>
      <c r="D358" s="3">
        <v>357</v>
      </c>
      <c r="E358" s="2"/>
      <c r="F358" s="2"/>
      <c r="G358" s="3">
        <v>40</v>
      </c>
      <c r="H358" s="3">
        <v>11</v>
      </c>
      <c r="I358" s="3">
        <v>5</v>
      </c>
      <c r="J358" s="3">
        <v>3</v>
      </c>
      <c r="K358" s="3">
        <v>11</v>
      </c>
      <c r="L358" s="3">
        <v>32</v>
      </c>
      <c r="M358" s="33" t="s">
        <v>3</v>
      </c>
      <c r="N358" s="33" t="s">
        <v>4</v>
      </c>
      <c r="O358" s="33" t="s">
        <v>16</v>
      </c>
      <c r="P358" s="33" t="s">
        <v>17</v>
      </c>
      <c r="Q358" s="33" t="s">
        <v>17</v>
      </c>
      <c r="R358" s="34" t="s">
        <v>18</v>
      </c>
      <c r="S358" s="2"/>
      <c r="T358" s="21"/>
      <c r="U358" s="54"/>
      <c r="V358" s="54"/>
      <c r="W358" s="54"/>
      <c r="X358" s="54"/>
      <c r="Y358" s="54"/>
      <c r="Z358" s="48">
        <v>43448</v>
      </c>
      <c r="AA358" s="96"/>
      <c r="AB358" s="82"/>
      <c r="AC358" s="82"/>
      <c r="AD358" s="77"/>
      <c r="AE358" s="77"/>
      <c r="AF358" s="79"/>
      <c r="AG358" s="79"/>
      <c r="AH358" s="77"/>
      <c r="AI358" s="2"/>
      <c r="AK358">
        <v>0.14000000000000001</v>
      </c>
      <c r="AL358">
        <v>0.1575</v>
      </c>
      <c r="AM358">
        <v>0.16</v>
      </c>
      <c r="AN358">
        <v>0.4</v>
      </c>
      <c r="AO358">
        <v>0.77500000000000002</v>
      </c>
      <c r="AP358">
        <v>0.875</v>
      </c>
      <c r="AQ358">
        <v>1.3149999999999999</v>
      </c>
      <c r="AR358">
        <v>1.91</v>
      </c>
      <c r="AW358" s="126">
        <f>IF(AV358&gt;0,AV358,IF(AU358&gt;0,AU358,IF(AT358&gt;0,AT358,IF(AS358&gt;0,AS358,IF(AR358&gt;0,AR358,IF(AQ358&gt;0,AQ358,IF(AP358&gt;0,AP358,IF(AO358&gt;0,AO358,IF(AN358&gt;0,AN358,IF(AM358&gt;0,AM358,IF(AL358&gt;0,AL358,IF(AK358&gt;0,AK358))))))))))))</f>
        <v>1.91</v>
      </c>
      <c r="AX358" s="127">
        <f>IF(AW358&gt;0,AW358*10/(BB358),"")</f>
        <v>0.63772954924874781</v>
      </c>
      <c r="AZ358" s="145">
        <v>2</v>
      </c>
      <c r="BA358" s="145">
        <v>59.9</v>
      </c>
      <c r="BB358" s="126">
        <f>BA358/AZ358</f>
        <v>29.95</v>
      </c>
      <c r="BC358">
        <v>8.6999999999999993</v>
      </c>
      <c r="BD358">
        <f t="shared" si="65"/>
        <v>4.3499999999999996</v>
      </c>
      <c r="BE358" s="126">
        <v>0.14524207011686144</v>
      </c>
      <c r="BF358" s="126">
        <v>166.516666665</v>
      </c>
      <c r="BG358" s="126">
        <v>2.8853833333500001</v>
      </c>
      <c r="BH358" s="126">
        <v>9.0646666665000009</v>
      </c>
      <c r="BI358" s="126">
        <v>8.6366666650000007E-2</v>
      </c>
      <c r="BJ358" s="126">
        <v>3.9333333349999999E-2</v>
      </c>
      <c r="BL358" s="2" t="s">
        <v>491</v>
      </c>
      <c r="BM358" s="21" t="s">
        <v>491</v>
      </c>
      <c r="BN358" s="6"/>
      <c r="BO358" s="6"/>
      <c r="BP358" s="6"/>
      <c r="BQ358" s="6"/>
      <c r="BR358" t="str">
        <f t="shared" si="66"/>
        <v/>
      </c>
      <c r="BS358" t="s">
        <v>594</v>
      </c>
      <c r="BT358" t="s">
        <v>594</v>
      </c>
      <c r="BU358" t="s">
        <v>594</v>
      </c>
      <c r="BV358" t="s">
        <v>594</v>
      </c>
      <c r="BW358" t="s">
        <v>594</v>
      </c>
    </row>
    <row r="359" spans="1:75" x14ac:dyDescent="0.2">
      <c r="A359" s="87"/>
      <c r="B359" s="87" t="str">
        <f t="shared" si="68"/>
        <v>.</v>
      </c>
      <c r="C359" s="89" t="s">
        <v>391</v>
      </c>
      <c r="D359" s="88">
        <v>358</v>
      </c>
      <c r="E359" s="2" t="s">
        <v>587</v>
      </c>
      <c r="F359" s="29" t="s">
        <v>588</v>
      </c>
      <c r="G359" s="3">
        <v>40</v>
      </c>
      <c r="H359" s="3">
        <v>13</v>
      </c>
      <c r="I359" s="3">
        <v>5</v>
      </c>
      <c r="J359" s="3">
        <v>3</v>
      </c>
      <c r="K359" s="3">
        <v>12</v>
      </c>
      <c r="L359" s="3">
        <v>31</v>
      </c>
      <c r="M359" s="28" t="s">
        <v>3</v>
      </c>
      <c r="N359" s="28" t="s">
        <v>23</v>
      </c>
      <c r="O359" s="28" t="s">
        <v>16</v>
      </c>
      <c r="P359" s="28" t="s">
        <v>19</v>
      </c>
      <c r="Q359" s="28" t="s">
        <v>19</v>
      </c>
      <c r="R359" s="36" t="s">
        <v>18</v>
      </c>
      <c r="S359" s="21"/>
      <c r="T359" s="21">
        <v>1</v>
      </c>
      <c r="U359" s="56" t="s">
        <v>471</v>
      </c>
      <c r="V359" s="68" t="s">
        <v>496</v>
      </c>
      <c r="W359" s="68" t="s">
        <v>371</v>
      </c>
      <c r="X359" s="68"/>
      <c r="Y359" s="68"/>
      <c r="Z359" s="2"/>
      <c r="AA359" s="96"/>
      <c r="AB359" s="82"/>
      <c r="AC359" s="82"/>
      <c r="AD359" s="77"/>
      <c r="AE359" s="77"/>
      <c r="AF359" s="79"/>
      <c r="AG359" s="79"/>
      <c r="AH359" s="2"/>
      <c r="AI359" s="2"/>
      <c r="AW359" s="126"/>
      <c r="AX359" s="127"/>
      <c r="AY359" s="5" t="s">
        <v>629</v>
      </c>
      <c r="AZ359" s="145"/>
      <c r="BD359" t="str">
        <f t="shared" si="65"/>
        <v/>
      </c>
      <c r="BF359" s="126" t="s">
        <v>594</v>
      </c>
      <c r="BG359" s="126" t="s">
        <v>594</v>
      </c>
      <c r="BH359" s="126" t="s">
        <v>594</v>
      </c>
      <c r="BI359" s="126" t="s">
        <v>594</v>
      </c>
      <c r="BJ359" s="126" t="s">
        <v>594</v>
      </c>
      <c r="BL359" s="2"/>
      <c r="BM359" s="139"/>
      <c r="BN359" s="140"/>
      <c r="BO359" s="140"/>
      <c r="BP359" s="140"/>
      <c r="BQ359" s="140"/>
      <c r="BR359" t="str">
        <f t="shared" si="66"/>
        <v/>
      </c>
      <c r="BS359" t="s">
        <v>594</v>
      </c>
      <c r="BT359" t="s">
        <v>594</v>
      </c>
      <c r="BU359" t="s">
        <v>594</v>
      </c>
      <c r="BV359" t="s">
        <v>594</v>
      </c>
      <c r="BW359" t="s">
        <v>594</v>
      </c>
    </row>
    <row r="360" spans="1:75" x14ac:dyDescent="0.2">
      <c r="A360" s="2" t="s">
        <v>392</v>
      </c>
      <c r="B360" s="2" t="str">
        <f t="shared" si="68"/>
        <v>.</v>
      </c>
      <c r="C360" s="3" t="s">
        <v>392</v>
      </c>
      <c r="D360" s="3">
        <v>359</v>
      </c>
      <c r="E360" s="2"/>
      <c r="F360" s="2"/>
      <c r="G360" s="3">
        <v>40</v>
      </c>
      <c r="H360" s="3">
        <v>15</v>
      </c>
      <c r="I360" s="3">
        <v>5</v>
      </c>
      <c r="J360" s="3">
        <v>3</v>
      </c>
      <c r="K360" s="3">
        <v>12</v>
      </c>
      <c r="L360" s="3">
        <v>33</v>
      </c>
      <c r="M360" s="40" t="s">
        <v>3</v>
      </c>
      <c r="N360" s="40" t="s">
        <v>23</v>
      </c>
      <c r="O360" s="40" t="s">
        <v>16</v>
      </c>
      <c r="P360" s="40">
        <v>14</v>
      </c>
      <c r="Q360" s="40" t="s">
        <v>516</v>
      </c>
      <c r="R360" s="41" t="s">
        <v>580</v>
      </c>
      <c r="S360" s="21"/>
      <c r="T360" s="21"/>
      <c r="U360" s="53"/>
      <c r="V360" s="53"/>
      <c r="W360" s="54"/>
      <c r="X360" s="54"/>
      <c r="Y360" s="54"/>
      <c r="Z360" s="48">
        <v>43446</v>
      </c>
      <c r="AA360" s="96">
        <v>0.41111111111111115</v>
      </c>
      <c r="AB360" s="82"/>
      <c r="AC360" s="82"/>
      <c r="AD360" s="77"/>
      <c r="AE360" s="77"/>
      <c r="AF360" s="79">
        <v>27.7</v>
      </c>
      <c r="AG360" s="79"/>
      <c r="AH360" s="77" t="s">
        <v>551</v>
      </c>
      <c r="AI360" s="2"/>
      <c r="AK360" t="s">
        <v>594</v>
      </c>
      <c r="AL360">
        <v>0.11</v>
      </c>
      <c r="AM360">
        <v>0.10400000000000001</v>
      </c>
      <c r="AN360">
        <v>0.245</v>
      </c>
      <c r="AO360">
        <v>0.55500000000000005</v>
      </c>
      <c r="AP360">
        <v>0.69</v>
      </c>
      <c r="AQ360">
        <v>0.92500000000000004</v>
      </c>
      <c r="AR360">
        <v>1.2050000000000001</v>
      </c>
      <c r="AS360" t="s">
        <v>594</v>
      </c>
      <c r="AT360">
        <v>2.06</v>
      </c>
      <c r="AU360" t="s">
        <v>594</v>
      </c>
      <c r="AW360" s="126" t="str">
        <f t="shared" ref="AW360:AW391" si="69">IF(AV360&gt;0,AV360,IF(AU360&gt;0,AU360,IF(AT360&gt;0,AT360,IF(AS360&gt;0,AS360,IF(AR360&gt;0,AR360,IF(AQ360&gt;0,AQ360,IF(AP360&gt;0,AP360,IF(AO360&gt;0,AO360,IF(AN360&gt;0,AN360,IF(AM360&gt;0,AM360,IF(AL360&gt;0,AL360,IF(AK360&gt;0,AK360))))))))))))</f>
        <v/>
      </c>
      <c r="AX360" s="127"/>
      <c r="AZ360" s="145">
        <v>2</v>
      </c>
      <c r="BA360" s="126">
        <v>21.7</v>
      </c>
      <c r="BB360" s="126">
        <f t="shared" ref="BB360:BB368" si="70">BA360/AZ360</f>
        <v>10.85</v>
      </c>
      <c r="BD360" t="str">
        <f t="shared" si="65"/>
        <v/>
      </c>
      <c r="BF360" s="126" t="s">
        <v>594</v>
      </c>
      <c r="BG360" s="126" t="s">
        <v>594</v>
      </c>
      <c r="BH360" s="126" t="s">
        <v>594</v>
      </c>
      <c r="BI360" s="126" t="s">
        <v>594</v>
      </c>
      <c r="BJ360" s="126" t="s">
        <v>594</v>
      </c>
      <c r="BL360" s="2"/>
      <c r="BM360" s="21"/>
      <c r="BN360" s="6"/>
      <c r="BO360" s="6"/>
      <c r="BP360" s="6"/>
      <c r="BQ360" s="6"/>
      <c r="BR360" t="str">
        <f t="shared" si="66"/>
        <v/>
      </c>
      <c r="BS360" t="s">
        <v>594</v>
      </c>
      <c r="BT360" t="s">
        <v>594</v>
      </c>
      <c r="BU360" t="s">
        <v>594</v>
      </c>
      <c r="BV360" t="s">
        <v>594</v>
      </c>
      <c r="BW360" t="s">
        <v>594</v>
      </c>
    </row>
    <row r="361" spans="1:75" x14ac:dyDescent="0.2">
      <c r="A361" s="87" t="s">
        <v>477</v>
      </c>
      <c r="B361" s="2" t="str">
        <f t="shared" si="68"/>
        <v>.</v>
      </c>
      <c r="C361" s="88" t="s">
        <v>393</v>
      </c>
      <c r="D361" s="88">
        <v>360</v>
      </c>
      <c r="E361" s="2" t="s">
        <v>587</v>
      </c>
      <c r="F361" s="29" t="s">
        <v>588</v>
      </c>
      <c r="G361" s="3">
        <v>40</v>
      </c>
      <c r="H361" s="3">
        <v>17</v>
      </c>
      <c r="I361" s="3">
        <v>5</v>
      </c>
      <c r="J361" s="3">
        <v>3</v>
      </c>
      <c r="K361" s="3">
        <v>13</v>
      </c>
      <c r="L361" s="3">
        <v>32</v>
      </c>
      <c r="M361" s="28" t="s">
        <v>3</v>
      </c>
      <c r="N361" s="28" t="s">
        <v>4</v>
      </c>
      <c r="O361" s="28" t="s">
        <v>20</v>
      </c>
      <c r="P361" s="28">
        <v>8</v>
      </c>
      <c r="Q361" s="28" t="s">
        <v>11</v>
      </c>
      <c r="R361" s="28" t="s">
        <v>581</v>
      </c>
      <c r="S361" s="21"/>
      <c r="T361" s="21">
        <v>1</v>
      </c>
      <c r="U361" s="71"/>
      <c r="V361" s="68" t="s">
        <v>496</v>
      </c>
      <c r="W361" s="68" t="s">
        <v>352</v>
      </c>
      <c r="X361" s="68"/>
      <c r="Y361" s="68"/>
      <c r="Z361" s="48">
        <v>43440</v>
      </c>
      <c r="AA361" s="96">
        <v>0.62083333333333335</v>
      </c>
      <c r="AB361" s="82">
        <v>2</v>
      </c>
      <c r="AC361" s="82">
        <v>1</v>
      </c>
      <c r="AD361" s="77"/>
      <c r="AE361" s="77"/>
      <c r="AF361" s="79"/>
      <c r="AG361" s="79"/>
      <c r="AH361" s="77"/>
      <c r="AI361" s="21"/>
      <c r="AK361" t="s">
        <v>594</v>
      </c>
      <c r="AL361">
        <v>0.15142857142857144</v>
      </c>
      <c r="AM361">
        <v>0.11</v>
      </c>
      <c r="AN361">
        <v>0.44857142857142857</v>
      </c>
      <c r="AW361" s="126">
        <f t="shared" si="69"/>
        <v>0.44857142857142857</v>
      </c>
      <c r="AX361" s="127">
        <f>IF(AW361&gt;0,AW361*10/(BB361),"")</f>
        <v>2.1705069124423959</v>
      </c>
      <c r="AZ361" s="145">
        <f>AB361+AC361</f>
        <v>3</v>
      </c>
      <c r="BA361" s="126">
        <v>6.2</v>
      </c>
      <c r="BB361" s="126">
        <f t="shared" si="70"/>
        <v>2.0666666666666669</v>
      </c>
      <c r="BD361" t="str">
        <f t="shared" si="65"/>
        <v/>
      </c>
      <c r="BF361" s="126" t="s">
        <v>594</v>
      </c>
      <c r="BG361" s="126" t="s">
        <v>594</v>
      </c>
      <c r="BH361" s="126" t="s">
        <v>594</v>
      </c>
      <c r="BI361" s="126" t="s">
        <v>594</v>
      </c>
      <c r="BJ361" s="126" t="s">
        <v>594</v>
      </c>
      <c r="BL361" s="2"/>
      <c r="BM361" s="21"/>
      <c r="BN361" s="6"/>
      <c r="BO361" s="6"/>
      <c r="BP361" s="6"/>
      <c r="BQ361" s="6"/>
      <c r="BR361" t="str">
        <f t="shared" si="66"/>
        <v/>
      </c>
      <c r="BS361" t="s">
        <v>594</v>
      </c>
      <c r="BT361" t="s">
        <v>594</v>
      </c>
      <c r="BU361" t="s">
        <v>594</v>
      </c>
      <c r="BV361" t="s">
        <v>594</v>
      </c>
      <c r="BW361" t="s">
        <v>594</v>
      </c>
    </row>
    <row r="362" spans="1:75" x14ac:dyDescent="0.2">
      <c r="A362" s="2" t="s">
        <v>394</v>
      </c>
      <c r="B362" s="2" t="str">
        <f t="shared" si="68"/>
        <v>.</v>
      </c>
      <c r="C362" s="3" t="s">
        <v>394</v>
      </c>
      <c r="D362" s="3">
        <v>361</v>
      </c>
      <c r="E362" s="2"/>
      <c r="F362" s="2"/>
      <c r="G362" s="3">
        <v>41</v>
      </c>
      <c r="H362" s="3">
        <v>1</v>
      </c>
      <c r="I362" s="3">
        <v>6</v>
      </c>
      <c r="J362" s="3">
        <v>3</v>
      </c>
      <c r="K362" s="3">
        <v>6</v>
      </c>
      <c r="L362" s="3">
        <v>15</v>
      </c>
      <c r="M362" s="33" t="s">
        <v>3</v>
      </c>
      <c r="N362" s="33" t="s">
        <v>4</v>
      </c>
      <c r="O362" s="33" t="s">
        <v>16</v>
      </c>
      <c r="P362" s="33" t="s">
        <v>24</v>
      </c>
      <c r="Q362" s="33" t="s">
        <v>24</v>
      </c>
      <c r="R362" s="34" t="s">
        <v>18</v>
      </c>
      <c r="S362" s="33" t="s">
        <v>26</v>
      </c>
      <c r="T362" s="32"/>
      <c r="U362" s="63"/>
      <c r="V362" s="63"/>
      <c r="W362" s="54"/>
      <c r="X362" s="54"/>
      <c r="Y362" s="54"/>
      <c r="Z362" s="48">
        <v>43448</v>
      </c>
      <c r="AA362" s="96"/>
      <c r="AB362" s="82"/>
      <c r="AC362" s="82"/>
      <c r="AD362" s="77"/>
      <c r="AE362" s="77"/>
      <c r="AF362" s="79"/>
      <c r="AG362" s="79"/>
      <c r="AH362" s="77"/>
      <c r="AI362" s="2"/>
      <c r="AK362" t="s">
        <v>594</v>
      </c>
      <c r="AL362" t="s">
        <v>594</v>
      </c>
      <c r="AM362" t="s">
        <v>594</v>
      </c>
      <c r="AO362" t="s">
        <v>594</v>
      </c>
      <c r="AP362" t="s">
        <v>594</v>
      </c>
      <c r="AQ362" t="s">
        <v>594</v>
      </c>
      <c r="AR362" t="s">
        <v>594</v>
      </c>
      <c r="AS362" t="s">
        <v>594</v>
      </c>
      <c r="AT362" t="s">
        <v>594</v>
      </c>
      <c r="AU362" t="s">
        <v>594</v>
      </c>
      <c r="AV362" t="s">
        <v>594</v>
      </c>
      <c r="AW362" s="126" t="str">
        <f t="shared" si="69"/>
        <v/>
      </c>
      <c r="AX362" s="127"/>
      <c r="AZ362" s="145">
        <v>2</v>
      </c>
      <c r="BA362" s="126">
        <v>49.4</v>
      </c>
      <c r="BB362" s="126">
        <f t="shared" si="70"/>
        <v>24.7</v>
      </c>
      <c r="BC362">
        <v>6.9</v>
      </c>
      <c r="BD362">
        <f t="shared" si="65"/>
        <v>3.45</v>
      </c>
      <c r="BE362" s="126">
        <v>0.1396761133603239</v>
      </c>
      <c r="BF362" s="126">
        <v>150.54775000000001</v>
      </c>
      <c r="BG362" s="126">
        <v>2.7248000000000001</v>
      </c>
      <c r="BH362" s="126">
        <v>8.5602666665000005</v>
      </c>
      <c r="BI362" s="126">
        <v>8.9749999999999996E-2</v>
      </c>
      <c r="BJ362" s="126">
        <v>3.9E-2</v>
      </c>
      <c r="BL362" s="2" t="s">
        <v>491</v>
      </c>
      <c r="BM362" s="21" t="s">
        <v>491</v>
      </c>
      <c r="BN362" s="6"/>
      <c r="BO362" s="6"/>
      <c r="BP362" s="6"/>
      <c r="BQ362" s="6"/>
      <c r="BR362" t="str">
        <f t="shared" si="66"/>
        <v/>
      </c>
      <c r="BS362" t="s">
        <v>594</v>
      </c>
      <c r="BT362" t="s">
        <v>594</v>
      </c>
      <c r="BU362" t="s">
        <v>594</v>
      </c>
      <c r="BV362" t="s">
        <v>594</v>
      </c>
      <c r="BW362" t="s">
        <v>594</v>
      </c>
    </row>
    <row r="363" spans="1:75" x14ac:dyDescent="0.2">
      <c r="A363" s="2" t="s">
        <v>395</v>
      </c>
      <c r="B363" s="2" t="str">
        <f t="shared" si="68"/>
        <v>.</v>
      </c>
      <c r="C363" s="3" t="s">
        <v>395</v>
      </c>
      <c r="D363" s="3">
        <v>362</v>
      </c>
      <c r="E363" s="2"/>
      <c r="F363" s="2"/>
      <c r="G363" s="3">
        <v>41</v>
      </c>
      <c r="H363" s="3">
        <v>3</v>
      </c>
      <c r="I363" s="3">
        <v>6</v>
      </c>
      <c r="J363" s="3">
        <v>3</v>
      </c>
      <c r="K363" s="3">
        <v>6</v>
      </c>
      <c r="L363" s="3">
        <v>13</v>
      </c>
      <c r="M363" s="40" t="s">
        <v>3</v>
      </c>
      <c r="N363" s="40" t="s">
        <v>4</v>
      </c>
      <c r="O363" s="40" t="s">
        <v>16</v>
      </c>
      <c r="P363" s="40">
        <v>14</v>
      </c>
      <c r="Q363" s="40" t="s">
        <v>516</v>
      </c>
      <c r="R363" s="41" t="s">
        <v>580</v>
      </c>
      <c r="S363" s="37"/>
      <c r="T363" s="37"/>
      <c r="U363" s="55"/>
      <c r="V363" s="55"/>
      <c r="W363" s="54"/>
      <c r="X363" s="54"/>
      <c r="Y363" s="54"/>
      <c r="Z363" s="48">
        <v>43446</v>
      </c>
      <c r="AA363" s="96">
        <v>0.41250000000000003</v>
      </c>
      <c r="AB363" s="82"/>
      <c r="AC363" s="82"/>
      <c r="AD363" s="77"/>
      <c r="AE363" s="77"/>
      <c r="AF363" s="79">
        <v>36.299999999999997</v>
      </c>
      <c r="AG363" s="79"/>
      <c r="AH363" s="77" t="s">
        <v>551</v>
      </c>
      <c r="AI363" s="2"/>
      <c r="AK363">
        <v>0.12666666666666668</v>
      </c>
      <c r="AL363">
        <v>0.28499999999999998</v>
      </c>
      <c r="AM363">
        <v>0.34250000000000003</v>
      </c>
      <c r="AN363">
        <v>0.36285714299999999</v>
      </c>
      <c r="AO363">
        <v>0.85499999999999998</v>
      </c>
      <c r="AP363">
        <v>1.46</v>
      </c>
      <c r="AQ363">
        <v>1.77</v>
      </c>
      <c r="AR363">
        <v>2.11</v>
      </c>
      <c r="AS363">
        <v>2.97</v>
      </c>
      <c r="AT363">
        <v>3.5649999999999999</v>
      </c>
      <c r="AW363" s="126">
        <f t="shared" si="69"/>
        <v>3.5649999999999999</v>
      </c>
      <c r="AX363" s="127">
        <f t="shared" ref="AX363:AX368" si="71">IF(AW363&gt;0,AW363*10/(BB363),"")</f>
        <v>1.2293103448275862</v>
      </c>
      <c r="AZ363" s="145">
        <v>2</v>
      </c>
      <c r="BA363" s="126">
        <v>58</v>
      </c>
      <c r="BB363" s="126">
        <f t="shared" si="70"/>
        <v>29</v>
      </c>
      <c r="BD363" t="str">
        <f t="shared" si="65"/>
        <v/>
      </c>
      <c r="BF363" s="126" t="s">
        <v>594</v>
      </c>
      <c r="BG363" s="126" t="s">
        <v>594</v>
      </c>
      <c r="BH363" s="126" t="s">
        <v>594</v>
      </c>
      <c r="BI363" s="126" t="s">
        <v>594</v>
      </c>
      <c r="BJ363" s="126" t="s">
        <v>594</v>
      </c>
      <c r="BL363" s="2"/>
      <c r="BM363" s="21"/>
      <c r="BN363" s="6"/>
      <c r="BO363" s="6"/>
      <c r="BP363" s="6"/>
      <c r="BQ363" s="6"/>
      <c r="BR363" t="str">
        <f t="shared" si="66"/>
        <v/>
      </c>
      <c r="BS363" t="s">
        <v>594</v>
      </c>
      <c r="BT363" t="s">
        <v>594</v>
      </c>
      <c r="BU363" t="s">
        <v>594</v>
      </c>
      <c r="BV363" t="s">
        <v>594</v>
      </c>
      <c r="BW363" t="s">
        <v>594</v>
      </c>
    </row>
    <row r="364" spans="1:75" x14ac:dyDescent="0.2">
      <c r="A364" s="29" t="s">
        <v>410</v>
      </c>
      <c r="B364" s="2" t="str">
        <f t="shared" si="68"/>
        <v>.</v>
      </c>
      <c r="C364" s="84" t="s">
        <v>396</v>
      </c>
      <c r="D364" s="84">
        <v>363</v>
      </c>
      <c r="E364" s="29" t="s">
        <v>491</v>
      </c>
      <c r="F364" s="29" t="s">
        <v>588</v>
      </c>
      <c r="G364" s="3">
        <v>41</v>
      </c>
      <c r="H364" s="3">
        <v>5</v>
      </c>
      <c r="I364" s="3">
        <v>6</v>
      </c>
      <c r="J364" s="3">
        <v>3</v>
      </c>
      <c r="K364" s="3">
        <v>5</v>
      </c>
      <c r="L364" s="3">
        <v>14</v>
      </c>
      <c r="M364" s="20" t="s">
        <v>3</v>
      </c>
      <c r="N364" s="20" t="s">
        <v>23</v>
      </c>
      <c r="O364" s="20" t="s">
        <v>20</v>
      </c>
      <c r="P364" s="20">
        <v>2</v>
      </c>
      <c r="Q364" s="20" t="s">
        <v>2</v>
      </c>
      <c r="R364" s="25" t="s">
        <v>581</v>
      </c>
      <c r="S364" s="21"/>
      <c r="T364" s="21"/>
      <c r="U364" s="68" t="s">
        <v>546</v>
      </c>
      <c r="V364" s="53"/>
      <c r="W364" s="53"/>
      <c r="X364" s="53"/>
      <c r="Y364" s="53"/>
      <c r="Z364" s="94">
        <v>43434</v>
      </c>
      <c r="AA364" s="97">
        <v>0.64027777777777783</v>
      </c>
      <c r="AB364" s="99">
        <v>5</v>
      </c>
      <c r="AC364" s="99">
        <v>5</v>
      </c>
      <c r="AD364" s="77"/>
      <c r="AE364" s="77"/>
      <c r="AF364" s="79"/>
      <c r="AG364" s="79"/>
      <c r="AH364" s="77"/>
      <c r="AI364" s="49"/>
      <c r="AK364">
        <v>0.08</v>
      </c>
      <c r="AW364" s="126">
        <f t="shared" si="69"/>
        <v>0.08</v>
      </c>
      <c r="AX364" s="127">
        <f t="shared" si="71"/>
        <v>1.3114754098360657</v>
      </c>
      <c r="AZ364" s="145">
        <f>AB364+AC364</f>
        <v>10</v>
      </c>
      <c r="BA364" s="147">
        <v>6.1</v>
      </c>
      <c r="BB364" s="126">
        <f t="shared" si="70"/>
        <v>0.61</v>
      </c>
      <c r="BD364" t="str">
        <f t="shared" si="65"/>
        <v/>
      </c>
      <c r="BF364" s="126" t="s">
        <v>594</v>
      </c>
      <c r="BG364" s="126" t="s">
        <v>594</v>
      </c>
      <c r="BH364" s="126" t="s">
        <v>594</v>
      </c>
      <c r="BI364" s="126" t="s">
        <v>594</v>
      </c>
      <c r="BJ364" s="126" t="s">
        <v>594</v>
      </c>
      <c r="BL364" s="2"/>
      <c r="BM364" s="21"/>
      <c r="BN364" s="6"/>
      <c r="BO364" s="6"/>
      <c r="BP364" s="6"/>
      <c r="BQ364" s="6"/>
      <c r="BR364" t="str">
        <f t="shared" si="66"/>
        <v/>
      </c>
      <c r="BS364" t="s">
        <v>594</v>
      </c>
      <c r="BT364" t="s">
        <v>594</v>
      </c>
      <c r="BU364" t="s">
        <v>594</v>
      </c>
      <c r="BV364" t="s">
        <v>594</v>
      </c>
      <c r="BW364" t="s">
        <v>594</v>
      </c>
    </row>
    <row r="365" spans="1:75" x14ac:dyDescent="0.2">
      <c r="A365" s="2" t="s">
        <v>397</v>
      </c>
      <c r="B365" s="2" t="str">
        <f t="shared" si="68"/>
        <v>.</v>
      </c>
      <c r="C365" s="32" t="s">
        <v>397</v>
      </c>
      <c r="D365" s="3">
        <v>364</v>
      </c>
      <c r="E365" s="2"/>
      <c r="F365" s="2"/>
      <c r="G365" s="3">
        <v>41</v>
      </c>
      <c r="H365" s="3">
        <v>7</v>
      </c>
      <c r="I365" s="3">
        <v>6</v>
      </c>
      <c r="J365" s="3">
        <v>3</v>
      </c>
      <c r="K365" s="3">
        <v>4</v>
      </c>
      <c r="L365" s="3">
        <v>15</v>
      </c>
      <c r="M365" s="27" t="s">
        <v>3</v>
      </c>
      <c r="N365" s="27" t="s">
        <v>23</v>
      </c>
      <c r="O365" s="27" t="s">
        <v>20</v>
      </c>
      <c r="P365" s="27">
        <v>4</v>
      </c>
      <c r="Q365" s="27" t="s">
        <v>21</v>
      </c>
      <c r="R365" s="35" t="s">
        <v>580</v>
      </c>
      <c r="S365" s="21"/>
      <c r="T365" s="21"/>
      <c r="U365" s="53"/>
      <c r="V365" s="53"/>
      <c r="W365" s="53"/>
      <c r="X365" s="53"/>
      <c r="Y365" s="53"/>
      <c r="Z365" s="66">
        <v>43436</v>
      </c>
      <c r="AA365" s="96">
        <v>0.41319444444444442</v>
      </c>
      <c r="AB365" s="82">
        <v>3</v>
      </c>
      <c r="AC365" s="82">
        <v>3</v>
      </c>
      <c r="AD365" s="77"/>
      <c r="AE365" s="77"/>
      <c r="AF365" s="79"/>
      <c r="AG365" s="79"/>
      <c r="AH365" s="77"/>
      <c r="AI365" s="21"/>
      <c r="AK365">
        <v>0.08</v>
      </c>
      <c r="AL365">
        <v>0.21</v>
      </c>
      <c r="AW365" s="126">
        <f t="shared" si="69"/>
        <v>0.21</v>
      </c>
      <c r="AX365" s="127">
        <f t="shared" si="71"/>
        <v>1.4000000000000001</v>
      </c>
      <c r="AZ365" s="145">
        <f>AB365+AC365</f>
        <v>6</v>
      </c>
      <c r="BA365" s="126">
        <v>9</v>
      </c>
      <c r="BB365" s="126">
        <f t="shared" si="70"/>
        <v>1.5</v>
      </c>
      <c r="BD365" t="str">
        <f t="shared" si="65"/>
        <v/>
      </c>
      <c r="BF365" s="126" t="s">
        <v>594</v>
      </c>
      <c r="BG365" s="126" t="s">
        <v>594</v>
      </c>
      <c r="BH365" s="126" t="s">
        <v>594</v>
      </c>
      <c r="BI365" s="126" t="s">
        <v>594</v>
      </c>
      <c r="BJ365" s="126" t="s">
        <v>594</v>
      </c>
      <c r="BL365" s="2"/>
      <c r="BM365" s="21"/>
      <c r="BN365" s="6"/>
      <c r="BO365" s="6"/>
      <c r="BP365" s="6"/>
      <c r="BQ365" s="6"/>
      <c r="BR365" t="str">
        <f t="shared" si="66"/>
        <v/>
      </c>
      <c r="BS365" t="s">
        <v>594</v>
      </c>
      <c r="BT365" t="s">
        <v>594</v>
      </c>
      <c r="BU365" t="s">
        <v>594</v>
      </c>
      <c r="BV365" t="s">
        <v>594</v>
      </c>
      <c r="BW365" t="s">
        <v>594</v>
      </c>
    </row>
    <row r="366" spans="1:75" x14ac:dyDescent="0.2">
      <c r="A366" s="2" t="s">
        <v>398</v>
      </c>
      <c r="B366" s="2" t="str">
        <f t="shared" si="68"/>
        <v>.</v>
      </c>
      <c r="C366" s="3" t="s">
        <v>398</v>
      </c>
      <c r="D366" s="3">
        <v>365</v>
      </c>
      <c r="E366" s="2"/>
      <c r="F366" s="2"/>
      <c r="G366" s="3">
        <v>41</v>
      </c>
      <c r="H366" s="3">
        <v>9</v>
      </c>
      <c r="I366" s="3">
        <v>6</v>
      </c>
      <c r="J366" s="3">
        <v>3</v>
      </c>
      <c r="K366" s="3">
        <v>4</v>
      </c>
      <c r="L366" s="3">
        <v>13</v>
      </c>
      <c r="M366" s="40" t="s">
        <v>3</v>
      </c>
      <c r="N366" s="40" t="s">
        <v>23</v>
      </c>
      <c r="O366" s="40" t="s">
        <v>16</v>
      </c>
      <c r="P366" s="40">
        <v>14</v>
      </c>
      <c r="Q366" s="40" t="s">
        <v>516</v>
      </c>
      <c r="R366" s="41" t="s">
        <v>582</v>
      </c>
      <c r="S366" s="21"/>
      <c r="T366" s="21"/>
      <c r="U366" s="53"/>
      <c r="V366" s="53"/>
      <c r="W366" s="54"/>
      <c r="X366" s="54"/>
      <c r="Y366" s="54"/>
      <c r="Z366" s="48">
        <v>43446</v>
      </c>
      <c r="AA366" s="96">
        <v>0.77847222222222223</v>
      </c>
      <c r="AB366" s="82">
        <v>1</v>
      </c>
      <c r="AC366" s="82">
        <v>1</v>
      </c>
      <c r="AD366" s="77"/>
      <c r="AE366" s="77"/>
      <c r="AF366" s="79">
        <v>43.2</v>
      </c>
      <c r="AG366" s="79">
        <v>2.4</v>
      </c>
      <c r="AH366" s="77" t="s">
        <v>552</v>
      </c>
      <c r="AI366" s="2"/>
      <c r="AK366">
        <v>0.10666666666666667</v>
      </c>
      <c r="AL366">
        <v>0.26500000000000001</v>
      </c>
      <c r="AM366">
        <v>0.26</v>
      </c>
      <c r="AN366">
        <v>0.33</v>
      </c>
      <c r="AO366">
        <v>0.85499999999999998</v>
      </c>
      <c r="AP366">
        <v>0.94</v>
      </c>
      <c r="AQ366">
        <v>1.5249999999999999</v>
      </c>
      <c r="AR366">
        <v>1.7250000000000001</v>
      </c>
      <c r="AS366">
        <v>2.2799999999999998</v>
      </c>
      <c r="AT366">
        <v>2.6</v>
      </c>
      <c r="AU366">
        <v>3.29</v>
      </c>
      <c r="AW366" s="126">
        <f t="shared" si="69"/>
        <v>3.29</v>
      </c>
      <c r="AX366" s="127">
        <f t="shared" si="71"/>
        <v>1.2073394495412844</v>
      </c>
      <c r="AZ366" s="145">
        <v>2</v>
      </c>
      <c r="BA366" s="126">
        <v>54.5</v>
      </c>
      <c r="BB366" s="126">
        <f t="shared" si="70"/>
        <v>27.25</v>
      </c>
      <c r="BD366" t="str">
        <f t="shared" si="65"/>
        <v/>
      </c>
      <c r="BF366" s="126" t="s">
        <v>594</v>
      </c>
      <c r="BG366" s="126" t="s">
        <v>594</v>
      </c>
      <c r="BH366" s="126" t="s">
        <v>594</v>
      </c>
      <c r="BI366" s="126" t="s">
        <v>594</v>
      </c>
      <c r="BJ366" s="126" t="s">
        <v>594</v>
      </c>
      <c r="BL366" s="2"/>
      <c r="BM366" s="21"/>
      <c r="BN366" s="6"/>
      <c r="BO366" s="6"/>
      <c r="BP366" s="6"/>
      <c r="BQ366" s="6"/>
      <c r="BR366" t="str">
        <f t="shared" si="66"/>
        <v/>
      </c>
      <c r="BS366" t="s">
        <v>594</v>
      </c>
      <c r="BT366" t="s">
        <v>594</v>
      </c>
      <c r="BU366" t="s">
        <v>594</v>
      </c>
      <c r="BV366" t="s">
        <v>594</v>
      </c>
      <c r="BW366" t="s">
        <v>594</v>
      </c>
    </row>
    <row r="367" spans="1:75" x14ac:dyDescent="0.2">
      <c r="A367" s="2" t="s">
        <v>399</v>
      </c>
      <c r="B367" s="2" t="str">
        <f t="shared" si="68"/>
        <v>.</v>
      </c>
      <c r="C367" s="32" t="s">
        <v>399</v>
      </c>
      <c r="D367" s="3">
        <v>366</v>
      </c>
      <c r="E367" s="2"/>
      <c r="F367" s="2"/>
      <c r="G367" s="3">
        <v>41</v>
      </c>
      <c r="H367" s="3">
        <v>11</v>
      </c>
      <c r="I367" s="3">
        <v>6</v>
      </c>
      <c r="J367" s="3">
        <v>3</v>
      </c>
      <c r="K367" s="3">
        <v>3</v>
      </c>
      <c r="L367" s="3">
        <v>14</v>
      </c>
      <c r="M367" s="26" t="s">
        <v>3</v>
      </c>
      <c r="N367" s="26" t="s">
        <v>23</v>
      </c>
      <c r="O367" s="26" t="s">
        <v>20</v>
      </c>
      <c r="P367" s="26">
        <v>3</v>
      </c>
      <c r="Q367" s="26" t="s">
        <v>7</v>
      </c>
      <c r="R367" s="38" t="s">
        <v>580</v>
      </c>
      <c r="S367" s="21"/>
      <c r="T367" s="21"/>
      <c r="U367" s="53"/>
      <c r="V367" s="53"/>
      <c r="W367" s="53"/>
      <c r="X367" s="53"/>
      <c r="Y367" s="53"/>
      <c r="Z367" s="66">
        <v>43435</v>
      </c>
      <c r="AA367" s="96">
        <v>0.43263888888888885</v>
      </c>
      <c r="AB367" s="82">
        <v>4</v>
      </c>
      <c r="AC367" s="82">
        <v>2</v>
      </c>
      <c r="AD367" s="77"/>
      <c r="AE367" s="77"/>
      <c r="AF367" s="79"/>
      <c r="AG367" s="79"/>
      <c r="AH367" s="77"/>
      <c r="AI367" s="21"/>
      <c r="AK367">
        <v>0.10600000000000001</v>
      </c>
      <c r="AW367" s="126">
        <f t="shared" si="69"/>
        <v>0.10600000000000001</v>
      </c>
      <c r="AX367" s="127">
        <f t="shared" si="71"/>
        <v>0.75714285714285712</v>
      </c>
      <c r="AZ367" s="145">
        <f>AB367+AC367</f>
        <v>6</v>
      </c>
      <c r="BA367" s="126">
        <v>8.4</v>
      </c>
      <c r="BB367" s="126">
        <f t="shared" si="70"/>
        <v>1.4000000000000001</v>
      </c>
      <c r="BD367" t="str">
        <f t="shared" si="65"/>
        <v/>
      </c>
      <c r="BF367" s="126" t="s">
        <v>594</v>
      </c>
      <c r="BG367" s="126" t="s">
        <v>594</v>
      </c>
      <c r="BH367" s="126" t="s">
        <v>594</v>
      </c>
      <c r="BI367" s="126" t="s">
        <v>594</v>
      </c>
      <c r="BJ367" s="126" t="s">
        <v>594</v>
      </c>
      <c r="BL367" s="2"/>
      <c r="BM367" s="21"/>
      <c r="BN367" s="6"/>
      <c r="BO367" s="6"/>
      <c r="BP367" s="6"/>
      <c r="BQ367" s="6"/>
      <c r="BR367" t="str">
        <f t="shared" si="66"/>
        <v/>
      </c>
      <c r="BS367" t="s">
        <v>594</v>
      </c>
      <c r="BT367" t="s">
        <v>594</v>
      </c>
      <c r="BU367" t="s">
        <v>594</v>
      </c>
      <c r="BV367" t="s">
        <v>594</v>
      </c>
      <c r="BW367" t="s">
        <v>594</v>
      </c>
    </row>
    <row r="368" spans="1:75" x14ac:dyDescent="0.2">
      <c r="A368" s="2" t="s">
        <v>400</v>
      </c>
      <c r="B368" s="2" t="str">
        <f t="shared" si="68"/>
        <v>.</v>
      </c>
      <c r="C368" s="32" t="s">
        <v>400</v>
      </c>
      <c r="D368" s="3">
        <v>367</v>
      </c>
      <c r="E368" s="2"/>
      <c r="F368" s="2"/>
      <c r="G368" s="3">
        <v>41</v>
      </c>
      <c r="H368" s="3">
        <v>13</v>
      </c>
      <c r="I368" s="3">
        <v>6</v>
      </c>
      <c r="J368" s="3">
        <v>3</v>
      </c>
      <c r="K368" s="3">
        <v>2</v>
      </c>
      <c r="L368" s="3">
        <v>15</v>
      </c>
      <c r="M368" s="27" t="s">
        <v>3</v>
      </c>
      <c r="N368" s="27" t="s">
        <v>4</v>
      </c>
      <c r="O368" s="27" t="s">
        <v>20</v>
      </c>
      <c r="P368" s="27">
        <v>4</v>
      </c>
      <c r="Q368" s="27" t="s">
        <v>21</v>
      </c>
      <c r="R368" s="35" t="s">
        <v>582</v>
      </c>
      <c r="S368" s="21"/>
      <c r="T368" s="21"/>
      <c r="U368" s="53"/>
      <c r="V368" s="53"/>
      <c r="W368" s="53"/>
      <c r="X368" s="53"/>
      <c r="Y368" s="53"/>
      <c r="Z368" s="66">
        <v>43436</v>
      </c>
      <c r="AA368" s="96">
        <v>0.77083333333333337</v>
      </c>
      <c r="AB368" s="82">
        <v>3</v>
      </c>
      <c r="AC368" s="82">
        <v>2</v>
      </c>
      <c r="AD368" s="77"/>
      <c r="AE368" s="77"/>
      <c r="AF368" s="79"/>
      <c r="AG368" s="79"/>
      <c r="AH368" s="77"/>
      <c r="AI368" s="21"/>
      <c r="AK368">
        <v>0.21666666666666667</v>
      </c>
      <c r="AL368">
        <v>0.22428571428571428</v>
      </c>
      <c r="AM368">
        <v>0.23499999999999999</v>
      </c>
      <c r="AW368" s="126">
        <f t="shared" si="69"/>
        <v>0.23499999999999999</v>
      </c>
      <c r="AX368" s="127">
        <f t="shared" si="71"/>
        <v>1.2912087912087911</v>
      </c>
      <c r="AZ368" s="145">
        <f>AB368+AC368</f>
        <v>5</v>
      </c>
      <c r="BA368" s="126">
        <v>9.1</v>
      </c>
      <c r="BB368" s="126">
        <f t="shared" si="70"/>
        <v>1.8199999999999998</v>
      </c>
      <c r="BD368" t="str">
        <f t="shared" si="65"/>
        <v/>
      </c>
      <c r="BF368" s="126" t="s">
        <v>594</v>
      </c>
      <c r="BG368" s="126" t="s">
        <v>594</v>
      </c>
      <c r="BH368" s="126" t="s">
        <v>594</v>
      </c>
      <c r="BI368" s="126" t="s">
        <v>594</v>
      </c>
      <c r="BJ368" s="126" t="s">
        <v>594</v>
      </c>
      <c r="BL368" s="2"/>
      <c r="BM368" s="21"/>
      <c r="BN368" s="6"/>
      <c r="BO368" s="6"/>
      <c r="BP368" s="6"/>
      <c r="BQ368" s="6"/>
      <c r="BR368" t="str">
        <f t="shared" si="66"/>
        <v/>
      </c>
      <c r="BS368" t="s">
        <v>594</v>
      </c>
      <c r="BT368" t="s">
        <v>594</v>
      </c>
      <c r="BU368" t="s">
        <v>594</v>
      </c>
      <c r="BV368" t="s">
        <v>594</v>
      </c>
      <c r="BW368" t="s">
        <v>594</v>
      </c>
    </row>
    <row r="369" spans="1:76" x14ac:dyDescent="0.2">
      <c r="A369" s="2" t="s">
        <v>401</v>
      </c>
      <c r="B369" s="2" t="str">
        <f t="shared" si="68"/>
        <v>.</v>
      </c>
      <c r="C369" s="3" t="s">
        <v>401</v>
      </c>
      <c r="D369" s="3">
        <v>368</v>
      </c>
      <c r="E369" s="2"/>
      <c r="F369" s="2"/>
      <c r="G369" s="3">
        <v>41</v>
      </c>
      <c r="H369" s="3">
        <v>15</v>
      </c>
      <c r="I369" s="3">
        <v>6</v>
      </c>
      <c r="J369" s="3">
        <v>3</v>
      </c>
      <c r="K369" s="3">
        <v>2</v>
      </c>
      <c r="L369" s="3">
        <v>13</v>
      </c>
      <c r="M369" s="22" t="s">
        <v>25</v>
      </c>
      <c r="N369" s="22" t="s">
        <v>25</v>
      </c>
      <c r="O369" s="22" t="s">
        <v>25</v>
      </c>
      <c r="P369" s="22" t="s">
        <v>25</v>
      </c>
      <c r="Q369" s="22" t="s">
        <v>25</v>
      </c>
      <c r="R369" s="42" t="s">
        <v>25</v>
      </c>
      <c r="S369" s="6"/>
      <c r="T369" s="21"/>
      <c r="U369" s="53"/>
      <c r="V369" s="53"/>
      <c r="W369" s="54"/>
      <c r="X369" s="54"/>
      <c r="Y369" s="54"/>
      <c r="Z369" s="2"/>
      <c r="AA369" s="96"/>
      <c r="AB369" s="82"/>
      <c r="AC369" s="82"/>
      <c r="AD369" s="77"/>
      <c r="AE369" s="77"/>
      <c r="AF369" s="79"/>
      <c r="AG369" s="79"/>
      <c r="AH369" s="77"/>
      <c r="AI369" s="2"/>
      <c r="AK369" t="s">
        <v>594</v>
      </c>
      <c r="AL369" t="s">
        <v>594</v>
      </c>
      <c r="AM369" t="s">
        <v>594</v>
      </c>
      <c r="AO369" t="s">
        <v>594</v>
      </c>
      <c r="AP369" t="s">
        <v>594</v>
      </c>
      <c r="AQ369" t="s">
        <v>594</v>
      </c>
      <c r="AR369" t="s">
        <v>594</v>
      </c>
      <c r="AS369" t="s">
        <v>594</v>
      </c>
      <c r="AT369" t="s">
        <v>594</v>
      </c>
      <c r="AU369" t="s">
        <v>594</v>
      </c>
      <c r="AV369" t="s">
        <v>594</v>
      </c>
      <c r="AW369" s="126" t="str">
        <f t="shared" si="69"/>
        <v/>
      </c>
      <c r="AX369" s="127"/>
      <c r="AZ369" s="145"/>
      <c r="BD369" t="str">
        <f t="shared" si="65"/>
        <v/>
      </c>
      <c r="BF369" s="126" t="s">
        <v>594</v>
      </c>
      <c r="BG369" s="126" t="s">
        <v>594</v>
      </c>
      <c r="BH369" s="126" t="s">
        <v>594</v>
      </c>
      <c r="BI369" s="126" t="s">
        <v>594</v>
      </c>
      <c r="BJ369" s="126" t="s">
        <v>594</v>
      </c>
      <c r="BL369" s="2"/>
      <c r="BM369" s="21"/>
      <c r="BN369" s="6"/>
      <c r="BO369" s="6"/>
      <c r="BP369" s="6"/>
      <c r="BQ369" s="6"/>
      <c r="BR369" t="str">
        <f t="shared" si="66"/>
        <v/>
      </c>
      <c r="BS369" t="s">
        <v>594</v>
      </c>
      <c r="BT369" t="s">
        <v>594</v>
      </c>
      <c r="BU369" t="s">
        <v>594</v>
      </c>
      <c r="BV369" t="s">
        <v>594</v>
      </c>
      <c r="BW369" t="s">
        <v>594</v>
      </c>
    </row>
    <row r="370" spans="1:76" x14ac:dyDescent="0.2">
      <c r="A370" s="2" t="s">
        <v>402</v>
      </c>
      <c r="B370" s="2" t="str">
        <f t="shared" si="68"/>
        <v>.</v>
      </c>
      <c r="C370" s="3" t="s">
        <v>402</v>
      </c>
      <c r="D370" s="3">
        <v>369</v>
      </c>
      <c r="E370" s="2"/>
      <c r="F370" s="2"/>
      <c r="G370" s="3">
        <v>41</v>
      </c>
      <c r="H370" s="3">
        <v>17</v>
      </c>
      <c r="I370" s="3">
        <v>6</v>
      </c>
      <c r="J370" s="3">
        <v>3</v>
      </c>
      <c r="K370" s="3">
        <v>1</v>
      </c>
      <c r="L370" s="3">
        <v>14</v>
      </c>
      <c r="M370" s="31" t="s">
        <v>3</v>
      </c>
      <c r="N370" s="31" t="s">
        <v>23</v>
      </c>
      <c r="O370" s="31" t="s">
        <v>16</v>
      </c>
      <c r="P370" s="31">
        <v>13</v>
      </c>
      <c r="Q370" s="31" t="s">
        <v>515</v>
      </c>
      <c r="R370" s="39" t="s">
        <v>583</v>
      </c>
      <c r="S370" s="6"/>
      <c r="T370" s="21"/>
      <c r="U370" s="53"/>
      <c r="V370" s="53"/>
      <c r="W370" s="54"/>
      <c r="X370" s="54"/>
      <c r="Y370" s="54"/>
      <c r="Z370" s="116">
        <v>43445</v>
      </c>
      <c r="AA370" s="118">
        <v>0.94444444444444453</v>
      </c>
      <c r="AB370" s="120">
        <v>1</v>
      </c>
      <c r="AC370" s="120">
        <v>1</v>
      </c>
      <c r="AD370" s="77"/>
      <c r="AE370" s="77"/>
      <c r="AF370" s="79">
        <v>36.200000000000003</v>
      </c>
      <c r="AG370" s="79">
        <v>-2.2999999999999998</v>
      </c>
      <c r="AH370" s="77" t="s">
        <v>551</v>
      </c>
      <c r="AI370" s="2"/>
      <c r="AK370">
        <v>0.1</v>
      </c>
      <c r="AL370">
        <v>0.19</v>
      </c>
      <c r="AM370">
        <v>0.26500000000000001</v>
      </c>
      <c r="AN370">
        <v>0.33500000000000002</v>
      </c>
      <c r="AO370">
        <v>0.60499999999999998</v>
      </c>
      <c r="AP370">
        <v>0.82</v>
      </c>
      <c r="AQ370">
        <v>1.135</v>
      </c>
      <c r="AR370">
        <v>1.425</v>
      </c>
      <c r="AS370">
        <v>1.6950000000000001</v>
      </c>
      <c r="AT370">
        <v>2.0649999999999999</v>
      </c>
      <c r="AW370" s="126">
        <f t="shared" si="69"/>
        <v>2.0649999999999999</v>
      </c>
      <c r="AX370" s="127">
        <f>IF(AW370&gt;0,AW370*10/(BB370),"")</f>
        <v>1.645418326693227</v>
      </c>
      <c r="AZ370" s="145">
        <v>2</v>
      </c>
      <c r="BA370" s="126">
        <v>25.1</v>
      </c>
      <c r="BB370" s="126">
        <f t="shared" ref="BB370:BB377" si="72">BA370/AZ370</f>
        <v>12.55</v>
      </c>
      <c r="BD370" t="str">
        <f t="shared" si="65"/>
        <v/>
      </c>
      <c r="BF370" s="126" t="s">
        <v>594</v>
      </c>
      <c r="BG370" s="126" t="s">
        <v>594</v>
      </c>
      <c r="BH370" s="126" t="s">
        <v>594</v>
      </c>
      <c r="BI370" s="126" t="s">
        <v>594</v>
      </c>
      <c r="BJ370" s="126" t="s">
        <v>594</v>
      </c>
      <c r="BL370" s="2"/>
      <c r="BM370" s="21"/>
      <c r="BN370" s="6"/>
      <c r="BO370" s="6"/>
      <c r="BP370" s="6"/>
      <c r="BQ370" s="6"/>
      <c r="BR370" t="str">
        <f t="shared" si="66"/>
        <v/>
      </c>
      <c r="BS370" t="s">
        <v>594</v>
      </c>
      <c r="BT370" t="s">
        <v>594</v>
      </c>
      <c r="BU370" t="s">
        <v>594</v>
      </c>
      <c r="BV370" t="s">
        <v>594</v>
      </c>
      <c r="BW370" t="s">
        <v>594</v>
      </c>
    </row>
    <row r="371" spans="1:76" x14ac:dyDescent="0.2">
      <c r="A371" s="2" t="s">
        <v>403</v>
      </c>
      <c r="B371" s="2" t="str">
        <f t="shared" si="68"/>
        <v>.</v>
      </c>
      <c r="C371" s="3" t="s">
        <v>403</v>
      </c>
      <c r="D371" s="3">
        <v>370</v>
      </c>
      <c r="E371" s="2"/>
      <c r="F371" s="2"/>
      <c r="G371" s="3">
        <v>42</v>
      </c>
      <c r="H371" s="3">
        <v>1</v>
      </c>
      <c r="I371" s="3">
        <v>6</v>
      </c>
      <c r="J371" s="3">
        <v>3</v>
      </c>
      <c r="K371" s="3">
        <v>6</v>
      </c>
      <c r="L371" s="3">
        <v>11</v>
      </c>
      <c r="M371" s="40" t="s">
        <v>3</v>
      </c>
      <c r="N371" s="40" t="s">
        <v>23</v>
      </c>
      <c r="O371" s="40" t="s">
        <v>16</v>
      </c>
      <c r="P371" s="40">
        <v>14</v>
      </c>
      <c r="Q371" s="40" t="s">
        <v>516</v>
      </c>
      <c r="R371" s="41" t="s">
        <v>583</v>
      </c>
      <c r="S371" s="21"/>
      <c r="T371" s="21"/>
      <c r="U371" s="53"/>
      <c r="V371" s="53"/>
      <c r="W371" s="54"/>
      <c r="X371" s="54"/>
      <c r="Y371" s="54"/>
      <c r="Z371" s="48">
        <v>43446</v>
      </c>
      <c r="AA371" s="96">
        <v>0.93263888888888891</v>
      </c>
      <c r="AB371" s="82"/>
      <c r="AC371" s="82"/>
      <c r="AD371" s="77"/>
      <c r="AE371" s="77"/>
      <c r="AF371" s="79"/>
      <c r="AG371" s="79"/>
      <c r="AH371" s="77" t="s">
        <v>551</v>
      </c>
      <c r="AI371" s="2"/>
      <c r="AK371">
        <v>0.12</v>
      </c>
      <c r="AL371">
        <v>0.19</v>
      </c>
      <c r="AM371">
        <v>0.23399999999999999</v>
      </c>
      <c r="AN371">
        <v>0.41714285714285715</v>
      </c>
      <c r="AO371">
        <v>0.75</v>
      </c>
      <c r="AP371">
        <v>0.94499999999999995</v>
      </c>
      <c r="AQ371">
        <v>1.345</v>
      </c>
      <c r="AR371">
        <v>1.855</v>
      </c>
      <c r="AS371">
        <v>2.625</v>
      </c>
      <c r="AT371">
        <v>2.3199999999999998</v>
      </c>
      <c r="AU371">
        <v>4.2649999999999997</v>
      </c>
      <c r="AW371" s="126">
        <f t="shared" si="69"/>
        <v>4.2649999999999997</v>
      </c>
      <c r="AX371" s="127">
        <f>IF(AW371&gt;0,AW371*10/(BB371),"")</f>
        <v>1.3433070866141732</v>
      </c>
      <c r="AZ371" s="145">
        <v>2</v>
      </c>
      <c r="BA371" s="126">
        <v>63.5</v>
      </c>
      <c r="BB371" s="126">
        <f t="shared" si="72"/>
        <v>31.75</v>
      </c>
      <c r="BD371" t="str">
        <f t="shared" si="65"/>
        <v/>
      </c>
      <c r="BF371" s="126" t="s">
        <v>594</v>
      </c>
      <c r="BG371" s="126" t="s">
        <v>594</v>
      </c>
      <c r="BH371" s="126" t="s">
        <v>594</v>
      </c>
      <c r="BI371" s="126" t="s">
        <v>594</v>
      </c>
      <c r="BJ371" s="126" t="s">
        <v>594</v>
      </c>
      <c r="BL371" s="2"/>
      <c r="BM371" s="21"/>
      <c r="BN371" s="6"/>
      <c r="BO371" s="6"/>
      <c r="BP371" s="6"/>
      <c r="BQ371" s="6"/>
      <c r="BR371" t="str">
        <f t="shared" si="66"/>
        <v/>
      </c>
      <c r="BS371" t="s">
        <v>594</v>
      </c>
      <c r="BT371" t="s">
        <v>594</v>
      </c>
      <c r="BU371" t="s">
        <v>594</v>
      </c>
      <c r="BV371" t="s">
        <v>594</v>
      </c>
      <c r="BW371" t="s">
        <v>594</v>
      </c>
    </row>
    <row r="372" spans="1:76" x14ac:dyDescent="0.2">
      <c r="A372" s="2" t="s">
        <v>404</v>
      </c>
      <c r="B372" s="2" t="str">
        <f t="shared" si="68"/>
        <v>.</v>
      </c>
      <c r="C372" s="3" t="s">
        <v>404</v>
      </c>
      <c r="D372" s="3">
        <v>371</v>
      </c>
      <c r="E372" s="2"/>
      <c r="F372" s="2"/>
      <c r="G372" s="3">
        <v>42</v>
      </c>
      <c r="H372" s="3">
        <v>3</v>
      </c>
      <c r="I372" s="3">
        <v>6</v>
      </c>
      <c r="J372" s="3">
        <v>3</v>
      </c>
      <c r="K372" s="3">
        <v>6</v>
      </c>
      <c r="L372" s="3">
        <v>9</v>
      </c>
      <c r="M372" s="31" t="s">
        <v>3</v>
      </c>
      <c r="N372" s="31" t="s">
        <v>4</v>
      </c>
      <c r="O372" s="31" t="s">
        <v>16</v>
      </c>
      <c r="P372" s="31">
        <v>13</v>
      </c>
      <c r="Q372" s="31" t="s">
        <v>515</v>
      </c>
      <c r="R372" s="39" t="s">
        <v>582</v>
      </c>
      <c r="S372" s="21"/>
      <c r="T372" s="21"/>
      <c r="U372" s="53"/>
      <c r="V372" s="53"/>
      <c r="W372" s="54"/>
      <c r="X372" s="54"/>
      <c r="Y372" s="54"/>
      <c r="Z372" s="48">
        <v>43445</v>
      </c>
      <c r="AA372" s="96">
        <v>0.78055555555555556</v>
      </c>
      <c r="AB372" s="82">
        <v>1</v>
      </c>
      <c r="AC372" s="82">
        <v>1</v>
      </c>
      <c r="AD372" s="77"/>
      <c r="AE372" s="77"/>
      <c r="AF372" s="79">
        <v>38.9</v>
      </c>
      <c r="AG372" s="79"/>
      <c r="AH372" s="77" t="s">
        <v>554</v>
      </c>
      <c r="AI372" s="2"/>
      <c r="AK372">
        <v>0.06</v>
      </c>
      <c r="AL372">
        <v>0.16500000000000001</v>
      </c>
      <c r="AM372">
        <v>0.18</v>
      </c>
      <c r="AN372">
        <v>0.2688888888888889</v>
      </c>
      <c r="AO372">
        <v>0.69</v>
      </c>
      <c r="AP372">
        <v>0.92500000000000004</v>
      </c>
      <c r="AQ372">
        <v>1.1950000000000001</v>
      </c>
      <c r="AR372">
        <v>1.2949999999999999</v>
      </c>
      <c r="AS372">
        <v>2.2599999999999998</v>
      </c>
      <c r="AT372">
        <v>2.89</v>
      </c>
      <c r="AW372" s="126">
        <f t="shared" si="69"/>
        <v>2.89</v>
      </c>
      <c r="AX372" s="127">
        <f>IF(AW372&gt;0,AW372*10/(BB372),"")</f>
        <v>1.1513944223107571</v>
      </c>
      <c r="AZ372" s="145">
        <v>2</v>
      </c>
      <c r="BA372" s="126">
        <v>50.2</v>
      </c>
      <c r="BB372" s="126">
        <f t="shared" si="72"/>
        <v>25.1</v>
      </c>
      <c r="BD372" t="str">
        <f t="shared" si="65"/>
        <v/>
      </c>
      <c r="BF372" s="126" t="s">
        <v>594</v>
      </c>
      <c r="BG372" s="126" t="s">
        <v>594</v>
      </c>
      <c r="BH372" s="126" t="s">
        <v>594</v>
      </c>
      <c r="BI372" s="126" t="s">
        <v>594</v>
      </c>
      <c r="BJ372" s="126" t="s">
        <v>594</v>
      </c>
      <c r="BL372" s="2"/>
      <c r="BM372" s="21"/>
      <c r="BN372" s="6"/>
      <c r="BO372" s="6"/>
      <c r="BP372" s="6"/>
      <c r="BQ372" s="6"/>
      <c r="BR372" t="str">
        <f t="shared" si="66"/>
        <v/>
      </c>
      <c r="BS372" t="s">
        <v>594</v>
      </c>
      <c r="BT372" t="s">
        <v>594</v>
      </c>
      <c r="BU372" t="s">
        <v>594</v>
      </c>
      <c r="BV372" t="s">
        <v>594</v>
      </c>
      <c r="BW372" t="s">
        <v>594</v>
      </c>
    </row>
    <row r="373" spans="1:76" x14ac:dyDescent="0.2">
      <c r="A373" s="2" t="s">
        <v>405</v>
      </c>
      <c r="B373" s="2" t="str">
        <f t="shared" si="68"/>
        <v>.</v>
      </c>
      <c r="C373" s="3" t="s">
        <v>405</v>
      </c>
      <c r="D373" s="3">
        <v>372</v>
      </c>
      <c r="E373" s="2"/>
      <c r="F373" s="2"/>
      <c r="G373" s="3">
        <v>42</v>
      </c>
      <c r="H373" s="3">
        <v>5</v>
      </c>
      <c r="I373" s="3">
        <v>6</v>
      </c>
      <c r="J373" s="3">
        <v>3</v>
      </c>
      <c r="K373" s="3">
        <v>5</v>
      </c>
      <c r="L373" s="3">
        <v>10</v>
      </c>
      <c r="M373" s="31" t="s">
        <v>3</v>
      </c>
      <c r="N373" s="31" t="s">
        <v>23</v>
      </c>
      <c r="O373" s="31" t="s">
        <v>16</v>
      </c>
      <c r="P373" s="31">
        <v>13</v>
      </c>
      <c r="Q373" s="31" t="s">
        <v>515</v>
      </c>
      <c r="R373" s="39" t="s">
        <v>581</v>
      </c>
      <c r="S373" s="21"/>
      <c r="T373" s="21"/>
      <c r="U373" s="53"/>
      <c r="V373" s="53"/>
      <c r="W373" s="54"/>
      <c r="X373" s="54"/>
      <c r="Y373" s="54"/>
      <c r="Z373" s="48">
        <v>43445</v>
      </c>
      <c r="AA373" s="96">
        <v>0.61041666666666672</v>
      </c>
      <c r="AB373" s="82">
        <v>1</v>
      </c>
      <c r="AC373" s="82">
        <v>1</v>
      </c>
      <c r="AD373" s="77"/>
      <c r="AE373" s="77"/>
      <c r="AF373" s="79">
        <v>39.200000000000003</v>
      </c>
      <c r="AG373" s="79"/>
      <c r="AH373" s="77" t="s">
        <v>554</v>
      </c>
      <c r="AI373" s="2"/>
      <c r="AK373">
        <v>0.11</v>
      </c>
      <c r="AL373">
        <v>0.17499999999999999</v>
      </c>
      <c r="AM373">
        <v>0.1875</v>
      </c>
      <c r="AN373">
        <v>0.3075</v>
      </c>
      <c r="AO373">
        <v>0.73</v>
      </c>
      <c r="AP373">
        <v>0.92500000000000004</v>
      </c>
      <c r="AQ373">
        <v>1.34</v>
      </c>
      <c r="AR373">
        <v>1.2849999999999999</v>
      </c>
      <c r="AS373">
        <v>1.8149999999999999</v>
      </c>
      <c r="AT373">
        <v>2.4550000000000001</v>
      </c>
      <c r="AW373" s="126">
        <f t="shared" si="69"/>
        <v>2.4550000000000001</v>
      </c>
      <c r="AX373" s="127">
        <f>IF(AW373&gt;0,AW373*10/(BB373),"")</f>
        <v>1.2063882063882063</v>
      </c>
      <c r="AZ373" s="145">
        <v>2</v>
      </c>
      <c r="BA373" s="126">
        <v>40.700000000000003</v>
      </c>
      <c r="BB373" s="126">
        <f t="shared" si="72"/>
        <v>20.350000000000001</v>
      </c>
      <c r="BD373" t="str">
        <f t="shared" si="65"/>
        <v/>
      </c>
      <c r="BF373" s="126" t="s">
        <v>594</v>
      </c>
      <c r="BG373" s="126" t="s">
        <v>594</v>
      </c>
      <c r="BH373" s="126" t="s">
        <v>594</v>
      </c>
      <c r="BI373" s="126" t="s">
        <v>594</v>
      </c>
      <c r="BJ373" s="126" t="s">
        <v>594</v>
      </c>
      <c r="BL373" s="2"/>
      <c r="BM373" s="21"/>
      <c r="BN373" s="6"/>
      <c r="BO373" s="6"/>
      <c r="BP373" s="6"/>
      <c r="BQ373" s="6"/>
      <c r="BR373" t="str">
        <f t="shared" si="66"/>
        <v/>
      </c>
      <c r="BS373" t="s">
        <v>594</v>
      </c>
      <c r="BT373" t="s">
        <v>594</v>
      </c>
      <c r="BU373" t="s">
        <v>594</v>
      </c>
      <c r="BV373" t="s">
        <v>594</v>
      </c>
      <c r="BW373" t="s">
        <v>594</v>
      </c>
      <c r="BX373" s="1" t="s">
        <v>624</v>
      </c>
    </row>
    <row r="374" spans="1:76" x14ac:dyDescent="0.2">
      <c r="A374" s="2" t="s">
        <v>406</v>
      </c>
      <c r="B374" s="2" t="str">
        <f t="shared" si="68"/>
        <v>.</v>
      </c>
      <c r="C374" s="3" t="s">
        <v>406</v>
      </c>
      <c r="D374" s="3">
        <v>373</v>
      </c>
      <c r="E374" s="2"/>
      <c r="F374" s="2"/>
      <c r="G374" s="3">
        <v>42</v>
      </c>
      <c r="H374" s="3">
        <v>7</v>
      </c>
      <c r="I374" s="3">
        <v>6</v>
      </c>
      <c r="J374" s="3">
        <v>3</v>
      </c>
      <c r="K374" s="3">
        <v>4</v>
      </c>
      <c r="L374" s="3">
        <v>11</v>
      </c>
      <c r="M374" s="33" t="s">
        <v>3</v>
      </c>
      <c r="N374" s="33" t="s">
        <v>23</v>
      </c>
      <c r="O374" s="33" t="s">
        <v>16</v>
      </c>
      <c r="P374" s="33" t="s">
        <v>24</v>
      </c>
      <c r="Q374" s="33" t="s">
        <v>24</v>
      </c>
      <c r="R374" s="34" t="s">
        <v>18</v>
      </c>
      <c r="S374" s="33" t="s">
        <v>26</v>
      </c>
      <c r="T374" s="32"/>
      <c r="U374" s="63"/>
      <c r="V374" s="63"/>
      <c r="W374" s="54"/>
      <c r="X374" s="54"/>
      <c r="Y374" s="54"/>
      <c r="Z374" s="48">
        <v>43448</v>
      </c>
      <c r="AA374" s="96"/>
      <c r="AB374" s="82"/>
      <c r="AC374" s="82"/>
      <c r="AD374" s="77"/>
      <c r="AE374" s="77"/>
      <c r="AF374" s="79"/>
      <c r="AG374" s="79"/>
      <c r="AH374" s="77"/>
      <c r="AI374" s="132"/>
      <c r="AK374" t="s">
        <v>594</v>
      </c>
      <c r="AL374" t="s">
        <v>594</v>
      </c>
      <c r="AM374" t="s">
        <v>594</v>
      </c>
      <c r="AO374" t="s">
        <v>594</v>
      </c>
      <c r="AP374" t="s">
        <v>594</v>
      </c>
      <c r="AQ374" t="s">
        <v>594</v>
      </c>
      <c r="AR374" t="s">
        <v>594</v>
      </c>
      <c r="AS374" t="s">
        <v>594</v>
      </c>
      <c r="AT374" t="s">
        <v>594</v>
      </c>
      <c r="AU374" t="s">
        <v>594</v>
      </c>
      <c r="AV374" t="s">
        <v>594</v>
      </c>
      <c r="AW374" s="126" t="str">
        <f t="shared" si="69"/>
        <v/>
      </c>
      <c r="AX374" s="127"/>
      <c r="AZ374" s="145">
        <v>2</v>
      </c>
      <c r="BA374" s="145">
        <v>59.9</v>
      </c>
      <c r="BB374" s="126">
        <f t="shared" si="72"/>
        <v>29.95</v>
      </c>
      <c r="BC374">
        <v>9.1</v>
      </c>
      <c r="BD374">
        <f t="shared" si="65"/>
        <v>4.55</v>
      </c>
      <c r="BE374" s="126">
        <v>0.15191986644407346</v>
      </c>
      <c r="BF374" s="126">
        <v>222.95609999999999</v>
      </c>
      <c r="BG374" s="126">
        <v>3.3963333333499999</v>
      </c>
      <c r="BH374" s="126">
        <v>10.6699333335</v>
      </c>
      <c r="BI374" s="126">
        <v>7.5616666649999997E-2</v>
      </c>
      <c r="BJ374" s="126">
        <v>4.1000000000000002E-2</v>
      </c>
      <c r="BL374" s="2" t="s">
        <v>491</v>
      </c>
      <c r="BM374" s="21" t="s">
        <v>491</v>
      </c>
      <c r="BN374" s="6"/>
      <c r="BO374" s="6"/>
      <c r="BP374" s="6"/>
      <c r="BQ374" s="6"/>
      <c r="BR374" t="str">
        <f t="shared" si="66"/>
        <v/>
      </c>
      <c r="BS374" t="s">
        <v>594</v>
      </c>
      <c r="BT374" t="s">
        <v>594</v>
      </c>
      <c r="BU374" t="s">
        <v>594</v>
      </c>
      <c r="BV374" t="s">
        <v>594</v>
      </c>
      <c r="BW374" t="s">
        <v>594</v>
      </c>
    </row>
    <row r="375" spans="1:76" x14ac:dyDescent="0.2">
      <c r="A375" s="2" t="s">
        <v>407</v>
      </c>
      <c r="B375" s="2" t="str">
        <f t="shared" si="68"/>
        <v>.</v>
      </c>
      <c r="C375" s="32" t="s">
        <v>407</v>
      </c>
      <c r="D375" s="3">
        <v>374</v>
      </c>
      <c r="E375" s="2"/>
      <c r="F375" s="2"/>
      <c r="G375" s="3">
        <v>42</v>
      </c>
      <c r="H375" s="3">
        <v>9</v>
      </c>
      <c r="I375" s="3">
        <v>6</v>
      </c>
      <c r="J375" s="3">
        <v>3</v>
      </c>
      <c r="K375" s="3">
        <v>4</v>
      </c>
      <c r="L375" s="3">
        <v>9</v>
      </c>
      <c r="M375" s="20" t="s">
        <v>3</v>
      </c>
      <c r="N375" s="20" t="s">
        <v>4</v>
      </c>
      <c r="O375" s="20" t="s">
        <v>20</v>
      </c>
      <c r="P375" s="20">
        <v>6</v>
      </c>
      <c r="Q375" s="20" t="s">
        <v>10</v>
      </c>
      <c r="R375" s="25" t="s">
        <v>581</v>
      </c>
      <c r="S375" s="21"/>
      <c r="T375" s="21"/>
      <c r="U375" s="53"/>
      <c r="V375" s="53"/>
      <c r="W375" s="53"/>
      <c r="X375" s="53"/>
      <c r="Y375" s="53"/>
      <c r="Z375" s="48">
        <v>43438</v>
      </c>
      <c r="AA375" s="96">
        <v>0.61388888888888882</v>
      </c>
      <c r="AB375" s="82">
        <v>5</v>
      </c>
      <c r="AC375" s="82">
        <v>4</v>
      </c>
      <c r="AD375" s="77"/>
      <c r="AE375" s="77"/>
      <c r="AF375" s="79"/>
      <c r="AG375" s="79"/>
      <c r="AH375" s="77"/>
      <c r="AI375" s="21"/>
      <c r="AK375">
        <v>0.11571428571428573</v>
      </c>
      <c r="AL375">
        <v>0.22636363636363638</v>
      </c>
      <c r="AM375">
        <v>0.24272727272727271</v>
      </c>
      <c r="AW375" s="126">
        <f t="shared" si="69"/>
        <v>0.24272727272727271</v>
      </c>
      <c r="AX375" s="127">
        <f>IF(AW375&gt;0,AW375*10/(BB375),"")</f>
        <v>0.80314171122994649</v>
      </c>
      <c r="AZ375" s="145">
        <f>AB375+AC375</f>
        <v>9</v>
      </c>
      <c r="BA375" s="126">
        <v>27.2</v>
      </c>
      <c r="BB375" s="126">
        <f t="shared" si="72"/>
        <v>3.0222222222222221</v>
      </c>
      <c r="BD375" t="str">
        <f t="shared" si="65"/>
        <v/>
      </c>
      <c r="BF375" s="126" t="s">
        <v>594</v>
      </c>
      <c r="BG375" s="126" t="s">
        <v>594</v>
      </c>
      <c r="BH375" s="126" t="s">
        <v>594</v>
      </c>
      <c r="BI375" s="126" t="s">
        <v>594</v>
      </c>
      <c r="BJ375" s="126" t="s">
        <v>594</v>
      </c>
      <c r="BL375" s="2"/>
      <c r="BM375" s="21"/>
      <c r="BN375" s="6"/>
      <c r="BO375" s="6"/>
      <c r="BP375" s="6"/>
      <c r="BQ375" s="6"/>
      <c r="BR375" t="str">
        <f t="shared" si="66"/>
        <v/>
      </c>
      <c r="BS375" t="s">
        <v>594</v>
      </c>
      <c r="BT375" t="s">
        <v>594</v>
      </c>
      <c r="BU375" t="s">
        <v>594</v>
      </c>
      <c r="BV375" t="s">
        <v>594</v>
      </c>
      <c r="BW375" t="s">
        <v>594</v>
      </c>
    </row>
    <row r="376" spans="1:76" x14ac:dyDescent="0.2">
      <c r="A376" s="2" t="s">
        <v>483</v>
      </c>
      <c r="B376" s="2" t="str">
        <f t="shared" si="68"/>
        <v>.</v>
      </c>
      <c r="C376" s="32" t="s">
        <v>408</v>
      </c>
      <c r="D376" s="3">
        <v>375</v>
      </c>
      <c r="E376" s="2"/>
      <c r="F376" s="2"/>
      <c r="G376" s="3">
        <v>42</v>
      </c>
      <c r="H376" s="3">
        <v>11</v>
      </c>
      <c r="I376" s="3">
        <v>6</v>
      </c>
      <c r="J376" s="3">
        <v>3</v>
      </c>
      <c r="K376" s="3">
        <v>3</v>
      </c>
      <c r="L376" s="3">
        <v>10</v>
      </c>
      <c r="M376" s="28" t="s">
        <v>3</v>
      </c>
      <c r="N376" s="28" t="s">
        <v>4</v>
      </c>
      <c r="O376" s="28" t="s">
        <v>20</v>
      </c>
      <c r="P376" s="28">
        <v>8</v>
      </c>
      <c r="Q376" s="28" t="s">
        <v>11</v>
      </c>
      <c r="R376" s="28" t="s">
        <v>581</v>
      </c>
      <c r="S376" s="21"/>
      <c r="T376" s="21"/>
      <c r="U376" s="53"/>
      <c r="V376" s="53"/>
      <c r="W376" s="53"/>
      <c r="X376" s="53"/>
      <c r="Y376" s="53"/>
      <c r="Z376" s="48">
        <v>43440</v>
      </c>
      <c r="AA376" s="96">
        <v>0.62361111111111112</v>
      </c>
      <c r="AB376" s="82">
        <v>2</v>
      </c>
      <c r="AC376" s="82">
        <v>1</v>
      </c>
      <c r="AD376" s="77" t="s">
        <v>556</v>
      </c>
      <c r="AE376" s="77"/>
      <c r="AF376" s="79"/>
      <c r="AG376" s="79"/>
      <c r="AH376" s="77"/>
      <c r="AI376" s="21"/>
      <c r="AK376">
        <v>0.27</v>
      </c>
      <c r="AL376">
        <v>0.1542857142857143</v>
      </c>
      <c r="AM376">
        <v>0.1542857142857143</v>
      </c>
      <c r="AN376">
        <v>0.28199999999999997</v>
      </c>
      <c r="AW376" s="126">
        <f t="shared" si="69"/>
        <v>0.28199999999999997</v>
      </c>
      <c r="AX376" s="127">
        <f>IF(AW376&gt;0,AW376*10/(BB376),"")</f>
        <v>0.6086330935251798</v>
      </c>
      <c r="AZ376" s="145">
        <f>AB376+AC376</f>
        <v>3</v>
      </c>
      <c r="BA376" s="145">
        <v>13.9</v>
      </c>
      <c r="BB376" s="126">
        <f t="shared" si="72"/>
        <v>4.6333333333333337</v>
      </c>
      <c r="BD376" t="str">
        <f t="shared" si="65"/>
        <v/>
      </c>
      <c r="BF376" s="126" t="s">
        <v>594</v>
      </c>
      <c r="BG376" s="126" t="s">
        <v>594</v>
      </c>
      <c r="BH376" s="126" t="s">
        <v>594</v>
      </c>
      <c r="BI376" s="126" t="s">
        <v>594</v>
      </c>
      <c r="BJ376" s="126" t="s">
        <v>594</v>
      </c>
      <c r="BL376" s="2"/>
      <c r="BM376" s="21"/>
      <c r="BN376" s="6"/>
      <c r="BO376" s="6"/>
      <c r="BP376" s="6"/>
      <c r="BQ376" s="6"/>
      <c r="BR376" t="str">
        <f t="shared" si="66"/>
        <v/>
      </c>
      <c r="BS376" t="s">
        <v>594</v>
      </c>
      <c r="BT376" t="s">
        <v>594</v>
      </c>
      <c r="BU376" t="s">
        <v>594</v>
      </c>
      <c r="BV376" t="s">
        <v>594</v>
      </c>
      <c r="BW376" t="s">
        <v>594</v>
      </c>
    </row>
    <row r="377" spans="1:76" x14ac:dyDescent="0.2">
      <c r="A377" s="2" t="s">
        <v>409</v>
      </c>
      <c r="B377" s="2" t="str">
        <f t="shared" si="68"/>
        <v>.</v>
      </c>
      <c r="C377" s="3" t="s">
        <v>409</v>
      </c>
      <c r="D377" s="3">
        <v>376</v>
      </c>
      <c r="E377" s="2"/>
      <c r="F377" s="2"/>
      <c r="G377" s="3">
        <v>42</v>
      </c>
      <c r="H377" s="3">
        <v>13</v>
      </c>
      <c r="I377" s="3">
        <v>6</v>
      </c>
      <c r="J377" s="3">
        <v>3</v>
      </c>
      <c r="K377" s="3">
        <v>2</v>
      </c>
      <c r="L377" s="3">
        <v>11</v>
      </c>
      <c r="M377" s="40" t="s">
        <v>3</v>
      </c>
      <c r="N377" s="40" t="s">
        <v>4</v>
      </c>
      <c r="O377" s="40" t="s">
        <v>16</v>
      </c>
      <c r="P377" s="40">
        <v>14</v>
      </c>
      <c r="Q377" s="40" t="s">
        <v>516</v>
      </c>
      <c r="R377" s="41" t="s">
        <v>582</v>
      </c>
      <c r="S377" s="37"/>
      <c r="T377" s="37"/>
      <c r="U377" s="55"/>
      <c r="V377" s="55"/>
      <c r="W377" s="54"/>
      <c r="X377" s="54"/>
      <c r="Y377" s="54"/>
      <c r="Z377" s="48">
        <v>43446</v>
      </c>
      <c r="AA377" s="96">
        <v>0.78055555555555556</v>
      </c>
      <c r="AB377" s="82">
        <v>1</v>
      </c>
      <c r="AC377" s="82">
        <v>1</v>
      </c>
      <c r="AD377" s="77"/>
      <c r="AE377" s="77"/>
      <c r="AF377" s="79">
        <v>39.4</v>
      </c>
      <c r="AG377" s="79">
        <v>3</v>
      </c>
      <c r="AH377" s="77" t="s">
        <v>552</v>
      </c>
      <c r="AI377" s="2"/>
      <c r="AK377">
        <v>7.0000000000000007E-2</v>
      </c>
      <c r="AL377">
        <v>0.26</v>
      </c>
      <c r="AM377">
        <v>0.22799999999999998</v>
      </c>
      <c r="AN377">
        <v>0.38400000000000001</v>
      </c>
      <c r="AO377">
        <v>0.89</v>
      </c>
      <c r="AP377">
        <v>1.2350000000000001</v>
      </c>
      <c r="AQ377">
        <v>1.925</v>
      </c>
      <c r="AR377">
        <v>2.4</v>
      </c>
      <c r="AS377">
        <v>3.12</v>
      </c>
      <c r="AT377">
        <v>3.4449999999999998</v>
      </c>
      <c r="AU377">
        <v>4.43</v>
      </c>
      <c r="AW377" s="126">
        <f t="shared" si="69"/>
        <v>4.43</v>
      </c>
      <c r="AX377" s="127">
        <f>IF(AW377&gt;0,AW377*10/(BB377),"")</f>
        <v>1.5571177504393672</v>
      </c>
      <c r="AZ377" s="145">
        <v>2</v>
      </c>
      <c r="BA377" s="126">
        <v>56.9</v>
      </c>
      <c r="BB377" s="126">
        <f t="shared" si="72"/>
        <v>28.45</v>
      </c>
      <c r="BD377" t="str">
        <f t="shared" si="65"/>
        <v/>
      </c>
      <c r="BF377" s="126" t="s">
        <v>594</v>
      </c>
      <c r="BG377" s="126" t="s">
        <v>594</v>
      </c>
      <c r="BH377" s="126" t="s">
        <v>594</v>
      </c>
      <c r="BI377" s="126" t="s">
        <v>594</v>
      </c>
      <c r="BJ377" s="126" t="s">
        <v>594</v>
      </c>
      <c r="BL377" s="2"/>
      <c r="BM377" s="21"/>
      <c r="BN377" s="6"/>
      <c r="BO377" s="6"/>
      <c r="BP377" s="6"/>
      <c r="BQ377" s="6"/>
      <c r="BR377" t="str">
        <f t="shared" si="66"/>
        <v/>
      </c>
      <c r="BS377" t="s">
        <v>594</v>
      </c>
      <c r="BT377" t="s">
        <v>594</v>
      </c>
      <c r="BU377" t="s">
        <v>594</v>
      </c>
      <c r="BV377" t="s">
        <v>594</v>
      </c>
      <c r="BW377" t="s">
        <v>594</v>
      </c>
    </row>
    <row r="378" spans="1:76" x14ac:dyDescent="0.2">
      <c r="A378" s="87"/>
      <c r="B378" s="87" t="str">
        <f t="shared" si="68"/>
        <v>.</v>
      </c>
      <c r="C378" s="88" t="s">
        <v>410</v>
      </c>
      <c r="D378" s="88">
        <v>377</v>
      </c>
      <c r="E378" s="2" t="s">
        <v>587</v>
      </c>
      <c r="F378" s="29" t="s">
        <v>588</v>
      </c>
      <c r="G378" s="3">
        <v>42</v>
      </c>
      <c r="H378" s="3">
        <v>15</v>
      </c>
      <c r="I378" s="3">
        <v>6</v>
      </c>
      <c r="J378" s="3">
        <v>3</v>
      </c>
      <c r="K378" s="3">
        <v>2</v>
      </c>
      <c r="L378" s="3">
        <v>9</v>
      </c>
      <c r="M378" s="28" t="s">
        <v>3</v>
      </c>
      <c r="N378" s="28" t="s">
        <v>23</v>
      </c>
      <c r="O378" s="28" t="s">
        <v>20</v>
      </c>
      <c r="P378" s="30" t="s">
        <v>466</v>
      </c>
      <c r="Q378" s="30" t="s">
        <v>466</v>
      </c>
      <c r="R378" s="36" t="s">
        <v>18</v>
      </c>
      <c r="S378" s="21"/>
      <c r="T378" s="21"/>
      <c r="U378" s="58" t="s">
        <v>591</v>
      </c>
      <c r="V378" s="68" t="s">
        <v>496</v>
      </c>
      <c r="W378" s="68" t="s">
        <v>396</v>
      </c>
      <c r="X378" s="53"/>
      <c r="Y378" s="53"/>
      <c r="Z378" s="2"/>
      <c r="AA378" s="96"/>
      <c r="AB378" s="82"/>
      <c r="AC378" s="82"/>
      <c r="AD378" s="77"/>
      <c r="AE378" s="77"/>
      <c r="AF378" s="79"/>
      <c r="AG378" s="79"/>
      <c r="AH378" s="77"/>
      <c r="AI378" s="21"/>
      <c r="AK378" t="s">
        <v>594</v>
      </c>
      <c r="AM378" t="s">
        <v>594</v>
      </c>
      <c r="AO378" t="s">
        <v>594</v>
      </c>
      <c r="AP378" t="s">
        <v>594</v>
      </c>
      <c r="AQ378" t="s">
        <v>594</v>
      </c>
      <c r="AR378" t="s">
        <v>594</v>
      </c>
      <c r="AS378" t="s">
        <v>594</v>
      </c>
      <c r="AT378" t="s">
        <v>594</v>
      </c>
      <c r="AU378" t="s">
        <v>594</v>
      </c>
      <c r="AV378" t="s">
        <v>594</v>
      </c>
      <c r="AW378" s="126" t="str">
        <f t="shared" si="69"/>
        <v/>
      </c>
      <c r="AX378" s="127"/>
      <c r="AZ378" s="145"/>
      <c r="BD378" t="str">
        <f t="shared" si="65"/>
        <v/>
      </c>
      <c r="BF378" s="126" t="s">
        <v>594</v>
      </c>
      <c r="BG378" s="126" t="s">
        <v>594</v>
      </c>
      <c r="BH378" s="126" t="s">
        <v>594</v>
      </c>
      <c r="BI378" s="126" t="s">
        <v>594</v>
      </c>
      <c r="BJ378" s="126" t="s">
        <v>594</v>
      </c>
      <c r="BL378" s="2"/>
      <c r="BM378" s="21"/>
      <c r="BN378" s="6"/>
      <c r="BO378" s="6"/>
      <c r="BP378" s="6"/>
      <c r="BQ378" s="6"/>
      <c r="BR378" t="str">
        <f t="shared" si="66"/>
        <v/>
      </c>
      <c r="BS378" t="s">
        <v>594</v>
      </c>
      <c r="BT378" t="s">
        <v>594</v>
      </c>
      <c r="BU378" t="s">
        <v>594</v>
      </c>
      <c r="BV378" t="s">
        <v>594</v>
      </c>
      <c r="BW378" t="s">
        <v>594</v>
      </c>
    </row>
    <row r="379" spans="1:76" x14ac:dyDescent="0.2">
      <c r="A379" s="2" t="s">
        <v>411</v>
      </c>
      <c r="B379" s="2" t="str">
        <f t="shared" si="68"/>
        <v>.</v>
      </c>
      <c r="C379" s="3" t="s">
        <v>411</v>
      </c>
      <c r="D379" s="3">
        <v>378</v>
      </c>
      <c r="E379" s="2"/>
      <c r="F379" s="2"/>
      <c r="G379" s="3">
        <v>42</v>
      </c>
      <c r="H379" s="3">
        <v>17</v>
      </c>
      <c r="I379" s="3">
        <v>6</v>
      </c>
      <c r="J379" s="3">
        <v>3</v>
      </c>
      <c r="K379" s="3">
        <v>1</v>
      </c>
      <c r="L379" s="3">
        <v>10</v>
      </c>
      <c r="M379" s="31" t="s">
        <v>3</v>
      </c>
      <c r="N379" s="31" t="s">
        <v>23</v>
      </c>
      <c r="O379" s="31" t="s">
        <v>16</v>
      </c>
      <c r="P379" s="31">
        <v>13</v>
      </c>
      <c r="Q379" s="31" t="s">
        <v>515</v>
      </c>
      <c r="R379" s="39" t="s">
        <v>584</v>
      </c>
      <c r="S379" s="21"/>
      <c r="T379" s="21"/>
      <c r="U379" s="53"/>
      <c r="V379" s="53"/>
      <c r="W379" s="54"/>
      <c r="X379" s="54"/>
      <c r="Y379" s="54"/>
      <c r="Z379" s="48">
        <v>43445</v>
      </c>
      <c r="AA379" s="96">
        <v>0.19513888888888889</v>
      </c>
      <c r="AB379" s="82">
        <v>1</v>
      </c>
      <c r="AC379" s="82">
        <v>1</v>
      </c>
      <c r="AD379" s="77"/>
      <c r="AE379" s="77"/>
      <c r="AF379" s="79"/>
      <c r="AG379" s="79"/>
      <c r="AH379" s="77" t="s">
        <v>551</v>
      </c>
      <c r="AI379" s="2"/>
      <c r="AK379">
        <v>0.14000000000000001</v>
      </c>
      <c r="AL379">
        <v>0.23749999999999999</v>
      </c>
      <c r="AM379">
        <v>0.19750000000000001</v>
      </c>
      <c r="AN379">
        <v>0.44400000000000001</v>
      </c>
      <c r="AO379">
        <v>0.81499999999999995</v>
      </c>
      <c r="AP379">
        <v>0.97</v>
      </c>
      <c r="AQ379">
        <v>1.1950000000000001</v>
      </c>
      <c r="AR379">
        <v>1.1100000000000001</v>
      </c>
      <c r="AS379">
        <v>1.55</v>
      </c>
      <c r="AT379">
        <v>1.97</v>
      </c>
      <c r="AW379" s="126">
        <f t="shared" si="69"/>
        <v>1.97</v>
      </c>
      <c r="AX379" s="127">
        <f>IF(AW379&gt;0,AW379*10/(BB379),"")</f>
        <v>1.2351097178683386</v>
      </c>
      <c r="AZ379" s="145">
        <v>2</v>
      </c>
      <c r="BA379" s="126">
        <v>31.9</v>
      </c>
      <c r="BB379" s="126">
        <f>BA379/AZ379</f>
        <v>15.95</v>
      </c>
      <c r="BD379" t="str">
        <f t="shared" si="65"/>
        <v/>
      </c>
      <c r="BF379" s="126" t="s">
        <v>594</v>
      </c>
      <c r="BG379" s="126" t="s">
        <v>594</v>
      </c>
      <c r="BH379" s="126" t="s">
        <v>594</v>
      </c>
      <c r="BI379" s="126" t="s">
        <v>594</v>
      </c>
      <c r="BJ379" s="126" t="s">
        <v>594</v>
      </c>
      <c r="BL379" s="2"/>
      <c r="BM379" s="21"/>
      <c r="BN379" s="6"/>
      <c r="BO379" s="6"/>
      <c r="BP379" s="6"/>
      <c r="BQ379" s="6"/>
      <c r="BR379" t="str">
        <f t="shared" si="66"/>
        <v/>
      </c>
      <c r="BS379" t="s">
        <v>594</v>
      </c>
      <c r="BT379" t="s">
        <v>594</v>
      </c>
      <c r="BU379" t="s">
        <v>594</v>
      </c>
      <c r="BV379" t="s">
        <v>594</v>
      </c>
      <c r="BW379" t="s">
        <v>594</v>
      </c>
    </row>
    <row r="380" spans="1:76" x14ac:dyDescent="0.2">
      <c r="A380" s="29" t="s">
        <v>462</v>
      </c>
      <c r="B380" s="2" t="str">
        <f t="shared" si="68"/>
        <v>.</v>
      </c>
      <c r="C380" s="84" t="s">
        <v>412</v>
      </c>
      <c r="D380" s="84">
        <v>379</v>
      </c>
      <c r="E380" s="29" t="s">
        <v>491</v>
      </c>
      <c r="F380" s="29" t="s">
        <v>588</v>
      </c>
      <c r="G380" s="3">
        <v>43</v>
      </c>
      <c r="H380" s="3">
        <v>1</v>
      </c>
      <c r="I380" s="3">
        <v>6</v>
      </c>
      <c r="J380" s="3">
        <v>3</v>
      </c>
      <c r="K380" s="3">
        <v>6</v>
      </c>
      <c r="L380" s="3">
        <v>7</v>
      </c>
      <c r="M380" s="27" t="s">
        <v>3</v>
      </c>
      <c r="N380" s="27" t="s">
        <v>23</v>
      </c>
      <c r="O380" s="27" t="s">
        <v>20</v>
      </c>
      <c r="P380" s="27">
        <v>4</v>
      </c>
      <c r="Q380" s="27" t="s">
        <v>21</v>
      </c>
      <c r="R380" s="35" t="s">
        <v>583</v>
      </c>
      <c r="S380" s="2"/>
      <c r="T380" s="21">
        <v>1</v>
      </c>
      <c r="U380" s="68" t="s">
        <v>542</v>
      </c>
      <c r="V380" s="68"/>
      <c r="W380" s="68"/>
      <c r="X380" s="68"/>
      <c r="Y380" s="68"/>
      <c r="Z380" s="94">
        <v>43436</v>
      </c>
      <c r="AA380" s="97">
        <v>0.94444444444444453</v>
      </c>
      <c r="AB380" s="99">
        <v>3</v>
      </c>
      <c r="AC380" s="99">
        <v>3</v>
      </c>
      <c r="AD380" s="77"/>
      <c r="AE380" s="77"/>
      <c r="AF380" s="79"/>
      <c r="AG380" s="79"/>
      <c r="AH380" s="77"/>
      <c r="AI380" s="21"/>
      <c r="AK380">
        <v>0.10571428571428572</v>
      </c>
      <c r="AL380">
        <v>0.19272727272727275</v>
      </c>
      <c r="AM380">
        <v>0.22090909090909092</v>
      </c>
      <c r="AW380" s="126">
        <f t="shared" si="69"/>
        <v>0.22090909090909092</v>
      </c>
      <c r="AX380" s="127">
        <f>IF(AW380&gt;0,AW380*10/(BB380),"")</f>
        <v>0.86068476977567876</v>
      </c>
      <c r="AZ380" s="145">
        <f>AB380+AC380</f>
        <v>6</v>
      </c>
      <c r="BA380" s="147">
        <v>15.4</v>
      </c>
      <c r="BB380" s="126">
        <f>BA380/AZ380</f>
        <v>2.5666666666666669</v>
      </c>
      <c r="BD380" t="str">
        <f t="shared" si="65"/>
        <v/>
      </c>
      <c r="BF380" s="126" t="s">
        <v>594</v>
      </c>
      <c r="BG380" s="126" t="s">
        <v>594</v>
      </c>
      <c r="BH380" s="126" t="s">
        <v>594</v>
      </c>
      <c r="BI380" s="126" t="s">
        <v>594</v>
      </c>
      <c r="BJ380" s="126" t="s">
        <v>594</v>
      </c>
      <c r="BL380" s="2"/>
      <c r="BM380" s="21"/>
      <c r="BN380" s="6"/>
      <c r="BO380" s="6"/>
      <c r="BP380" s="6"/>
      <c r="BQ380" s="6"/>
      <c r="BR380" t="str">
        <f t="shared" si="66"/>
        <v/>
      </c>
      <c r="BS380" t="s">
        <v>594</v>
      </c>
      <c r="BT380" t="s">
        <v>594</v>
      </c>
      <c r="BU380" t="s">
        <v>594</v>
      </c>
      <c r="BV380" t="s">
        <v>594</v>
      </c>
      <c r="BW380" t="s">
        <v>594</v>
      </c>
    </row>
    <row r="381" spans="1:76" x14ac:dyDescent="0.2">
      <c r="A381" s="2" t="s">
        <v>413</v>
      </c>
      <c r="B381" s="2" t="str">
        <f t="shared" si="68"/>
        <v>.</v>
      </c>
      <c r="C381" s="3" t="s">
        <v>413</v>
      </c>
      <c r="D381" s="3">
        <v>380</v>
      </c>
      <c r="E381" s="2"/>
      <c r="F381" s="2"/>
      <c r="G381" s="3">
        <v>43</v>
      </c>
      <c r="H381" s="3">
        <v>3</v>
      </c>
      <c r="I381" s="3">
        <v>6</v>
      </c>
      <c r="J381" s="3">
        <v>3</v>
      </c>
      <c r="K381" s="3">
        <v>6</v>
      </c>
      <c r="L381" s="3">
        <v>5</v>
      </c>
      <c r="M381" s="33" t="s">
        <v>3</v>
      </c>
      <c r="N381" s="33" t="s">
        <v>4</v>
      </c>
      <c r="O381" s="33" t="s">
        <v>16</v>
      </c>
      <c r="P381" s="33" t="s">
        <v>17</v>
      </c>
      <c r="Q381" s="33" t="s">
        <v>17</v>
      </c>
      <c r="R381" s="34" t="s">
        <v>18</v>
      </c>
      <c r="S381" s="2"/>
      <c r="T381" s="21"/>
      <c r="U381" s="62" t="s">
        <v>471</v>
      </c>
      <c r="V381" s="63"/>
      <c r="W381" s="54"/>
      <c r="X381" s="54"/>
      <c r="Y381" s="54"/>
      <c r="Z381" s="48">
        <v>43448</v>
      </c>
      <c r="AA381" s="96"/>
      <c r="AB381" s="82"/>
      <c r="AC381" s="82"/>
      <c r="AD381" s="77"/>
      <c r="AE381" s="77"/>
      <c r="AF381" s="79"/>
      <c r="AG381" s="79"/>
      <c r="AH381" s="77"/>
      <c r="AI381" s="2"/>
      <c r="AK381" t="s">
        <v>594</v>
      </c>
      <c r="AL381">
        <v>0.11</v>
      </c>
      <c r="AM381">
        <v>0.10666666666666667</v>
      </c>
      <c r="AN381">
        <v>0.215</v>
      </c>
      <c r="AO381">
        <v>0.57499999999999996</v>
      </c>
      <c r="AP381">
        <v>0.70499999999999996</v>
      </c>
      <c r="AQ381">
        <v>0.88500000000000001</v>
      </c>
      <c r="AR381">
        <v>0.82</v>
      </c>
      <c r="AS381">
        <v>1.7749999999999999</v>
      </c>
      <c r="AT381">
        <v>2.3149999999999999</v>
      </c>
      <c r="AU381">
        <v>2.375</v>
      </c>
      <c r="AV381">
        <v>4.415</v>
      </c>
      <c r="AW381" s="126">
        <f t="shared" si="69"/>
        <v>4.415</v>
      </c>
      <c r="AX381" s="127">
        <f>IF(AW381&gt;0,AW381*10/(BB381),"")</f>
        <v>1.5197934595524956</v>
      </c>
      <c r="AZ381" s="145">
        <v>2</v>
      </c>
      <c r="BA381" s="126">
        <v>58.1</v>
      </c>
      <c r="BB381" s="126">
        <f>BA381/AZ381</f>
        <v>29.05</v>
      </c>
      <c r="BC381">
        <v>10.6</v>
      </c>
      <c r="BD381">
        <f t="shared" si="65"/>
        <v>5.3</v>
      </c>
      <c r="BE381" s="126">
        <v>0.18244406196213425</v>
      </c>
      <c r="BF381" s="126">
        <v>275.72036666499997</v>
      </c>
      <c r="BG381" s="126">
        <v>4.3050666666500002</v>
      </c>
      <c r="BH381" s="126">
        <v>13.5247333335</v>
      </c>
      <c r="BI381" s="126">
        <v>7.7499999999999999E-2</v>
      </c>
      <c r="BJ381" s="126">
        <v>5.2999999999999999E-2</v>
      </c>
      <c r="BL381" s="2" t="s">
        <v>491</v>
      </c>
      <c r="BM381" s="21" t="s">
        <v>491</v>
      </c>
      <c r="BN381" s="6"/>
      <c r="BO381" s="6"/>
      <c r="BP381" s="6"/>
      <c r="BQ381" s="6"/>
      <c r="BR381" t="str">
        <f t="shared" si="66"/>
        <v/>
      </c>
      <c r="BS381" t="s">
        <v>594</v>
      </c>
      <c r="BT381" t="s">
        <v>594</v>
      </c>
      <c r="BU381" t="s">
        <v>594</v>
      </c>
      <c r="BV381" t="s">
        <v>594</v>
      </c>
      <c r="BW381" t="s">
        <v>594</v>
      </c>
    </row>
    <row r="382" spans="1:76" x14ac:dyDescent="0.2">
      <c r="A382" s="2" t="s">
        <v>414</v>
      </c>
      <c r="B382" s="2" t="str">
        <f t="shared" si="68"/>
        <v>.</v>
      </c>
      <c r="C382" s="32" t="s">
        <v>414</v>
      </c>
      <c r="D382" s="3">
        <v>381</v>
      </c>
      <c r="E382" s="2"/>
      <c r="F382" s="2"/>
      <c r="G382" s="3">
        <v>43</v>
      </c>
      <c r="H382" s="3">
        <v>5</v>
      </c>
      <c r="I382" s="3">
        <v>6</v>
      </c>
      <c r="J382" s="3">
        <v>3</v>
      </c>
      <c r="K382" s="3">
        <v>5</v>
      </c>
      <c r="L382" s="3">
        <v>6</v>
      </c>
      <c r="M382" s="28" t="s">
        <v>3</v>
      </c>
      <c r="N382" s="28" t="s">
        <v>4</v>
      </c>
      <c r="O382" s="28" t="s">
        <v>20</v>
      </c>
      <c r="P382" s="30" t="s">
        <v>498</v>
      </c>
      <c r="Q382" s="30" t="s">
        <v>498</v>
      </c>
      <c r="R382" s="36" t="s">
        <v>18</v>
      </c>
      <c r="S382" s="21"/>
      <c r="T382" s="21">
        <v>1</v>
      </c>
      <c r="U382" s="68" t="s">
        <v>545</v>
      </c>
      <c r="V382" s="68"/>
      <c r="W382" s="68"/>
      <c r="X382" s="68"/>
      <c r="Y382" s="68"/>
      <c r="Z382" s="21"/>
      <c r="AA382" s="96"/>
      <c r="AB382" s="82"/>
      <c r="AC382" s="82"/>
      <c r="AD382" s="77"/>
      <c r="AE382" s="77"/>
      <c r="AF382" s="79"/>
      <c r="AG382" s="79"/>
      <c r="AH382" s="77"/>
      <c r="AI382" s="21"/>
      <c r="AK382">
        <v>7.0000000000000007E-2</v>
      </c>
      <c r="AL382">
        <v>0.23</v>
      </c>
      <c r="AW382" s="126">
        <f t="shared" si="69"/>
        <v>0.23</v>
      </c>
      <c r="AX382" s="127"/>
      <c r="AZ382" s="145"/>
      <c r="BD382" t="str">
        <f t="shared" si="65"/>
        <v/>
      </c>
      <c r="BF382" s="126" t="s">
        <v>594</v>
      </c>
      <c r="BG382" s="126" t="s">
        <v>594</v>
      </c>
      <c r="BH382" s="126" t="s">
        <v>594</v>
      </c>
      <c r="BI382" s="126" t="s">
        <v>594</v>
      </c>
      <c r="BJ382" s="126" t="s">
        <v>594</v>
      </c>
      <c r="BL382" s="2"/>
      <c r="BM382" s="21"/>
      <c r="BN382" s="6"/>
      <c r="BO382" s="6"/>
      <c r="BP382" s="6"/>
      <c r="BQ382" s="6"/>
      <c r="BR382" t="str">
        <f t="shared" si="66"/>
        <v/>
      </c>
      <c r="BS382" t="s">
        <v>594</v>
      </c>
      <c r="BT382" t="s">
        <v>594</v>
      </c>
      <c r="BU382" t="s">
        <v>594</v>
      </c>
      <c r="BV382" t="s">
        <v>594</v>
      </c>
      <c r="BW382" t="s">
        <v>594</v>
      </c>
    </row>
    <row r="383" spans="1:76" x14ac:dyDescent="0.2">
      <c r="A383" s="2" t="s">
        <v>415</v>
      </c>
      <c r="B383" s="2" t="str">
        <f t="shared" si="68"/>
        <v>.</v>
      </c>
      <c r="C383" s="3" t="s">
        <v>415</v>
      </c>
      <c r="D383" s="3">
        <v>382</v>
      </c>
      <c r="E383" s="2"/>
      <c r="F383" s="2"/>
      <c r="G383" s="3">
        <v>43</v>
      </c>
      <c r="H383" s="3">
        <v>7</v>
      </c>
      <c r="I383" s="3">
        <v>6</v>
      </c>
      <c r="J383" s="3">
        <v>3</v>
      </c>
      <c r="K383" s="3">
        <v>4</v>
      </c>
      <c r="L383" s="3">
        <v>7</v>
      </c>
      <c r="M383" s="33" t="s">
        <v>3</v>
      </c>
      <c r="N383" s="33" t="s">
        <v>4</v>
      </c>
      <c r="O383" s="33" t="s">
        <v>16</v>
      </c>
      <c r="P383" s="33" t="s">
        <v>17</v>
      </c>
      <c r="Q383" s="33" t="s">
        <v>17</v>
      </c>
      <c r="R383" s="34" t="s">
        <v>18</v>
      </c>
      <c r="S383" s="2"/>
      <c r="T383" s="21"/>
      <c r="U383" s="54"/>
      <c r="V383" s="54"/>
      <c r="W383" s="54"/>
      <c r="X383" s="54"/>
      <c r="Y383" s="54"/>
      <c r="Z383" s="48">
        <v>43448</v>
      </c>
      <c r="AA383" s="96"/>
      <c r="AB383" s="82"/>
      <c r="AC383" s="82"/>
      <c r="AD383" s="77"/>
      <c r="AE383" s="77"/>
      <c r="AF383" s="79"/>
      <c r="AG383" s="79"/>
      <c r="AH383" s="77"/>
      <c r="AI383" s="2"/>
      <c r="AK383">
        <v>0.1</v>
      </c>
      <c r="AL383">
        <v>0.16200000000000001</v>
      </c>
      <c r="AM383">
        <v>0.16599999999999998</v>
      </c>
      <c r="AN383">
        <v>0.39142857142857146</v>
      </c>
      <c r="AO383">
        <v>0.47499999999999998</v>
      </c>
      <c r="AP383">
        <v>0.56499999999999995</v>
      </c>
      <c r="AQ383">
        <v>0.95499999999999996</v>
      </c>
      <c r="AR383">
        <v>1.1399999999999999</v>
      </c>
      <c r="AS383">
        <v>1.47</v>
      </c>
      <c r="AT383">
        <v>1.98</v>
      </c>
      <c r="AU383">
        <v>2.56</v>
      </c>
      <c r="AV383">
        <v>3.58</v>
      </c>
      <c r="AW383" s="126">
        <f t="shared" si="69"/>
        <v>3.58</v>
      </c>
      <c r="AX383" s="127">
        <f>IF(AW383&gt;0,AW383*10/(BB383),"")</f>
        <v>1.2135593220338983</v>
      </c>
      <c r="AZ383" s="145">
        <v>2</v>
      </c>
      <c r="BA383" s="126">
        <v>59</v>
      </c>
      <c r="BB383" s="126">
        <f>BA383/AZ383</f>
        <v>29.5</v>
      </c>
      <c r="BC383">
        <v>9.6999999999999993</v>
      </c>
      <c r="BD383">
        <f t="shared" si="65"/>
        <v>4.8499999999999996</v>
      </c>
      <c r="BE383" s="126">
        <v>0.16440677966101694</v>
      </c>
      <c r="BF383" s="126">
        <v>220.69656666500001</v>
      </c>
      <c r="BG383" s="126">
        <v>3.4342166666499998</v>
      </c>
      <c r="BH383" s="126">
        <v>10.788883333499999</v>
      </c>
      <c r="BI383" s="126">
        <v>7.6950000000000005E-2</v>
      </c>
      <c r="BJ383" s="126">
        <v>4.2666666649999997E-2</v>
      </c>
      <c r="BL383" s="2" t="s">
        <v>491</v>
      </c>
      <c r="BM383" s="21" t="s">
        <v>491</v>
      </c>
      <c r="BN383" s="6"/>
      <c r="BO383" s="6"/>
      <c r="BP383" s="6"/>
      <c r="BQ383" s="6"/>
      <c r="BR383" t="str">
        <f t="shared" si="66"/>
        <v/>
      </c>
      <c r="BS383" t="s">
        <v>594</v>
      </c>
      <c r="BT383" t="s">
        <v>594</v>
      </c>
      <c r="BU383" t="s">
        <v>594</v>
      </c>
      <c r="BV383" t="s">
        <v>594</v>
      </c>
      <c r="BW383" t="s">
        <v>594</v>
      </c>
    </row>
    <row r="384" spans="1:76" x14ac:dyDescent="0.2">
      <c r="A384" s="2" t="s">
        <v>416</v>
      </c>
      <c r="B384" s="2" t="str">
        <f t="shared" si="68"/>
        <v>.</v>
      </c>
      <c r="C384" s="3" t="s">
        <v>416</v>
      </c>
      <c r="D384" s="3">
        <v>383</v>
      </c>
      <c r="E384" s="2"/>
      <c r="F384" s="2"/>
      <c r="G384" s="3">
        <v>43</v>
      </c>
      <c r="H384" s="3">
        <v>9</v>
      </c>
      <c r="I384" s="3">
        <v>6</v>
      </c>
      <c r="J384" s="3">
        <v>3</v>
      </c>
      <c r="K384" s="3">
        <v>4</v>
      </c>
      <c r="L384" s="3">
        <v>5</v>
      </c>
      <c r="M384" s="20" t="s">
        <v>3</v>
      </c>
      <c r="N384" s="20" t="s">
        <v>4</v>
      </c>
      <c r="O384" s="20" t="s">
        <v>16</v>
      </c>
      <c r="P384" s="20"/>
      <c r="Q384" s="20"/>
      <c r="R384" s="20"/>
      <c r="S384" s="21"/>
      <c r="T384" s="21"/>
      <c r="U384" s="53"/>
      <c r="V384" s="53"/>
      <c r="W384" s="54"/>
      <c r="X384" s="54"/>
      <c r="Y384" s="54"/>
      <c r="Z384" s="48">
        <v>43475</v>
      </c>
      <c r="AA384" s="96"/>
      <c r="AB384" s="82"/>
      <c r="AC384" s="82"/>
      <c r="AD384" s="77"/>
      <c r="AE384" s="77"/>
      <c r="AF384" s="79"/>
      <c r="AG384" s="79"/>
      <c r="AH384" s="77"/>
      <c r="AI384" s="2"/>
      <c r="AK384" t="s">
        <v>594</v>
      </c>
      <c r="AL384">
        <v>0.17499999999999999</v>
      </c>
      <c r="AM384">
        <v>0.1825</v>
      </c>
      <c r="AN384">
        <v>0.38857142857142862</v>
      </c>
      <c r="AO384">
        <v>0.625</v>
      </c>
      <c r="AP384">
        <v>0.82</v>
      </c>
      <c r="AQ384">
        <v>1.095</v>
      </c>
      <c r="AR384">
        <v>1.42</v>
      </c>
      <c r="AS384">
        <v>1.75</v>
      </c>
      <c r="AT384">
        <v>2.38</v>
      </c>
      <c r="AU384">
        <v>4.2249999999999996</v>
      </c>
      <c r="AV384">
        <v>4.45</v>
      </c>
      <c r="AW384" s="126">
        <f t="shared" si="69"/>
        <v>4.45</v>
      </c>
      <c r="AX384" s="127"/>
      <c r="BD384" t="str">
        <f t="shared" si="65"/>
        <v/>
      </c>
      <c r="BF384" s="126" t="s">
        <v>594</v>
      </c>
      <c r="BG384" s="126" t="s">
        <v>594</v>
      </c>
      <c r="BH384" s="126" t="s">
        <v>594</v>
      </c>
      <c r="BI384" s="126" t="s">
        <v>594</v>
      </c>
      <c r="BJ384" s="126" t="s">
        <v>594</v>
      </c>
      <c r="BL384" s="2" t="s">
        <v>491</v>
      </c>
      <c r="BM384" s="133" t="s">
        <v>493</v>
      </c>
      <c r="BN384" s="128">
        <v>2</v>
      </c>
      <c r="BO384" s="4">
        <v>724</v>
      </c>
      <c r="BP384" s="4">
        <f>BO384/BN384</f>
        <v>362</v>
      </c>
      <c r="BQ384" s="4">
        <v>65.900000000000006</v>
      </c>
      <c r="BR384">
        <f t="shared" si="66"/>
        <v>32.950000000000003</v>
      </c>
      <c r="BS384" s="126">
        <v>917.26306665000004</v>
      </c>
      <c r="BT384" s="126">
        <v>22.0203833335</v>
      </c>
      <c r="BU384" s="126">
        <v>69.179050000000004</v>
      </c>
      <c r="BV384" s="126">
        <v>0.11993333335</v>
      </c>
      <c r="BW384" s="126">
        <v>0.42833333335000001</v>
      </c>
    </row>
    <row r="385" spans="1:76" x14ac:dyDescent="0.2">
      <c r="A385" s="2" t="s">
        <v>417</v>
      </c>
      <c r="B385" s="2" t="str">
        <f t="shared" si="68"/>
        <v>.</v>
      </c>
      <c r="C385" s="32" t="s">
        <v>417</v>
      </c>
      <c r="D385" s="3">
        <v>384</v>
      </c>
      <c r="E385" s="2"/>
      <c r="F385" s="2"/>
      <c r="G385" s="3">
        <v>43</v>
      </c>
      <c r="H385" s="3">
        <v>11</v>
      </c>
      <c r="I385" s="3">
        <v>6</v>
      </c>
      <c r="J385" s="3">
        <v>3</v>
      </c>
      <c r="K385" s="3">
        <v>3</v>
      </c>
      <c r="L385" s="3">
        <v>6</v>
      </c>
      <c r="M385" s="27" t="s">
        <v>3</v>
      </c>
      <c r="N385" s="27" t="s">
        <v>4</v>
      </c>
      <c r="O385" s="27" t="s">
        <v>20</v>
      </c>
      <c r="P385" s="27">
        <v>4</v>
      </c>
      <c r="Q385" s="27" t="s">
        <v>21</v>
      </c>
      <c r="R385" s="35" t="s">
        <v>580</v>
      </c>
      <c r="S385" s="21"/>
      <c r="T385" s="21"/>
      <c r="U385" s="53"/>
      <c r="V385" s="53"/>
      <c r="W385" s="53"/>
      <c r="X385" s="53"/>
      <c r="Y385" s="53"/>
      <c r="Z385" s="66">
        <v>43436</v>
      </c>
      <c r="AA385" s="96">
        <v>0.41805555555555557</v>
      </c>
      <c r="AB385" s="82">
        <v>6</v>
      </c>
      <c r="AC385" s="82">
        <v>5</v>
      </c>
      <c r="AD385" s="77"/>
      <c r="AE385" s="77"/>
      <c r="AF385" s="79"/>
      <c r="AG385" s="79"/>
      <c r="AH385" s="77"/>
      <c r="AI385" s="21"/>
      <c r="AK385">
        <v>9.5000000000000001E-2</v>
      </c>
      <c r="AL385">
        <v>0.21769230769230768</v>
      </c>
      <c r="AW385" s="126">
        <f t="shared" si="69"/>
        <v>0.21769230769230768</v>
      </c>
      <c r="AX385" s="127">
        <f>IF(AW385&gt;0,AW385*10/(BB385),"")</f>
        <v>1.3229919252018698</v>
      </c>
      <c r="AZ385" s="145">
        <f>AB385+AC385</f>
        <v>11</v>
      </c>
      <c r="BA385" s="126">
        <v>18.100000000000001</v>
      </c>
      <c r="BB385" s="126">
        <f>BA385/AZ385</f>
        <v>1.6454545454545455</v>
      </c>
      <c r="BD385" t="str">
        <f t="shared" si="65"/>
        <v/>
      </c>
      <c r="BF385" s="126" t="s">
        <v>594</v>
      </c>
      <c r="BG385" s="126" t="s">
        <v>594</v>
      </c>
      <c r="BH385" s="126" t="s">
        <v>594</v>
      </c>
      <c r="BI385" s="126" t="s">
        <v>594</v>
      </c>
      <c r="BJ385" s="126" t="s">
        <v>594</v>
      </c>
      <c r="BL385" s="2"/>
      <c r="BM385" s="21"/>
      <c r="BN385" s="6"/>
      <c r="BO385" s="6"/>
      <c r="BP385" s="6"/>
      <c r="BQ385" s="6"/>
      <c r="BR385" t="str">
        <f t="shared" si="66"/>
        <v/>
      </c>
      <c r="BS385" t="s">
        <v>594</v>
      </c>
      <c r="BT385" t="s">
        <v>594</v>
      </c>
      <c r="BU385" t="s">
        <v>594</v>
      </c>
      <c r="BV385" t="s">
        <v>594</v>
      </c>
      <c r="BW385" t="s">
        <v>594</v>
      </c>
    </row>
    <row r="386" spans="1:76" x14ac:dyDescent="0.2">
      <c r="A386" s="2" t="s">
        <v>418</v>
      </c>
      <c r="B386" s="2" t="str">
        <f t="shared" si="68"/>
        <v>.</v>
      </c>
      <c r="C386" s="3" t="s">
        <v>418</v>
      </c>
      <c r="D386" s="3">
        <v>385</v>
      </c>
      <c r="E386" s="2"/>
      <c r="F386" s="2"/>
      <c r="G386" s="3">
        <v>43</v>
      </c>
      <c r="H386" s="3">
        <v>13</v>
      </c>
      <c r="I386" s="3">
        <v>6</v>
      </c>
      <c r="J386" s="3">
        <v>3</v>
      </c>
      <c r="K386" s="3">
        <v>2</v>
      </c>
      <c r="L386" s="3">
        <v>7</v>
      </c>
      <c r="M386" s="22" t="s">
        <v>25</v>
      </c>
      <c r="N386" s="22" t="s">
        <v>25</v>
      </c>
      <c r="O386" s="22" t="s">
        <v>25</v>
      </c>
      <c r="P386" s="22" t="s">
        <v>25</v>
      </c>
      <c r="Q386" s="22" t="s">
        <v>25</v>
      </c>
      <c r="R386" s="42" t="s">
        <v>25</v>
      </c>
      <c r="S386" s="21"/>
      <c r="T386" s="21"/>
      <c r="U386" s="53"/>
      <c r="V386" s="53"/>
      <c r="W386" s="54"/>
      <c r="X386" s="54"/>
      <c r="Y386" s="54"/>
      <c r="Z386" s="2"/>
      <c r="AA386" s="96"/>
      <c r="AB386" s="82"/>
      <c r="AC386" s="82"/>
      <c r="AD386" s="77"/>
      <c r="AE386" s="77"/>
      <c r="AF386" s="79"/>
      <c r="AG386" s="79"/>
      <c r="AH386" s="77"/>
      <c r="AI386" s="132"/>
      <c r="AK386" t="s">
        <v>594</v>
      </c>
      <c r="AL386" t="s">
        <v>594</v>
      </c>
      <c r="AM386" t="s">
        <v>594</v>
      </c>
      <c r="AO386" t="s">
        <v>594</v>
      </c>
      <c r="AP386" t="s">
        <v>594</v>
      </c>
      <c r="AQ386" t="s">
        <v>594</v>
      </c>
      <c r="AR386" t="s">
        <v>594</v>
      </c>
      <c r="AS386" t="s">
        <v>594</v>
      </c>
      <c r="AT386" t="s">
        <v>594</v>
      </c>
      <c r="AU386" t="s">
        <v>594</v>
      </c>
      <c r="AV386" t="s">
        <v>594</v>
      </c>
      <c r="AW386" s="126" t="str">
        <f t="shared" si="69"/>
        <v/>
      </c>
      <c r="AX386" s="127"/>
      <c r="AZ386" s="145"/>
      <c r="BA386" s="145"/>
      <c r="BD386" t="str">
        <f t="shared" si="65"/>
        <v/>
      </c>
      <c r="BF386" s="126" t="s">
        <v>594</v>
      </c>
      <c r="BG386" s="126" t="s">
        <v>594</v>
      </c>
      <c r="BH386" s="126" t="s">
        <v>594</v>
      </c>
      <c r="BI386" s="126" t="s">
        <v>594</v>
      </c>
      <c r="BJ386" s="126" t="s">
        <v>594</v>
      </c>
      <c r="BL386" s="2"/>
      <c r="BM386" s="21"/>
      <c r="BN386" s="6"/>
      <c r="BO386" s="6"/>
      <c r="BP386" s="6"/>
      <c r="BQ386" s="6"/>
      <c r="BR386" t="str">
        <f t="shared" si="66"/>
        <v/>
      </c>
      <c r="BS386" t="s">
        <v>594</v>
      </c>
      <c r="BT386" t="s">
        <v>594</v>
      </c>
      <c r="BU386" t="s">
        <v>594</v>
      </c>
      <c r="BV386" t="s">
        <v>594</v>
      </c>
      <c r="BW386" t="s">
        <v>594</v>
      </c>
    </row>
    <row r="387" spans="1:76" x14ac:dyDescent="0.2">
      <c r="A387" s="2" t="s">
        <v>419</v>
      </c>
      <c r="B387" s="2" t="str">
        <f t="shared" si="68"/>
        <v>.</v>
      </c>
      <c r="C387" s="3" t="s">
        <v>419</v>
      </c>
      <c r="D387" s="3">
        <v>386</v>
      </c>
      <c r="E387" s="2"/>
      <c r="F387" s="2"/>
      <c r="G387" s="3">
        <v>43</v>
      </c>
      <c r="H387" s="3">
        <v>15</v>
      </c>
      <c r="I387" s="3">
        <v>6</v>
      </c>
      <c r="J387" s="3">
        <v>3</v>
      </c>
      <c r="K387" s="3">
        <v>2</v>
      </c>
      <c r="L387" s="3">
        <v>5</v>
      </c>
      <c r="M387" s="33" t="s">
        <v>3</v>
      </c>
      <c r="N387" s="33" t="s">
        <v>4</v>
      </c>
      <c r="O387" s="33" t="s">
        <v>16</v>
      </c>
      <c r="P387" s="33" t="s">
        <v>24</v>
      </c>
      <c r="Q387" s="33" t="s">
        <v>24</v>
      </c>
      <c r="R387" s="34" t="s">
        <v>18</v>
      </c>
      <c r="S387" s="33" t="s">
        <v>26</v>
      </c>
      <c r="T387" s="32"/>
      <c r="U387" s="63"/>
      <c r="V387" s="63"/>
      <c r="W387" s="54"/>
      <c r="X387" s="54"/>
      <c r="Y387" s="54"/>
      <c r="Z387" s="48">
        <v>43448</v>
      </c>
      <c r="AA387" s="96"/>
      <c r="AB387" s="82"/>
      <c r="AC387" s="82"/>
      <c r="AD387" s="77"/>
      <c r="AE387" s="77"/>
      <c r="AF387" s="79"/>
      <c r="AG387" s="79"/>
      <c r="AH387" s="77"/>
      <c r="AI387" s="2"/>
      <c r="AK387" t="s">
        <v>594</v>
      </c>
      <c r="AL387" t="s">
        <v>594</v>
      </c>
      <c r="AM387" t="s">
        <v>594</v>
      </c>
      <c r="AO387" t="s">
        <v>594</v>
      </c>
      <c r="AP387" t="s">
        <v>594</v>
      </c>
      <c r="AQ387" t="s">
        <v>594</v>
      </c>
      <c r="AR387" t="s">
        <v>594</v>
      </c>
      <c r="AS387" t="s">
        <v>594</v>
      </c>
      <c r="AT387" t="s">
        <v>594</v>
      </c>
      <c r="AU387" t="s">
        <v>594</v>
      </c>
      <c r="AV387" t="s">
        <v>594</v>
      </c>
      <c r="AW387" s="126" t="str">
        <f t="shared" si="69"/>
        <v/>
      </c>
      <c r="AX387" s="127"/>
      <c r="AZ387" s="145">
        <v>2</v>
      </c>
      <c r="BA387" s="145">
        <v>44.5</v>
      </c>
      <c r="BB387" s="126">
        <f t="shared" ref="BB387:BB394" si="73">BA387/AZ387</f>
        <v>22.25</v>
      </c>
      <c r="BC387">
        <v>5.6</v>
      </c>
      <c r="BD387">
        <f t="shared" ref="BD387:BD431" si="74">IF(BC387&gt;0,BC387/AZ387,"")</f>
        <v>2.8</v>
      </c>
      <c r="BE387" s="126">
        <v>0.12584269662921346</v>
      </c>
      <c r="BF387" s="126">
        <v>94.455316664999998</v>
      </c>
      <c r="BG387" s="126">
        <v>1.7480166666500001</v>
      </c>
      <c r="BH387" s="126">
        <v>5.4915333334999996</v>
      </c>
      <c r="BI387" s="126">
        <v>9.1966666650000001E-2</v>
      </c>
      <c r="BJ387" s="126">
        <v>2.5499999999999998E-2</v>
      </c>
      <c r="BL387" s="2" t="s">
        <v>491</v>
      </c>
      <c r="BM387" s="21" t="s">
        <v>491</v>
      </c>
      <c r="BN387" s="6"/>
      <c r="BO387" s="6"/>
      <c r="BP387" s="6"/>
      <c r="BQ387" s="6"/>
      <c r="BR387" t="str">
        <f t="shared" ref="BR387:BR426" si="75">IF(BQ387&gt;0,BQ387/BN387,"")</f>
        <v/>
      </c>
      <c r="BS387" t="s">
        <v>594</v>
      </c>
      <c r="BT387" t="s">
        <v>594</v>
      </c>
      <c r="BU387" t="s">
        <v>594</v>
      </c>
      <c r="BV387" t="s">
        <v>594</v>
      </c>
      <c r="BW387" t="s">
        <v>594</v>
      </c>
    </row>
    <row r="388" spans="1:76" x14ac:dyDescent="0.2">
      <c r="A388" s="2" t="s">
        <v>420</v>
      </c>
      <c r="B388" s="2" t="str">
        <f t="shared" si="68"/>
        <v>.</v>
      </c>
      <c r="C388" s="3" t="s">
        <v>420</v>
      </c>
      <c r="D388" s="3">
        <v>387</v>
      </c>
      <c r="E388" s="2"/>
      <c r="F388" s="2"/>
      <c r="G388" s="3">
        <v>43</v>
      </c>
      <c r="H388" s="3">
        <v>17</v>
      </c>
      <c r="I388" s="3">
        <v>6</v>
      </c>
      <c r="J388" s="3">
        <v>3</v>
      </c>
      <c r="K388" s="3">
        <v>1</v>
      </c>
      <c r="L388" s="3">
        <v>6</v>
      </c>
      <c r="M388" s="20" t="s">
        <v>3</v>
      </c>
      <c r="N388" s="20" t="s">
        <v>23</v>
      </c>
      <c r="O388" s="20" t="s">
        <v>16</v>
      </c>
      <c r="P388" s="20">
        <v>8</v>
      </c>
      <c r="Q388" s="20" t="s">
        <v>11</v>
      </c>
      <c r="R388" s="20" t="s">
        <v>581</v>
      </c>
      <c r="S388" s="21"/>
      <c r="T388" s="21">
        <v>1</v>
      </c>
      <c r="U388" s="59" t="s">
        <v>471</v>
      </c>
      <c r="V388" s="71"/>
      <c r="W388" s="68"/>
      <c r="X388" s="68" t="s">
        <v>547</v>
      </c>
      <c r="Y388" s="68" t="s">
        <v>435</v>
      </c>
      <c r="Z388" s="48">
        <v>43440</v>
      </c>
      <c r="AA388" s="96">
        <v>0.62638888888888888</v>
      </c>
      <c r="AB388" s="82">
        <v>2</v>
      </c>
      <c r="AC388" s="82">
        <v>2</v>
      </c>
      <c r="AD388" s="77" t="s">
        <v>570</v>
      </c>
      <c r="AE388" s="77"/>
      <c r="AF388" s="79"/>
      <c r="AG388" s="79"/>
      <c r="AH388" s="77"/>
      <c r="AI388" s="2"/>
      <c r="AK388" t="s">
        <v>594</v>
      </c>
      <c r="AL388">
        <v>0.15</v>
      </c>
      <c r="AM388">
        <v>0.19</v>
      </c>
      <c r="AN388">
        <v>0.31</v>
      </c>
      <c r="AW388" s="126">
        <f t="shared" si="69"/>
        <v>0.31</v>
      </c>
      <c r="AX388" s="127">
        <f t="shared" ref="AX388:AX394" si="76">IF(AW388&gt;0,AW388*10/(BB388),"")</f>
        <v>1.2653061224489794</v>
      </c>
      <c r="AZ388" s="145">
        <f>AB388+AC388</f>
        <v>4</v>
      </c>
      <c r="BA388" s="145">
        <v>9.8000000000000007</v>
      </c>
      <c r="BB388" s="126">
        <f t="shared" si="73"/>
        <v>2.4500000000000002</v>
      </c>
      <c r="BD388" t="str">
        <f t="shared" si="74"/>
        <v/>
      </c>
      <c r="BF388" s="126" t="s">
        <v>594</v>
      </c>
      <c r="BG388" s="126" t="s">
        <v>594</v>
      </c>
      <c r="BH388" s="126" t="s">
        <v>594</v>
      </c>
      <c r="BI388" s="126" t="s">
        <v>594</v>
      </c>
      <c r="BJ388" s="126" t="s">
        <v>594</v>
      </c>
      <c r="BL388" s="2"/>
      <c r="BM388" s="21"/>
      <c r="BN388" s="6"/>
      <c r="BO388" s="6"/>
      <c r="BP388" s="6"/>
      <c r="BQ388" s="6"/>
      <c r="BR388" t="str">
        <f t="shared" si="75"/>
        <v/>
      </c>
      <c r="BS388" t="s">
        <v>594</v>
      </c>
      <c r="BT388" t="s">
        <v>594</v>
      </c>
      <c r="BU388" t="s">
        <v>594</v>
      </c>
      <c r="BV388" t="s">
        <v>594</v>
      </c>
      <c r="BW388" t="s">
        <v>594</v>
      </c>
    </row>
    <row r="389" spans="1:76" x14ac:dyDescent="0.2">
      <c r="A389" s="2" t="s">
        <v>421</v>
      </c>
      <c r="B389" s="2" t="str">
        <f t="shared" si="68"/>
        <v>.</v>
      </c>
      <c r="C389" s="32" t="s">
        <v>421</v>
      </c>
      <c r="D389" s="3">
        <v>388</v>
      </c>
      <c r="E389" s="2"/>
      <c r="F389" s="2"/>
      <c r="G389" s="3">
        <v>44</v>
      </c>
      <c r="H389" s="3">
        <v>1</v>
      </c>
      <c r="I389" s="3">
        <v>6</v>
      </c>
      <c r="J389" s="3">
        <v>3</v>
      </c>
      <c r="K389" s="3">
        <v>6</v>
      </c>
      <c r="L389" s="3">
        <v>3</v>
      </c>
      <c r="M389" s="27" t="s">
        <v>3</v>
      </c>
      <c r="N389" s="27" t="s">
        <v>23</v>
      </c>
      <c r="O389" s="27" t="s">
        <v>20</v>
      </c>
      <c r="P389" s="27">
        <v>4</v>
      </c>
      <c r="Q389" s="27" t="s">
        <v>21</v>
      </c>
      <c r="R389" s="35" t="s">
        <v>582</v>
      </c>
      <c r="S389" s="21"/>
      <c r="T389" s="21"/>
      <c r="U389" s="53"/>
      <c r="V389" s="53"/>
      <c r="W389" s="53"/>
      <c r="X389" s="53"/>
      <c r="Y389" s="53"/>
      <c r="Z389" s="66">
        <v>43436</v>
      </c>
      <c r="AA389" s="96">
        <v>0.77430555555555547</v>
      </c>
      <c r="AB389" s="82">
        <v>4</v>
      </c>
      <c r="AC389" s="82">
        <v>3</v>
      </c>
      <c r="AD389" s="77"/>
      <c r="AE389" s="77"/>
      <c r="AF389" s="79"/>
      <c r="AG389" s="79"/>
      <c r="AH389" s="77"/>
      <c r="AI389" s="21"/>
      <c r="AK389">
        <v>0.18666666666666668</v>
      </c>
      <c r="AL389">
        <v>0.21571428571428572</v>
      </c>
      <c r="AM389">
        <v>0.20166666666666666</v>
      </c>
      <c r="AW389" s="126">
        <f t="shared" si="69"/>
        <v>0.20166666666666666</v>
      </c>
      <c r="AX389" s="127">
        <f t="shared" si="76"/>
        <v>1.1384408602150535</v>
      </c>
      <c r="AZ389" s="145">
        <f>AB389+AC389</f>
        <v>7</v>
      </c>
      <c r="BA389" s="126">
        <v>12.4</v>
      </c>
      <c r="BB389" s="126">
        <f t="shared" si="73"/>
        <v>1.7714285714285716</v>
      </c>
      <c r="BD389" t="str">
        <f t="shared" si="74"/>
        <v/>
      </c>
      <c r="BF389" s="126" t="s">
        <v>594</v>
      </c>
      <c r="BG389" s="126" t="s">
        <v>594</v>
      </c>
      <c r="BH389" s="126" t="s">
        <v>594</v>
      </c>
      <c r="BI389" s="126" t="s">
        <v>594</v>
      </c>
      <c r="BJ389" s="126" t="s">
        <v>594</v>
      </c>
      <c r="BL389" s="2"/>
      <c r="BM389" s="21"/>
      <c r="BN389" s="6"/>
      <c r="BO389" s="6"/>
      <c r="BP389" s="6"/>
      <c r="BQ389" s="6"/>
      <c r="BR389" t="str">
        <f t="shared" si="75"/>
        <v/>
      </c>
      <c r="BS389" t="s">
        <v>594</v>
      </c>
      <c r="BT389" t="s">
        <v>594</v>
      </c>
      <c r="BU389" t="s">
        <v>594</v>
      </c>
      <c r="BV389" t="s">
        <v>594</v>
      </c>
      <c r="BW389" t="s">
        <v>594</v>
      </c>
    </row>
    <row r="390" spans="1:76" x14ac:dyDescent="0.2">
      <c r="A390" s="2" t="s">
        <v>422</v>
      </c>
      <c r="B390" s="2" t="str">
        <f t="shared" si="68"/>
        <v>.</v>
      </c>
      <c r="C390" s="32" t="s">
        <v>422</v>
      </c>
      <c r="D390" s="3">
        <v>389</v>
      </c>
      <c r="E390" s="2"/>
      <c r="F390" s="2"/>
      <c r="G390" s="3">
        <v>44</v>
      </c>
      <c r="H390" s="3">
        <v>3</v>
      </c>
      <c r="I390" s="3">
        <v>6</v>
      </c>
      <c r="J390" s="3">
        <v>3</v>
      </c>
      <c r="K390" s="3">
        <v>6</v>
      </c>
      <c r="L390" s="3">
        <v>1</v>
      </c>
      <c r="M390" s="26" t="s">
        <v>3</v>
      </c>
      <c r="N390" s="26" t="s">
        <v>4</v>
      </c>
      <c r="O390" s="26" t="s">
        <v>20</v>
      </c>
      <c r="P390" s="26">
        <v>3</v>
      </c>
      <c r="Q390" s="26" t="s">
        <v>7</v>
      </c>
      <c r="R390" s="38" t="s">
        <v>583</v>
      </c>
      <c r="S390" s="21"/>
      <c r="T390" s="21"/>
      <c r="U390" s="53"/>
      <c r="V390" s="53"/>
      <c r="W390" s="53"/>
      <c r="X390" s="53"/>
      <c r="Y390" s="53"/>
      <c r="Z390" s="66">
        <v>43435</v>
      </c>
      <c r="AA390" s="96">
        <v>0.94027777777777777</v>
      </c>
      <c r="AB390" s="82">
        <v>4</v>
      </c>
      <c r="AC390" s="82">
        <v>2</v>
      </c>
      <c r="AD390" s="77"/>
      <c r="AE390" s="77"/>
      <c r="AF390" s="79"/>
      <c r="AG390" s="79"/>
      <c r="AH390" s="77"/>
      <c r="AI390" s="21"/>
      <c r="AK390">
        <v>0.10333333333333333</v>
      </c>
      <c r="AL390">
        <v>0.23142857142857146</v>
      </c>
      <c r="AW390" s="126">
        <f t="shared" si="69"/>
        <v>0.23142857142857146</v>
      </c>
      <c r="AX390" s="127">
        <f t="shared" si="76"/>
        <v>1.2397959183673473</v>
      </c>
      <c r="AZ390" s="145">
        <f>AB390+AC390</f>
        <v>6</v>
      </c>
      <c r="BA390" s="126">
        <v>11.2</v>
      </c>
      <c r="BB390" s="126">
        <f t="shared" si="73"/>
        <v>1.8666666666666665</v>
      </c>
      <c r="BD390" t="str">
        <f t="shared" si="74"/>
        <v/>
      </c>
      <c r="BF390" s="126" t="s">
        <v>594</v>
      </c>
      <c r="BG390" s="126" t="s">
        <v>594</v>
      </c>
      <c r="BH390" s="126" t="s">
        <v>594</v>
      </c>
      <c r="BI390" s="126" t="s">
        <v>594</v>
      </c>
      <c r="BJ390" s="126" t="s">
        <v>594</v>
      </c>
      <c r="BL390" s="2"/>
      <c r="BM390" s="21"/>
      <c r="BN390" s="6"/>
      <c r="BO390" s="6"/>
      <c r="BP390" s="6"/>
      <c r="BQ390" s="6"/>
      <c r="BR390" t="str">
        <f t="shared" si="75"/>
        <v/>
      </c>
      <c r="BS390" t="s">
        <v>594</v>
      </c>
      <c r="BT390" t="s">
        <v>594</v>
      </c>
      <c r="BU390" t="s">
        <v>594</v>
      </c>
      <c r="BV390" t="s">
        <v>594</v>
      </c>
      <c r="BW390" t="s">
        <v>594</v>
      </c>
    </row>
    <row r="391" spans="1:76" x14ac:dyDescent="0.2">
      <c r="A391" s="2" t="s">
        <v>423</v>
      </c>
      <c r="B391" s="2" t="str">
        <f t="shared" si="68"/>
        <v>.</v>
      </c>
      <c r="C391" s="3" t="s">
        <v>423</v>
      </c>
      <c r="D391" s="3">
        <v>390</v>
      </c>
      <c r="E391" s="2"/>
      <c r="F391" s="2"/>
      <c r="G391" s="3">
        <v>44</v>
      </c>
      <c r="H391" s="3">
        <v>5</v>
      </c>
      <c r="I391" s="3">
        <v>6</v>
      </c>
      <c r="J391" s="3">
        <v>3</v>
      </c>
      <c r="K391" s="3">
        <v>5</v>
      </c>
      <c r="L391" s="3">
        <v>2</v>
      </c>
      <c r="M391" s="33" t="s">
        <v>3</v>
      </c>
      <c r="N391" s="33" t="s">
        <v>23</v>
      </c>
      <c r="O391" s="33" t="s">
        <v>16</v>
      </c>
      <c r="P391" s="33" t="s">
        <v>17</v>
      </c>
      <c r="Q391" s="33" t="s">
        <v>17</v>
      </c>
      <c r="R391" s="34" t="s">
        <v>18</v>
      </c>
      <c r="S391" s="21"/>
      <c r="T391" s="21"/>
      <c r="U391" s="53"/>
      <c r="V391" s="53"/>
      <c r="W391" s="54"/>
      <c r="X391" s="54"/>
      <c r="Y391" s="54"/>
      <c r="Z391" s="48">
        <v>43448</v>
      </c>
      <c r="AA391" s="96"/>
      <c r="AB391" s="82"/>
      <c r="AC391" s="82"/>
      <c r="AD391" s="77"/>
      <c r="AE391" s="77"/>
      <c r="AF391" s="79"/>
      <c r="AG391" s="79"/>
      <c r="AH391" s="77"/>
      <c r="AI391" s="2"/>
      <c r="AK391" t="s">
        <v>594</v>
      </c>
      <c r="AL391">
        <v>0.11333333333333334</v>
      </c>
      <c r="AM391">
        <v>0.16</v>
      </c>
      <c r="AN391">
        <v>0.27999999999999997</v>
      </c>
      <c r="AO391">
        <v>0.46</v>
      </c>
      <c r="AP391">
        <v>0.27500000000000002</v>
      </c>
      <c r="AQ391">
        <v>0.66</v>
      </c>
      <c r="AR391">
        <v>0.73499999999999999</v>
      </c>
      <c r="AS391">
        <v>1.175</v>
      </c>
      <c r="AT391">
        <v>1.355</v>
      </c>
      <c r="AU391">
        <v>2.0049999999999999</v>
      </c>
      <c r="AV391">
        <v>2.4350000000000001</v>
      </c>
      <c r="AW391" s="126">
        <f t="shared" si="69"/>
        <v>2.4350000000000001</v>
      </c>
      <c r="AX391" s="127">
        <f t="shared" si="76"/>
        <v>1.440828402366864</v>
      </c>
      <c r="AZ391" s="145">
        <v>2</v>
      </c>
      <c r="BA391" s="126">
        <v>33.799999999999997</v>
      </c>
      <c r="BB391" s="126">
        <f t="shared" si="73"/>
        <v>16.899999999999999</v>
      </c>
      <c r="BC391" s="4">
        <v>8</v>
      </c>
      <c r="BD391" s="4">
        <f t="shared" si="74"/>
        <v>4</v>
      </c>
      <c r="BE391" s="146">
        <v>0.23668639053254439</v>
      </c>
      <c r="BF391" s="126">
        <v>101.628866665</v>
      </c>
      <c r="BG391" s="126">
        <v>2.0854666666499999</v>
      </c>
      <c r="BH391" s="126">
        <v>6.5516833334999998</v>
      </c>
      <c r="BI391" s="126">
        <v>0.10206666665</v>
      </c>
      <c r="BJ391" s="126">
        <v>3.4000000000000002E-2</v>
      </c>
      <c r="BK391" s="146"/>
      <c r="BL391" s="21" t="s">
        <v>491</v>
      </c>
      <c r="BM391" s="21" t="s">
        <v>491</v>
      </c>
      <c r="BN391" s="6"/>
      <c r="BO391" s="6"/>
      <c r="BP391" s="6"/>
      <c r="BQ391" s="6"/>
      <c r="BR391" s="4" t="str">
        <f t="shared" si="75"/>
        <v/>
      </c>
      <c r="BS391" t="s">
        <v>594</v>
      </c>
      <c r="BT391" t="s">
        <v>594</v>
      </c>
      <c r="BU391" t="s">
        <v>594</v>
      </c>
      <c r="BV391" t="s">
        <v>594</v>
      </c>
      <c r="BW391" t="s">
        <v>594</v>
      </c>
    </row>
    <row r="392" spans="1:76" x14ac:dyDescent="0.2">
      <c r="A392" s="2" t="s">
        <v>424</v>
      </c>
      <c r="B392" s="2" t="str">
        <f t="shared" si="68"/>
        <v>.</v>
      </c>
      <c r="C392" s="32" t="s">
        <v>424</v>
      </c>
      <c r="D392" s="3">
        <v>391</v>
      </c>
      <c r="E392" s="2"/>
      <c r="F392" s="2"/>
      <c r="G392" s="3">
        <v>44</v>
      </c>
      <c r="H392" s="3">
        <v>7</v>
      </c>
      <c r="I392" s="3">
        <v>6</v>
      </c>
      <c r="J392" s="3">
        <v>3</v>
      </c>
      <c r="K392" s="3">
        <v>4</v>
      </c>
      <c r="L392" s="3">
        <v>3</v>
      </c>
      <c r="M392" s="26" t="s">
        <v>3</v>
      </c>
      <c r="N392" s="26" t="s">
        <v>23</v>
      </c>
      <c r="O392" s="26" t="s">
        <v>20</v>
      </c>
      <c r="P392" s="26">
        <v>3</v>
      </c>
      <c r="Q392" s="26" t="s">
        <v>7</v>
      </c>
      <c r="R392" s="38" t="s">
        <v>581</v>
      </c>
      <c r="S392" s="21"/>
      <c r="T392" s="21"/>
      <c r="U392" s="53"/>
      <c r="V392" s="53"/>
      <c r="W392" s="53"/>
      <c r="X392" s="53"/>
      <c r="Y392" s="53"/>
      <c r="Z392" s="66">
        <v>43435</v>
      </c>
      <c r="AA392" s="96">
        <v>0.62291666666666667</v>
      </c>
      <c r="AB392" s="82">
        <v>4</v>
      </c>
      <c r="AC392" s="82">
        <v>3</v>
      </c>
      <c r="AD392" s="77"/>
      <c r="AE392" s="77"/>
      <c r="AF392" s="79"/>
      <c r="AG392" s="79"/>
      <c r="AH392" s="77"/>
      <c r="AI392" s="21"/>
      <c r="AK392">
        <v>0.105</v>
      </c>
      <c r="AL392">
        <v>0.14124999999999999</v>
      </c>
      <c r="AW392" s="126">
        <f t="shared" ref="AW392:AW423" si="77">IF(AV392&gt;0,AV392,IF(AU392&gt;0,AU392,IF(AT392&gt;0,AT392,IF(AS392&gt;0,AS392,IF(AR392&gt;0,AR392,IF(AQ392&gt;0,AQ392,IF(AP392&gt;0,AP392,IF(AO392&gt;0,AO392,IF(AN392&gt;0,AN392,IF(AM392&gt;0,AM392,IF(AL392&gt;0,AL392,IF(AK392&gt;0,AK392))))))))))))</f>
        <v>0.14124999999999999</v>
      </c>
      <c r="AX392" s="127">
        <f t="shared" si="76"/>
        <v>1.6479166666666667</v>
      </c>
      <c r="AZ392" s="145">
        <f>AB392+AC392</f>
        <v>7</v>
      </c>
      <c r="BA392" s="126">
        <v>6</v>
      </c>
      <c r="BB392" s="126">
        <f t="shared" si="73"/>
        <v>0.8571428571428571</v>
      </c>
      <c r="BD392" t="str">
        <f t="shared" si="74"/>
        <v/>
      </c>
      <c r="BF392" s="126" t="s">
        <v>594</v>
      </c>
      <c r="BG392" s="126" t="s">
        <v>594</v>
      </c>
      <c r="BH392" s="126" t="s">
        <v>594</v>
      </c>
      <c r="BI392" s="126" t="s">
        <v>594</v>
      </c>
      <c r="BJ392" s="126" t="s">
        <v>594</v>
      </c>
      <c r="BL392" s="2"/>
      <c r="BM392" s="21"/>
      <c r="BN392" s="6"/>
      <c r="BO392" s="6"/>
      <c r="BP392" s="6"/>
      <c r="BQ392" s="6"/>
      <c r="BR392" t="str">
        <f t="shared" si="75"/>
        <v/>
      </c>
      <c r="BS392" t="s">
        <v>594</v>
      </c>
      <c r="BT392" t="s">
        <v>594</v>
      </c>
      <c r="BU392" t="s">
        <v>594</v>
      </c>
      <c r="BV392" t="s">
        <v>594</v>
      </c>
      <c r="BW392" t="s">
        <v>594</v>
      </c>
    </row>
    <row r="393" spans="1:76" x14ac:dyDescent="0.2">
      <c r="A393" s="2" t="s">
        <v>425</v>
      </c>
      <c r="B393" s="2" t="str">
        <f t="shared" si="68"/>
        <v>.</v>
      </c>
      <c r="C393" s="32" t="s">
        <v>425</v>
      </c>
      <c r="D393" s="3">
        <v>392</v>
      </c>
      <c r="E393" s="2"/>
      <c r="F393" s="2"/>
      <c r="G393" s="3">
        <v>44</v>
      </c>
      <c r="H393" s="3">
        <v>9</v>
      </c>
      <c r="I393" s="3">
        <v>6</v>
      </c>
      <c r="J393" s="3">
        <v>3</v>
      </c>
      <c r="K393" s="3">
        <v>4</v>
      </c>
      <c r="L393" s="3">
        <v>1</v>
      </c>
      <c r="M393" s="20" t="s">
        <v>3</v>
      </c>
      <c r="N393" s="20" t="s">
        <v>23</v>
      </c>
      <c r="O393" s="20" t="s">
        <v>20</v>
      </c>
      <c r="P393" s="20">
        <v>6</v>
      </c>
      <c r="Q393" s="20" t="s">
        <v>10</v>
      </c>
      <c r="R393" s="25" t="s">
        <v>581</v>
      </c>
      <c r="S393" s="21"/>
      <c r="T393" s="21"/>
      <c r="U393" s="53"/>
      <c r="V393" s="53"/>
      <c r="W393" s="53"/>
      <c r="X393" s="53"/>
      <c r="Y393" s="53"/>
      <c r="Z393" s="48">
        <v>43438</v>
      </c>
      <c r="AA393" s="96">
        <v>0.6166666666666667</v>
      </c>
      <c r="AB393" s="82">
        <v>3</v>
      </c>
      <c r="AC393" s="82">
        <v>2</v>
      </c>
      <c r="AD393" s="77"/>
      <c r="AE393" s="77"/>
      <c r="AF393" s="79"/>
      <c r="AG393" s="79"/>
      <c r="AH393" s="77"/>
      <c r="AI393" s="21"/>
      <c r="AK393">
        <v>0.11</v>
      </c>
      <c r="AL393">
        <v>0.184</v>
      </c>
      <c r="AM393">
        <v>0.19800000000000001</v>
      </c>
      <c r="AW393" s="126">
        <f t="shared" si="77"/>
        <v>0.19800000000000001</v>
      </c>
      <c r="AX393" s="127">
        <f t="shared" si="76"/>
        <v>0.86086956521739133</v>
      </c>
      <c r="AZ393" s="145">
        <f>AB393+AC393</f>
        <v>5</v>
      </c>
      <c r="BA393" s="126">
        <v>11.5</v>
      </c>
      <c r="BB393" s="126">
        <f t="shared" si="73"/>
        <v>2.2999999999999998</v>
      </c>
      <c r="BD393" t="str">
        <f t="shared" si="74"/>
        <v/>
      </c>
      <c r="BF393" s="126" t="s">
        <v>594</v>
      </c>
      <c r="BG393" s="126" t="s">
        <v>594</v>
      </c>
      <c r="BH393" s="126" t="s">
        <v>594</v>
      </c>
      <c r="BI393" s="126" t="s">
        <v>594</v>
      </c>
      <c r="BJ393" s="126" t="s">
        <v>594</v>
      </c>
      <c r="BL393" s="2"/>
      <c r="BM393" s="21"/>
      <c r="BN393" s="6"/>
      <c r="BO393" s="6"/>
      <c r="BP393" s="6"/>
      <c r="BQ393" s="6"/>
      <c r="BR393" t="str">
        <f t="shared" si="75"/>
        <v/>
      </c>
      <c r="BS393" t="s">
        <v>594</v>
      </c>
      <c r="BT393" t="s">
        <v>594</v>
      </c>
      <c r="BU393" t="s">
        <v>594</v>
      </c>
      <c r="BV393" t="s">
        <v>594</v>
      </c>
      <c r="BW393" t="s">
        <v>594</v>
      </c>
    </row>
    <row r="394" spans="1:76" x14ac:dyDescent="0.2">
      <c r="A394" s="2" t="s">
        <v>426</v>
      </c>
      <c r="B394" s="2" t="str">
        <f t="shared" si="68"/>
        <v>.</v>
      </c>
      <c r="C394" s="3" t="s">
        <v>426</v>
      </c>
      <c r="D394" s="3">
        <v>393</v>
      </c>
      <c r="E394" s="2"/>
      <c r="F394" s="2"/>
      <c r="G394" s="3">
        <v>44</v>
      </c>
      <c r="H394" s="3">
        <v>11</v>
      </c>
      <c r="I394" s="3">
        <v>6</v>
      </c>
      <c r="J394" s="3">
        <v>3</v>
      </c>
      <c r="K394" s="3">
        <v>3</v>
      </c>
      <c r="L394" s="3">
        <v>2</v>
      </c>
      <c r="M394" s="31" t="s">
        <v>3</v>
      </c>
      <c r="N394" s="31" t="s">
        <v>4</v>
      </c>
      <c r="O394" s="31" t="s">
        <v>16</v>
      </c>
      <c r="P394" s="31">
        <v>13</v>
      </c>
      <c r="Q394" s="31" t="s">
        <v>515</v>
      </c>
      <c r="R394" s="39" t="s">
        <v>583</v>
      </c>
      <c r="S394" s="21"/>
      <c r="T394" s="21"/>
      <c r="U394" s="53"/>
      <c r="V394" s="53"/>
      <c r="W394" s="54"/>
      <c r="X394" s="54"/>
      <c r="Y394" s="54"/>
      <c r="Z394" s="48">
        <v>43445</v>
      </c>
      <c r="AA394" s="96">
        <v>0.94652777777777775</v>
      </c>
      <c r="AB394" s="82">
        <v>1</v>
      </c>
      <c r="AC394" s="82">
        <v>1</v>
      </c>
      <c r="AD394" s="77"/>
      <c r="AE394" s="77"/>
      <c r="AF394" s="79">
        <v>32.200000000000003</v>
      </c>
      <c r="AG394" s="79"/>
      <c r="AH394" s="77" t="s">
        <v>551</v>
      </c>
      <c r="AI394" s="2"/>
      <c r="AK394">
        <v>7.3333333333333334E-2</v>
      </c>
      <c r="AL394">
        <v>0.18500000000000003</v>
      </c>
      <c r="AM394">
        <v>0.19333333333333333</v>
      </c>
      <c r="AN394">
        <v>0.25090909099999997</v>
      </c>
      <c r="AO394">
        <v>0.70499999999999996</v>
      </c>
      <c r="AP394">
        <v>0.82499999999999996</v>
      </c>
      <c r="AQ394">
        <v>1.1950000000000001</v>
      </c>
      <c r="AR394">
        <v>1.4950000000000001</v>
      </c>
      <c r="AS394">
        <v>2.17</v>
      </c>
      <c r="AT394">
        <v>2.875</v>
      </c>
      <c r="AW394" s="126">
        <f t="shared" si="77"/>
        <v>2.875</v>
      </c>
      <c r="AX394" s="127">
        <f t="shared" si="76"/>
        <v>1.676384839650146</v>
      </c>
      <c r="AZ394" s="145">
        <v>2</v>
      </c>
      <c r="BA394" s="126">
        <v>34.299999999999997</v>
      </c>
      <c r="BB394" s="126">
        <f t="shared" si="73"/>
        <v>17.149999999999999</v>
      </c>
      <c r="BD394" t="str">
        <f t="shared" si="74"/>
        <v/>
      </c>
      <c r="BF394" s="126" t="s">
        <v>594</v>
      </c>
      <c r="BG394" s="126" t="s">
        <v>594</v>
      </c>
      <c r="BH394" s="126" t="s">
        <v>594</v>
      </c>
      <c r="BI394" s="126" t="s">
        <v>594</v>
      </c>
      <c r="BJ394" s="126" t="s">
        <v>594</v>
      </c>
      <c r="BL394" s="2"/>
      <c r="BM394" s="21"/>
      <c r="BN394" s="6"/>
      <c r="BO394" s="6"/>
      <c r="BP394" s="6"/>
      <c r="BQ394" s="6"/>
      <c r="BR394" t="str">
        <f t="shared" si="75"/>
        <v/>
      </c>
      <c r="BS394" t="s">
        <v>594</v>
      </c>
      <c r="BT394" t="s">
        <v>594</v>
      </c>
      <c r="BU394" t="s">
        <v>594</v>
      </c>
      <c r="BV394" t="s">
        <v>594</v>
      </c>
      <c r="BW394" t="s">
        <v>594</v>
      </c>
    </row>
    <row r="395" spans="1:76" x14ac:dyDescent="0.2">
      <c r="A395" s="2" t="s">
        <v>427</v>
      </c>
      <c r="B395" s="2" t="str">
        <f t="shared" si="68"/>
        <v>.</v>
      </c>
      <c r="C395" s="3" t="s">
        <v>427</v>
      </c>
      <c r="D395" s="3">
        <v>394</v>
      </c>
      <c r="E395" s="2"/>
      <c r="F395" s="2"/>
      <c r="G395" s="3">
        <v>44</v>
      </c>
      <c r="H395" s="3">
        <v>13</v>
      </c>
      <c r="I395" s="3">
        <v>6</v>
      </c>
      <c r="J395" s="3">
        <v>3</v>
      </c>
      <c r="K395" s="3">
        <v>2</v>
      </c>
      <c r="L395" s="3">
        <v>3</v>
      </c>
      <c r="M395" s="28" t="s">
        <v>3</v>
      </c>
      <c r="N395" s="28" t="s">
        <v>4</v>
      </c>
      <c r="O395" s="28" t="s">
        <v>16</v>
      </c>
      <c r="P395" s="33" t="s">
        <v>17</v>
      </c>
      <c r="Q395" s="33" t="s">
        <v>17</v>
      </c>
      <c r="R395" s="36" t="s">
        <v>18</v>
      </c>
      <c r="S395" s="21"/>
      <c r="T395" s="21"/>
      <c r="U395" s="53"/>
      <c r="V395" s="53"/>
      <c r="W395" s="54"/>
      <c r="X395" s="54"/>
      <c r="Y395" s="54"/>
      <c r="Z395" s="48">
        <v>43475</v>
      </c>
      <c r="AA395" s="96"/>
      <c r="AB395" s="82"/>
      <c r="AC395" s="82"/>
      <c r="AD395" s="77"/>
      <c r="AE395" s="77"/>
      <c r="AF395" s="79"/>
      <c r="AG395" s="79"/>
      <c r="AH395" s="77"/>
      <c r="AI395" s="2"/>
      <c r="AK395">
        <v>9.0000000000000011E-2</v>
      </c>
      <c r="AL395">
        <v>0.24333333333333332</v>
      </c>
      <c r="AM395">
        <v>0.24833333333333332</v>
      </c>
      <c r="AN395">
        <v>0.50545454545454538</v>
      </c>
      <c r="AO395">
        <v>1.06</v>
      </c>
      <c r="AP395">
        <v>1.175</v>
      </c>
      <c r="AQ395">
        <v>1.65</v>
      </c>
      <c r="AR395">
        <v>1.85</v>
      </c>
      <c r="AS395">
        <v>2.59</v>
      </c>
      <c r="AT395">
        <v>3.61</v>
      </c>
      <c r="AU395">
        <v>3.79</v>
      </c>
      <c r="AV395">
        <v>4.335</v>
      </c>
      <c r="AW395" s="126">
        <f t="shared" si="77"/>
        <v>4.335</v>
      </c>
      <c r="AX395" s="127"/>
      <c r="BD395" t="str">
        <f t="shared" si="74"/>
        <v/>
      </c>
      <c r="BF395" s="126" t="s">
        <v>594</v>
      </c>
      <c r="BG395" s="126" t="s">
        <v>594</v>
      </c>
      <c r="BH395" s="126" t="s">
        <v>594</v>
      </c>
      <c r="BI395" s="126" t="s">
        <v>594</v>
      </c>
      <c r="BJ395" s="126" t="s">
        <v>594</v>
      </c>
      <c r="BL395" s="2" t="s">
        <v>491</v>
      </c>
      <c r="BM395" s="133" t="s">
        <v>493</v>
      </c>
      <c r="BN395" s="128">
        <v>2</v>
      </c>
      <c r="BO395" s="4">
        <v>524.20000000000005</v>
      </c>
      <c r="BP395" s="4">
        <f>BO395/BN395</f>
        <v>262.10000000000002</v>
      </c>
      <c r="BQ395" s="4">
        <v>60.9</v>
      </c>
      <c r="BR395">
        <f t="shared" si="75"/>
        <v>30.45</v>
      </c>
      <c r="BS395" s="126">
        <v>644.74848335000001</v>
      </c>
      <c r="BT395" s="126">
        <v>16.302433333500002</v>
      </c>
      <c r="BU395" s="126">
        <v>51.215600000000002</v>
      </c>
      <c r="BV395" s="126">
        <v>0.12625</v>
      </c>
      <c r="BW395" s="126">
        <v>0.32816666664999999</v>
      </c>
    </row>
    <row r="396" spans="1:76" x14ac:dyDescent="0.2">
      <c r="A396" s="2" t="s">
        <v>428</v>
      </c>
      <c r="B396" s="2" t="str">
        <f t="shared" si="68"/>
        <v>.</v>
      </c>
      <c r="C396" s="32" t="s">
        <v>428</v>
      </c>
      <c r="D396" s="3">
        <v>395</v>
      </c>
      <c r="E396" s="2"/>
      <c r="F396" s="2"/>
      <c r="G396" s="3">
        <v>44</v>
      </c>
      <c r="H396" s="3">
        <v>15</v>
      </c>
      <c r="I396" s="3">
        <v>6</v>
      </c>
      <c r="J396" s="3">
        <v>3</v>
      </c>
      <c r="K396" s="3">
        <v>2</v>
      </c>
      <c r="L396" s="3">
        <v>1</v>
      </c>
      <c r="M396" s="26" t="s">
        <v>3</v>
      </c>
      <c r="N396" s="26" t="s">
        <v>4</v>
      </c>
      <c r="O396" s="26" t="s">
        <v>20</v>
      </c>
      <c r="P396" s="26">
        <v>3</v>
      </c>
      <c r="Q396" s="26" t="s">
        <v>7</v>
      </c>
      <c r="R396" s="38" t="s">
        <v>584</v>
      </c>
      <c r="S396" s="21"/>
      <c r="T396" s="21"/>
      <c r="U396" s="53"/>
      <c r="V396" s="53"/>
      <c r="W396" s="53"/>
      <c r="X396" s="53"/>
      <c r="Y396" s="53"/>
      <c r="Z396" s="66">
        <v>43435</v>
      </c>
      <c r="AA396" s="96">
        <v>0.19444444444444445</v>
      </c>
      <c r="AB396" s="82">
        <v>5</v>
      </c>
      <c r="AC396" s="82">
        <v>3.5</v>
      </c>
      <c r="AD396" s="77"/>
      <c r="AE396" s="77"/>
      <c r="AF396" s="79"/>
      <c r="AG396" s="79"/>
      <c r="AH396" s="77"/>
      <c r="AI396" s="21"/>
      <c r="AK396">
        <v>0.10333333333333333</v>
      </c>
      <c r="AL396">
        <v>0.21444444444444444</v>
      </c>
      <c r="AW396" s="126">
        <f t="shared" si="77"/>
        <v>0.21444444444444444</v>
      </c>
      <c r="AX396" s="127">
        <f>IF(AW396&gt;0,AW396*10/(BB396),"")</f>
        <v>1.6130776794493606</v>
      </c>
      <c r="AZ396" s="145">
        <f>AB396+AC396</f>
        <v>8.5</v>
      </c>
      <c r="BA396" s="126">
        <v>11.3</v>
      </c>
      <c r="BB396" s="126">
        <f t="shared" ref="BB396:BB402" si="78">BA396/AZ396</f>
        <v>1.3294117647058825</v>
      </c>
      <c r="BD396" t="str">
        <f t="shared" si="74"/>
        <v/>
      </c>
      <c r="BF396" s="126" t="s">
        <v>594</v>
      </c>
      <c r="BG396" s="126" t="s">
        <v>594</v>
      </c>
      <c r="BH396" s="126" t="s">
        <v>594</v>
      </c>
      <c r="BI396" s="126" t="s">
        <v>594</v>
      </c>
      <c r="BJ396" s="126" t="s">
        <v>594</v>
      </c>
      <c r="BL396" s="2"/>
      <c r="BM396" s="21"/>
      <c r="BN396" s="6"/>
      <c r="BO396" s="6"/>
      <c r="BP396" s="6"/>
      <c r="BQ396" s="6"/>
      <c r="BR396" t="str">
        <f t="shared" si="75"/>
        <v/>
      </c>
      <c r="BS396" t="s">
        <v>594</v>
      </c>
      <c r="BT396" t="s">
        <v>594</v>
      </c>
      <c r="BU396" t="s">
        <v>594</v>
      </c>
      <c r="BV396" t="s">
        <v>594</v>
      </c>
      <c r="BW396" t="s">
        <v>594</v>
      </c>
    </row>
    <row r="397" spans="1:76" x14ac:dyDescent="0.2">
      <c r="A397" s="2" t="s">
        <v>429</v>
      </c>
      <c r="B397" s="2" t="str">
        <f t="shared" si="68"/>
        <v>.</v>
      </c>
      <c r="C397" s="32" t="s">
        <v>429</v>
      </c>
      <c r="D397" s="3">
        <v>396</v>
      </c>
      <c r="E397" s="2"/>
      <c r="F397" s="2"/>
      <c r="G397" s="3">
        <v>44</v>
      </c>
      <c r="H397" s="3">
        <v>17</v>
      </c>
      <c r="I397" s="3">
        <v>6</v>
      </c>
      <c r="J397" s="3">
        <v>3</v>
      </c>
      <c r="K397" s="3">
        <v>1</v>
      </c>
      <c r="L397" s="3">
        <v>2</v>
      </c>
      <c r="M397" s="26" t="s">
        <v>3</v>
      </c>
      <c r="N397" s="26" t="s">
        <v>23</v>
      </c>
      <c r="O397" s="26" t="s">
        <v>20</v>
      </c>
      <c r="P397" s="26">
        <v>3</v>
      </c>
      <c r="Q397" s="26" t="s">
        <v>7</v>
      </c>
      <c r="R397" s="38" t="s">
        <v>584</v>
      </c>
      <c r="S397" s="21"/>
      <c r="T397" s="21"/>
      <c r="U397" s="53"/>
      <c r="V397" s="53"/>
      <c r="W397" s="53"/>
      <c r="X397" s="53"/>
      <c r="Y397" s="53"/>
      <c r="Z397" s="115">
        <v>43435</v>
      </c>
      <c r="AA397" s="118">
        <v>0.19791666666666666</v>
      </c>
      <c r="AB397" s="120">
        <v>3</v>
      </c>
      <c r="AC397" s="120">
        <v>3</v>
      </c>
      <c r="AD397" s="77"/>
      <c r="AE397" s="77"/>
      <c r="AF397" s="79"/>
      <c r="AG397" s="79"/>
      <c r="AH397" s="77"/>
      <c r="AI397" s="21"/>
      <c r="AK397" t="s">
        <v>594</v>
      </c>
      <c r="AL397">
        <v>0.16285714285714284</v>
      </c>
      <c r="AW397" s="126">
        <f t="shared" si="77"/>
        <v>0.16285714285714284</v>
      </c>
      <c r="AX397" s="127">
        <f>IF(AW397&gt;0,AW397*10/(BB397),"")</f>
        <v>1.8095238095238093</v>
      </c>
      <c r="AZ397" s="145">
        <f>AB397+AC397</f>
        <v>6</v>
      </c>
      <c r="BA397" s="126">
        <v>5.4</v>
      </c>
      <c r="BB397" s="126">
        <f t="shared" si="78"/>
        <v>0.9</v>
      </c>
      <c r="BD397" t="str">
        <f t="shared" si="74"/>
        <v/>
      </c>
      <c r="BF397" s="126" t="s">
        <v>594</v>
      </c>
      <c r="BG397" s="126" t="s">
        <v>594</v>
      </c>
      <c r="BH397" s="126" t="s">
        <v>594</v>
      </c>
      <c r="BI397" s="126" t="s">
        <v>594</v>
      </c>
      <c r="BJ397" s="126" t="s">
        <v>594</v>
      </c>
      <c r="BL397" s="2"/>
      <c r="BM397" s="21"/>
      <c r="BN397" s="6"/>
      <c r="BO397" s="6"/>
      <c r="BP397" s="6"/>
      <c r="BQ397" s="6"/>
      <c r="BR397" t="str">
        <f t="shared" si="75"/>
        <v/>
      </c>
      <c r="BS397" t="s">
        <v>594</v>
      </c>
      <c r="BT397" t="s">
        <v>594</v>
      </c>
      <c r="BU397" t="s">
        <v>594</v>
      </c>
      <c r="BV397" t="s">
        <v>594</v>
      </c>
      <c r="BW397" t="s">
        <v>594</v>
      </c>
    </row>
    <row r="398" spans="1:76" x14ac:dyDescent="0.2">
      <c r="A398" s="2" t="s">
        <v>430</v>
      </c>
      <c r="B398" s="2" t="str">
        <f t="shared" si="68"/>
        <v>.</v>
      </c>
      <c r="C398" s="3" t="s">
        <v>430</v>
      </c>
      <c r="D398" s="3">
        <v>397</v>
      </c>
      <c r="E398" s="2"/>
      <c r="F398" s="2"/>
      <c r="G398" s="3">
        <v>45</v>
      </c>
      <c r="H398" s="3">
        <v>1</v>
      </c>
      <c r="I398" s="3">
        <v>6</v>
      </c>
      <c r="J398" s="3">
        <v>3</v>
      </c>
      <c r="K398" s="3">
        <v>8</v>
      </c>
      <c r="L398" s="3">
        <v>1</v>
      </c>
      <c r="M398" s="31" t="s">
        <v>3</v>
      </c>
      <c r="N398" s="31" t="s">
        <v>23</v>
      </c>
      <c r="O398" s="31" t="s">
        <v>16</v>
      </c>
      <c r="P398" s="31">
        <v>13</v>
      </c>
      <c r="Q398" s="31" t="s">
        <v>515</v>
      </c>
      <c r="R398" s="39" t="s">
        <v>580</v>
      </c>
      <c r="S398" s="21"/>
      <c r="T398" s="21"/>
      <c r="U398" s="53"/>
      <c r="V398" s="53"/>
      <c r="W398" s="54"/>
      <c r="X398" s="54"/>
      <c r="Y398" s="54"/>
      <c r="Z398" s="48">
        <v>43445</v>
      </c>
      <c r="AA398" s="96">
        <v>0.40763888888888888</v>
      </c>
      <c r="AB398" s="82">
        <v>1</v>
      </c>
      <c r="AC398" s="82">
        <v>1</v>
      </c>
      <c r="AD398" s="77"/>
      <c r="AE398" s="77"/>
      <c r="AF398" s="79">
        <v>32.1</v>
      </c>
      <c r="AG398" s="79"/>
      <c r="AH398" s="77" t="s">
        <v>551</v>
      </c>
      <c r="AI398" s="2"/>
      <c r="AK398">
        <v>0.18</v>
      </c>
      <c r="AL398">
        <v>0.20200000000000001</v>
      </c>
      <c r="AM398">
        <v>0.27250000000000002</v>
      </c>
      <c r="AN398">
        <v>0.42</v>
      </c>
      <c r="AO398">
        <v>0.87</v>
      </c>
      <c r="AP398">
        <v>1.175</v>
      </c>
      <c r="AQ398">
        <v>1.64</v>
      </c>
      <c r="AR398">
        <v>1.9350000000000001</v>
      </c>
      <c r="AS398">
        <v>2.2999999999999998</v>
      </c>
      <c r="AW398" s="126">
        <f t="shared" si="77"/>
        <v>2.2999999999999998</v>
      </c>
      <c r="AX398" s="127">
        <f>IF(AW398&gt;0,AW398*10/(BB398),"")</f>
        <v>1.7490494296577945</v>
      </c>
      <c r="AZ398" s="145">
        <v>2</v>
      </c>
      <c r="BA398" s="145">
        <v>26.3</v>
      </c>
      <c r="BB398" s="126">
        <f t="shared" si="78"/>
        <v>13.15</v>
      </c>
      <c r="BD398" t="str">
        <f t="shared" si="74"/>
        <v/>
      </c>
      <c r="BF398" s="126" t="s">
        <v>594</v>
      </c>
      <c r="BG398" s="126" t="s">
        <v>594</v>
      </c>
      <c r="BH398" s="126" t="s">
        <v>594</v>
      </c>
      <c r="BI398" s="126" t="s">
        <v>594</v>
      </c>
      <c r="BJ398" s="126" t="s">
        <v>594</v>
      </c>
      <c r="BL398" s="2"/>
      <c r="BM398" s="21"/>
      <c r="BN398" s="6"/>
      <c r="BO398" s="6"/>
      <c r="BP398" s="6"/>
      <c r="BQ398" s="6"/>
      <c r="BR398" t="str">
        <f t="shared" si="75"/>
        <v/>
      </c>
      <c r="BS398" t="s">
        <v>594</v>
      </c>
      <c r="BT398" t="s">
        <v>594</v>
      </c>
      <c r="BU398" t="s">
        <v>594</v>
      </c>
      <c r="BV398" t="s">
        <v>594</v>
      </c>
      <c r="BW398" t="s">
        <v>594</v>
      </c>
      <c r="BX398" s="1" t="s">
        <v>624</v>
      </c>
    </row>
    <row r="399" spans="1:76" x14ac:dyDescent="0.2">
      <c r="A399" s="2" t="s">
        <v>431</v>
      </c>
      <c r="B399" s="2" t="str">
        <f t="shared" si="68"/>
        <v>.</v>
      </c>
      <c r="C399" s="3" t="s">
        <v>431</v>
      </c>
      <c r="D399" s="3">
        <v>398</v>
      </c>
      <c r="E399" s="2"/>
      <c r="F399" s="2"/>
      <c r="G399" s="3">
        <v>45</v>
      </c>
      <c r="H399" s="3">
        <v>3</v>
      </c>
      <c r="I399" s="3">
        <v>6</v>
      </c>
      <c r="J399" s="3">
        <v>3</v>
      </c>
      <c r="K399" s="3">
        <v>8</v>
      </c>
      <c r="L399" s="3">
        <v>3</v>
      </c>
      <c r="M399" s="40" t="s">
        <v>3</v>
      </c>
      <c r="N399" s="40" t="s">
        <v>4</v>
      </c>
      <c r="O399" s="40" t="s">
        <v>16</v>
      </c>
      <c r="P399" s="40">
        <v>14</v>
      </c>
      <c r="Q399" s="40" t="s">
        <v>516</v>
      </c>
      <c r="R399" s="41" t="s">
        <v>584</v>
      </c>
      <c r="S399" s="21"/>
      <c r="T399" s="21"/>
      <c r="U399" s="53"/>
      <c r="V399" s="53"/>
      <c r="W399" s="54"/>
      <c r="X399" s="54"/>
      <c r="Y399" s="54"/>
      <c r="Z399" s="48">
        <v>43446</v>
      </c>
      <c r="AA399" s="96">
        <v>0.1875</v>
      </c>
      <c r="AB399" s="82"/>
      <c r="AC399" s="82"/>
      <c r="AD399" s="77"/>
      <c r="AE399" s="77"/>
      <c r="AF399" s="79"/>
      <c r="AG399" s="79"/>
      <c r="AH399" s="77" t="s">
        <v>551</v>
      </c>
      <c r="AI399" s="2"/>
      <c r="AK399">
        <v>0.18</v>
      </c>
      <c r="AL399">
        <v>0.23</v>
      </c>
      <c r="AM399">
        <v>0.27666666666666667</v>
      </c>
      <c r="AN399">
        <v>0.49142857142857144</v>
      </c>
      <c r="AO399">
        <v>1.1100000000000001</v>
      </c>
      <c r="AP399">
        <v>1.415</v>
      </c>
      <c r="AQ399">
        <v>2.08</v>
      </c>
      <c r="AR399">
        <v>2.4500000000000002</v>
      </c>
      <c r="AS399">
        <v>2.855</v>
      </c>
      <c r="AT399">
        <v>3.52</v>
      </c>
      <c r="AU399">
        <v>4.9749999999999996</v>
      </c>
      <c r="AW399" s="126">
        <f t="shared" si="77"/>
        <v>4.9749999999999996</v>
      </c>
      <c r="AX399" s="127">
        <f>IF(AW399&gt;0,AW399*10/(BB399),"")</f>
        <v>1.7155172413793103</v>
      </c>
      <c r="AZ399" s="145">
        <v>2</v>
      </c>
      <c r="BA399" s="126">
        <v>58</v>
      </c>
      <c r="BB399" s="126">
        <f t="shared" si="78"/>
        <v>29</v>
      </c>
      <c r="BD399" t="str">
        <f t="shared" si="74"/>
        <v/>
      </c>
      <c r="BF399" s="126" t="s">
        <v>594</v>
      </c>
      <c r="BG399" s="126" t="s">
        <v>594</v>
      </c>
      <c r="BH399" s="126" t="s">
        <v>594</v>
      </c>
      <c r="BI399" s="126" t="s">
        <v>594</v>
      </c>
      <c r="BJ399" s="126" t="s">
        <v>594</v>
      </c>
      <c r="BL399" s="2"/>
      <c r="BM399" s="21"/>
      <c r="BN399" s="6"/>
      <c r="BO399" s="6"/>
      <c r="BP399" s="6"/>
      <c r="BQ399" s="6"/>
      <c r="BR399" t="str">
        <f t="shared" si="75"/>
        <v/>
      </c>
      <c r="BS399" t="s">
        <v>594</v>
      </c>
      <c r="BT399" t="s">
        <v>594</v>
      </c>
      <c r="BU399" t="s">
        <v>594</v>
      </c>
      <c r="BV399" t="s">
        <v>594</v>
      </c>
      <c r="BW399" t="s">
        <v>594</v>
      </c>
    </row>
    <row r="400" spans="1:76" x14ac:dyDescent="0.2">
      <c r="A400" s="2" t="s">
        <v>432</v>
      </c>
      <c r="B400" s="2" t="str">
        <f t="shared" si="68"/>
        <v>.</v>
      </c>
      <c r="C400" s="3" t="s">
        <v>432</v>
      </c>
      <c r="D400" s="3">
        <v>399</v>
      </c>
      <c r="E400" s="2"/>
      <c r="F400" s="2"/>
      <c r="G400" s="3">
        <v>45</v>
      </c>
      <c r="H400" s="3">
        <v>5</v>
      </c>
      <c r="I400" s="3">
        <v>6</v>
      </c>
      <c r="J400" s="3">
        <v>3</v>
      </c>
      <c r="K400" s="3">
        <v>9</v>
      </c>
      <c r="L400" s="3">
        <v>2</v>
      </c>
      <c r="M400" s="40" t="s">
        <v>3</v>
      </c>
      <c r="N400" s="40" t="s">
        <v>23</v>
      </c>
      <c r="O400" s="40" t="s">
        <v>16</v>
      </c>
      <c r="P400" s="40">
        <v>14</v>
      </c>
      <c r="Q400" s="40" t="s">
        <v>516</v>
      </c>
      <c r="R400" s="41" t="s">
        <v>580</v>
      </c>
      <c r="S400" s="21"/>
      <c r="T400" s="21"/>
      <c r="U400" s="53"/>
      <c r="V400" s="53"/>
      <c r="W400" s="54"/>
      <c r="X400" s="54"/>
      <c r="Y400" s="54"/>
      <c r="Z400" s="48">
        <v>43446</v>
      </c>
      <c r="AA400" s="96">
        <v>0.4145833333333333</v>
      </c>
      <c r="AB400" s="82"/>
      <c r="AC400" s="82"/>
      <c r="AD400" s="77"/>
      <c r="AE400" s="77"/>
      <c r="AF400" s="79">
        <v>31.8</v>
      </c>
      <c r="AG400" s="79"/>
      <c r="AH400" s="77" t="s">
        <v>563</v>
      </c>
      <c r="AI400" s="2"/>
      <c r="AK400" t="s">
        <v>594</v>
      </c>
      <c r="AL400">
        <v>0.14499999999999999</v>
      </c>
      <c r="AM400">
        <v>0.14249999999999999</v>
      </c>
      <c r="AN400">
        <v>0.30285714285714288</v>
      </c>
      <c r="AO400">
        <v>0.54500000000000004</v>
      </c>
      <c r="AP400">
        <v>0.61499999999999999</v>
      </c>
      <c r="AQ400">
        <v>0.93</v>
      </c>
      <c r="AR400">
        <v>1.18</v>
      </c>
      <c r="AS400">
        <v>1.365</v>
      </c>
      <c r="AT400">
        <v>1.825</v>
      </c>
      <c r="AU400" t="s">
        <v>594</v>
      </c>
      <c r="AW400" s="126" t="str">
        <f t="shared" si="77"/>
        <v/>
      </c>
      <c r="AX400" s="127"/>
      <c r="AZ400" s="145">
        <v>2</v>
      </c>
      <c r="BA400" s="126">
        <v>22.4</v>
      </c>
      <c r="BB400" s="126">
        <f t="shared" si="78"/>
        <v>11.2</v>
      </c>
      <c r="BD400" t="str">
        <f t="shared" si="74"/>
        <v/>
      </c>
      <c r="BF400" s="126" t="s">
        <v>594</v>
      </c>
      <c r="BG400" s="126" t="s">
        <v>594</v>
      </c>
      <c r="BH400" s="126" t="s">
        <v>594</v>
      </c>
      <c r="BI400" s="126" t="s">
        <v>594</v>
      </c>
      <c r="BJ400" s="126" t="s">
        <v>594</v>
      </c>
      <c r="BL400" s="2"/>
      <c r="BM400" s="21"/>
      <c r="BN400" s="6"/>
      <c r="BO400" s="6"/>
      <c r="BP400" s="6"/>
      <c r="BQ400" s="6"/>
      <c r="BR400" t="str">
        <f t="shared" si="75"/>
        <v/>
      </c>
      <c r="BS400" t="s">
        <v>594</v>
      </c>
      <c r="BT400" t="s">
        <v>594</v>
      </c>
      <c r="BU400" t="s">
        <v>594</v>
      </c>
      <c r="BV400" t="s">
        <v>594</v>
      </c>
      <c r="BW400" t="s">
        <v>594</v>
      </c>
    </row>
    <row r="401" spans="1:76" x14ac:dyDescent="0.2">
      <c r="A401" s="2" t="s">
        <v>433</v>
      </c>
      <c r="B401" s="2" t="str">
        <f t="shared" si="68"/>
        <v>.</v>
      </c>
      <c r="C401" s="3" t="s">
        <v>433</v>
      </c>
      <c r="D401" s="3">
        <v>400</v>
      </c>
      <c r="E401" s="2"/>
      <c r="F401" s="2"/>
      <c r="G401" s="3">
        <v>45</v>
      </c>
      <c r="H401" s="3">
        <v>7</v>
      </c>
      <c r="I401" s="3">
        <v>6</v>
      </c>
      <c r="J401" s="3">
        <v>3</v>
      </c>
      <c r="K401" s="3">
        <v>10</v>
      </c>
      <c r="L401" s="3">
        <v>1</v>
      </c>
      <c r="M401" s="33" t="s">
        <v>3</v>
      </c>
      <c r="N401" s="33" t="s">
        <v>23</v>
      </c>
      <c r="O401" s="33" t="s">
        <v>16</v>
      </c>
      <c r="P401" s="33" t="s">
        <v>24</v>
      </c>
      <c r="Q401" s="33" t="s">
        <v>24</v>
      </c>
      <c r="R401" s="34" t="s">
        <v>18</v>
      </c>
      <c r="S401" s="33" t="s">
        <v>26</v>
      </c>
      <c r="T401" s="32"/>
      <c r="U401" s="63"/>
      <c r="V401" s="63"/>
      <c r="W401" s="54"/>
      <c r="X401" s="54"/>
      <c r="Y401" s="54"/>
      <c r="Z401" s="48">
        <v>43448</v>
      </c>
      <c r="AA401" s="96"/>
      <c r="AB401" s="82"/>
      <c r="AC401" s="82"/>
      <c r="AD401" s="77"/>
      <c r="AE401" s="77"/>
      <c r="AF401" s="79"/>
      <c r="AG401" s="79"/>
      <c r="AH401" s="77"/>
      <c r="AI401" s="2"/>
      <c r="AK401" t="s">
        <v>594</v>
      </c>
      <c r="AM401" t="s">
        <v>594</v>
      </c>
      <c r="AO401" t="s">
        <v>594</v>
      </c>
      <c r="AP401" t="s">
        <v>594</v>
      </c>
      <c r="AQ401" t="s">
        <v>594</v>
      </c>
      <c r="AR401" t="s">
        <v>594</v>
      </c>
      <c r="AS401" t="s">
        <v>594</v>
      </c>
      <c r="AT401" t="s">
        <v>594</v>
      </c>
      <c r="AU401" t="s">
        <v>594</v>
      </c>
      <c r="AV401" t="s">
        <v>594</v>
      </c>
      <c r="AW401" s="126" t="str">
        <f t="shared" si="77"/>
        <v/>
      </c>
      <c r="AX401" s="127"/>
      <c r="AZ401" s="145">
        <v>2</v>
      </c>
      <c r="BA401" s="126">
        <v>24.3</v>
      </c>
      <c r="BB401" s="126">
        <f t="shared" si="78"/>
        <v>12.15</v>
      </c>
      <c r="BC401" s="4">
        <v>3</v>
      </c>
      <c r="BD401" s="4">
        <f t="shared" si="74"/>
        <v>1.5</v>
      </c>
      <c r="BE401" s="146">
        <v>0.12345679012345678</v>
      </c>
      <c r="BF401" s="126">
        <v>66.081166664999998</v>
      </c>
      <c r="BG401" s="126">
        <v>1.0639666666500001</v>
      </c>
      <c r="BH401" s="126">
        <v>3.3425666666499998</v>
      </c>
      <c r="BI401" s="126">
        <v>7.9933333349999997E-2</v>
      </c>
      <c r="BJ401" s="126">
        <v>1.35E-2</v>
      </c>
      <c r="BK401" s="146"/>
      <c r="BL401" s="21" t="s">
        <v>491</v>
      </c>
      <c r="BM401" s="21" t="s">
        <v>491</v>
      </c>
      <c r="BN401" s="6"/>
      <c r="BO401" s="6"/>
      <c r="BP401" s="6"/>
      <c r="BQ401" s="6"/>
      <c r="BR401" s="4" t="str">
        <f t="shared" si="75"/>
        <v/>
      </c>
      <c r="BS401" t="s">
        <v>594</v>
      </c>
      <c r="BT401" t="s">
        <v>594</v>
      </c>
      <c r="BU401" t="s">
        <v>594</v>
      </c>
      <c r="BV401" t="s">
        <v>594</v>
      </c>
      <c r="BW401" t="s">
        <v>594</v>
      </c>
    </row>
    <row r="402" spans="1:76" x14ac:dyDescent="0.2">
      <c r="A402" s="2" t="s">
        <v>434</v>
      </c>
      <c r="B402" s="2" t="str">
        <f t="shared" si="68"/>
        <v>.</v>
      </c>
      <c r="C402" s="32" t="s">
        <v>434</v>
      </c>
      <c r="D402" s="3">
        <v>401</v>
      </c>
      <c r="E402" s="2"/>
      <c r="F402" s="2"/>
      <c r="G402" s="3">
        <v>45</v>
      </c>
      <c r="H402" s="3">
        <v>9</v>
      </c>
      <c r="I402" s="3">
        <v>6</v>
      </c>
      <c r="J402" s="3">
        <v>3</v>
      </c>
      <c r="K402" s="3">
        <v>10</v>
      </c>
      <c r="L402" s="3">
        <v>3</v>
      </c>
      <c r="M402" s="27" t="s">
        <v>3</v>
      </c>
      <c r="N402" s="27" t="s">
        <v>4</v>
      </c>
      <c r="O402" s="27" t="s">
        <v>20</v>
      </c>
      <c r="P402" s="27">
        <v>4</v>
      </c>
      <c r="Q402" s="27" t="s">
        <v>21</v>
      </c>
      <c r="R402" s="35" t="s">
        <v>584</v>
      </c>
      <c r="S402" s="21"/>
      <c r="T402" s="21"/>
      <c r="U402" s="53"/>
      <c r="V402" s="53"/>
      <c r="W402" s="53"/>
      <c r="X402" s="53"/>
      <c r="Y402" s="53"/>
      <c r="Z402" s="66">
        <v>43436</v>
      </c>
      <c r="AA402" s="96">
        <v>0.19236111111111112</v>
      </c>
      <c r="AB402" s="82">
        <v>4</v>
      </c>
      <c r="AC402" s="82">
        <v>2.5</v>
      </c>
      <c r="AD402" s="77"/>
      <c r="AE402" s="77"/>
      <c r="AF402" s="79"/>
      <c r="AG402" s="79"/>
      <c r="AH402" s="77"/>
      <c r="AI402" s="21"/>
      <c r="AK402">
        <v>0.14666666666666667</v>
      </c>
      <c r="AL402">
        <v>0.19555555555555557</v>
      </c>
      <c r="AM402">
        <v>0.22222222222222221</v>
      </c>
      <c r="AW402" s="126">
        <f t="shared" si="77"/>
        <v>0.22222222222222221</v>
      </c>
      <c r="AX402" s="127">
        <f>IF(AW402&gt;0,AW402*10/(BB402),"")</f>
        <v>0.98261526832955415</v>
      </c>
      <c r="AZ402" s="145">
        <f>AB402+AC402</f>
        <v>6.5</v>
      </c>
      <c r="BA402" s="126">
        <v>14.7</v>
      </c>
      <c r="BB402" s="126">
        <f t="shared" si="78"/>
        <v>2.2615384615384615</v>
      </c>
      <c r="BD402" t="str">
        <f t="shared" si="74"/>
        <v/>
      </c>
      <c r="BF402" s="126" t="s">
        <v>594</v>
      </c>
      <c r="BG402" s="126" t="s">
        <v>594</v>
      </c>
      <c r="BH402" s="126" t="s">
        <v>594</v>
      </c>
      <c r="BI402" s="126" t="s">
        <v>594</v>
      </c>
      <c r="BJ402" s="126" t="s">
        <v>594</v>
      </c>
      <c r="BL402" s="2"/>
      <c r="BM402" s="21"/>
      <c r="BN402" s="6"/>
      <c r="BO402" s="6"/>
      <c r="BP402" s="6"/>
      <c r="BQ402" s="6"/>
      <c r="BR402" t="str">
        <f t="shared" si="75"/>
        <v/>
      </c>
      <c r="BS402" t="s">
        <v>594</v>
      </c>
      <c r="BT402" t="s">
        <v>594</v>
      </c>
      <c r="BU402" t="s">
        <v>594</v>
      </c>
      <c r="BV402" t="s">
        <v>594</v>
      </c>
      <c r="BW402" t="s">
        <v>594</v>
      </c>
    </row>
    <row r="403" spans="1:76" x14ac:dyDescent="0.2">
      <c r="A403" s="2"/>
      <c r="B403" s="2" t="str">
        <f t="shared" si="68"/>
        <v>.</v>
      </c>
      <c r="C403" s="3" t="s">
        <v>435</v>
      </c>
      <c r="D403" s="3">
        <v>402</v>
      </c>
      <c r="E403" s="2"/>
      <c r="F403" s="2"/>
      <c r="G403" s="3">
        <v>45</v>
      </c>
      <c r="H403" s="3">
        <v>11</v>
      </c>
      <c r="I403" s="3">
        <v>6</v>
      </c>
      <c r="J403" s="3">
        <v>3</v>
      </c>
      <c r="K403" s="3">
        <v>11</v>
      </c>
      <c r="L403" s="3">
        <v>2</v>
      </c>
      <c r="M403" s="40" t="s">
        <v>3</v>
      </c>
      <c r="N403" s="40" t="s">
        <v>23</v>
      </c>
      <c r="O403" s="40" t="s">
        <v>16</v>
      </c>
      <c r="P403" s="40">
        <v>8</v>
      </c>
      <c r="Q403" s="40" t="s">
        <v>11</v>
      </c>
      <c r="R403" s="40" t="s">
        <v>581</v>
      </c>
      <c r="S403" s="21"/>
      <c r="T403" s="21">
        <v>1</v>
      </c>
      <c r="U403" s="68" t="s">
        <v>544</v>
      </c>
      <c r="V403" s="68"/>
      <c r="W403" s="68"/>
      <c r="X403" s="68"/>
      <c r="Y403" s="68"/>
      <c r="Z403" s="48"/>
      <c r="AA403" s="96"/>
      <c r="AB403" s="82"/>
      <c r="AC403" s="82"/>
      <c r="AD403" s="77" t="s">
        <v>575</v>
      </c>
      <c r="AE403" s="77"/>
      <c r="AF403" s="79"/>
      <c r="AG403" s="79"/>
      <c r="AH403" s="77"/>
      <c r="AI403" s="2"/>
      <c r="AK403" t="s">
        <v>594</v>
      </c>
      <c r="AL403">
        <v>0.15</v>
      </c>
      <c r="AM403">
        <v>0.15</v>
      </c>
      <c r="AN403">
        <v>0.155</v>
      </c>
      <c r="AO403" t="s">
        <v>594</v>
      </c>
      <c r="AP403" t="s">
        <v>594</v>
      </c>
      <c r="AQ403" t="s">
        <v>594</v>
      </c>
      <c r="AR403" t="s">
        <v>594</v>
      </c>
      <c r="AS403" t="s">
        <v>594</v>
      </c>
      <c r="AT403" t="s">
        <v>594</v>
      </c>
      <c r="AU403" t="s">
        <v>594</v>
      </c>
      <c r="AV403" t="s">
        <v>594</v>
      </c>
      <c r="AW403" s="126" t="str">
        <f t="shared" si="77"/>
        <v/>
      </c>
      <c r="AX403" s="127"/>
      <c r="AZ403" s="145"/>
      <c r="BD403" t="str">
        <f t="shared" si="74"/>
        <v/>
      </c>
      <c r="BF403" s="126" t="s">
        <v>594</v>
      </c>
      <c r="BG403" s="126" t="s">
        <v>594</v>
      </c>
      <c r="BH403" s="126" t="s">
        <v>594</v>
      </c>
      <c r="BI403" s="126" t="s">
        <v>594</v>
      </c>
      <c r="BJ403" s="126" t="s">
        <v>594</v>
      </c>
      <c r="BL403" s="2"/>
      <c r="BM403" s="21"/>
      <c r="BN403" s="6"/>
      <c r="BO403" s="6"/>
      <c r="BP403" s="6"/>
      <c r="BQ403" s="6"/>
      <c r="BR403" t="str">
        <f t="shared" si="75"/>
        <v/>
      </c>
      <c r="BS403" t="s">
        <v>594</v>
      </c>
      <c r="BT403" t="s">
        <v>594</v>
      </c>
      <c r="BU403" t="s">
        <v>594</v>
      </c>
      <c r="BV403" t="s">
        <v>594</v>
      </c>
      <c r="BW403" t="s">
        <v>594</v>
      </c>
    </row>
    <row r="404" spans="1:76" x14ac:dyDescent="0.2">
      <c r="A404" s="2" t="s">
        <v>436</v>
      </c>
      <c r="B404" s="2" t="str">
        <f t="shared" si="68"/>
        <v>.</v>
      </c>
      <c r="C404" s="32" t="s">
        <v>436</v>
      </c>
      <c r="D404" s="3">
        <v>403</v>
      </c>
      <c r="E404" s="2"/>
      <c r="F404" s="2"/>
      <c r="G404" s="3">
        <v>45</v>
      </c>
      <c r="H404" s="3">
        <v>13</v>
      </c>
      <c r="I404" s="3">
        <v>6</v>
      </c>
      <c r="J404" s="3">
        <v>3</v>
      </c>
      <c r="K404" s="3">
        <v>12</v>
      </c>
      <c r="L404" s="3">
        <v>1</v>
      </c>
      <c r="M404" s="27" t="s">
        <v>3</v>
      </c>
      <c r="N404" s="27" t="s">
        <v>4</v>
      </c>
      <c r="O404" s="27" t="s">
        <v>20</v>
      </c>
      <c r="P404" s="27">
        <v>4</v>
      </c>
      <c r="Q404" s="27" t="s">
        <v>21</v>
      </c>
      <c r="R404" s="35" t="s">
        <v>581</v>
      </c>
      <c r="S404" s="21"/>
      <c r="T404" s="21"/>
      <c r="U404" s="53"/>
      <c r="V404" s="53"/>
      <c r="W404" s="53"/>
      <c r="X404" s="53"/>
      <c r="Y404" s="53"/>
      <c r="Z404" s="66">
        <v>43436</v>
      </c>
      <c r="AA404" s="96">
        <v>0.11597222222222221</v>
      </c>
      <c r="AB404" s="82">
        <v>4</v>
      </c>
      <c r="AC404" s="82">
        <v>4</v>
      </c>
      <c r="AD404" s="77"/>
      <c r="AE404" s="77"/>
      <c r="AF404" s="79"/>
      <c r="AG404" s="79"/>
      <c r="AH404" s="77"/>
      <c r="AI404" s="21"/>
      <c r="AK404">
        <v>0.2167</v>
      </c>
      <c r="AL404">
        <v>0.21199999999999999</v>
      </c>
      <c r="AM404">
        <v>0.23125000000000001</v>
      </c>
      <c r="AW404" s="126">
        <f t="shared" si="77"/>
        <v>0.23125000000000001</v>
      </c>
      <c r="AX404" s="127">
        <f>IF(AW404&gt;0,AW404*10/(BB404),"")</f>
        <v>1.25</v>
      </c>
      <c r="AZ404" s="145">
        <f>AB404+AC404</f>
        <v>8</v>
      </c>
      <c r="BA404" s="126">
        <v>14.8</v>
      </c>
      <c r="BB404" s="126">
        <f>BA404/AZ404</f>
        <v>1.85</v>
      </c>
      <c r="BD404" t="str">
        <f t="shared" si="74"/>
        <v/>
      </c>
      <c r="BF404" s="126" t="s">
        <v>594</v>
      </c>
      <c r="BG404" s="126" t="s">
        <v>594</v>
      </c>
      <c r="BH404" s="126" t="s">
        <v>594</v>
      </c>
      <c r="BI404" s="126" t="s">
        <v>594</v>
      </c>
      <c r="BJ404" s="126" t="s">
        <v>594</v>
      </c>
      <c r="BL404" s="2"/>
      <c r="BM404" s="21"/>
      <c r="BN404" s="6"/>
      <c r="BO404" s="6"/>
      <c r="BP404" s="6"/>
      <c r="BQ404" s="6"/>
      <c r="BR404" t="str">
        <f t="shared" si="75"/>
        <v/>
      </c>
      <c r="BS404" t="s">
        <v>594</v>
      </c>
      <c r="BT404" t="s">
        <v>594</v>
      </c>
      <c r="BU404" t="s">
        <v>594</v>
      </c>
      <c r="BV404" t="s">
        <v>594</v>
      </c>
      <c r="BW404" t="s">
        <v>594</v>
      </c>
    </row>
    <row r="405" spans="1:76" x14ac:dyDescent="0.2">
      <c r="A405" s="2" t="s">
        <v>437</v>
      </c>
      <c r="B405" s="2" t="str">
        <f t="shared" si="68"/>
        <v>.</v>
      </c>
      <c r="C405" s="3" t="s">
        <v>437</v>
      </c>
      <c r="D405" s="3">
        <v>404</v>
      </c>
      <c r="E405" s="2"/>
      <c r="F405" s="2"/>
      <c r="G405" s="3">
        <v>45</v>
      </c>
      <c r="H405" s="3">
        <v>15</v>
      </c>
      <c r="I405" s="3">
        <v>6</v>
      </c>
      <c r="J405" s="3">
        <v>3</v>
      </c>
      <c r="K405" s="3">
        <v>12</v>
      </c>
      <c r="L405" s="3">
        <v>3</v>
      </c>
      <c r="M405" s="33" t="s">
        <v>3</v>
      </c>
      <c r="N405" s="33" t="s">
        <v>4</v>
      </c>
      <c r="O405" s="33" t="s">
        <v>16</v>
      </c>
      <c r="P405" s="33" t="s">
        <v>17</v>
      </c>
      <c r="Q405" s="33" t="s">
        <v>17</v>
      </c>
      <c r="R405" s="34" t="s">
        <v>18</v>
      </c>
      <c r="S405" s="2"/>
      <c r="T405" s="21"/>
      <c r="U405" s="54"/>
      <c r="V405" s="54"/>
      <c r="W405" s="54"/>
      <c r="X405" s="54"/>
      <c r="Y405" s="54"/>
      <c r="Z405" s="48">
        <v>43448</v>
      </c>
      <c r="AA405" s="96"/>
      <c r="AB405" s="82"/>
      <c r="AC405" s="82"/>
      <c r="AD405" s="77"/>
      <c r="AE405" s="77"/>
      <c r="AF405" s="79"/>
      <c r="AG405" s="79"/>
      <c r="AH405" s="77"/>
      <c r="AI405" s="2"/>
      <c r="AK405">
        <v>0.05</v>
      </c>
      <c r="AL405">
        <v>0.19400000000000001</v>
      </c>
      <c r="AM405">
        <v>0.19</v>
      </c>
      <c r="AN405">
        <v>0.33500000000000002</v>
      </c>
      <c r="AO405">
        <v>0.60499999999999998</v>
      </c>
      <c r="AP405">
        <v>0.78500000000000003</v>
      </c>
      <c r="AQ405">
        <v>1.085</v>
      </c>
      <c r="AR405">
        <v>1.33</v>
      </c>
      <c r="AS405">
        <v>1.4550000000000001</v>
      </c>
      <c r="AT405">
        <v>2.0299999999999998</v>
      </c>
      <c r="AU405">
        <v>2.8250000000000002</v>
      </c>
      <c r="AW405" s="126">
        <f t="shared" si="77"/>
        <v>2.8250000000000002</v>
      </c>
      <c r="AX405" s="127">
        <f>IF(AW405&gt;0,AW405*10/(BB405),"")</f>
        <v>1.2021276595744681</v>
      </c>
      <c r="AZ405" s="145">
        <v>2</v>
      </c>
      <c r="BA405" s="126">
        <v>47</v>
      </c>
      <c r="BB405" s="126">
        <f>BA405/AZ405</f>
        <v>23.5</v>
      </c>
      <c r="BC405">
        <v>10.199999999999999</v>
      </c>
      <c r="BD405">
        <f t="shared" si="74"/>
        <v>5.0999999999999996</v>
      </c>
      <c r="BE405" s="126">
        <v>0.21702127659574466</v>
      </c>
      <c r="BF405" s="126">
        <v>197.25425000000001</v>
      </c>
      <c r="BG405" s="126">
        <v>3.6663333333499999</v>
      </c>
      <c r="BH405" s="126">
        <v>11.5181</v>
      </c>
      <c r="BI405" s="126">
        <v>9.2149999999999996E-2</v>
      </c>
      <c r="BJ405" s="126">
        <v>5.45E-2</v>
      </c>
      <c r="BL405" s="2" t="s">
        <v>491</v>
      </c>
      <c r="BM405" s="21" t="s">
        <v>491</v>
      </c>
      <c r="BN405" s="6"/>
      <c r="BO405" s="6"/>
      <c r="BP405" s="6"/>
      <c r="BQ405" s="6"/>
      <c r="BR405" t="str">
        <f t="shared" si="75"/>
        <v/>
      </c>
      <c r="BS405" t="s">
        <v>594</v>
      </c>
      <c r="BT405" t="s">
        <v>594</v>
      </c>
      <c r="BU405" t="s">
        <v>594</v>
      </c>
      <c r="BV405" t="s">
        <v>594</v>
      </c>
      <c r="BW405" t="s">
        <v>594</v>
      </c>
    </row>
    <row r="406" spans="1:76" x14ac:dyDescent="0.2">
      <c r="A406" s="2" t="s">
        <v>438</v>
      </c>
      <c r="B406" s="2" t="str">
        <f t="shared" si="68"/>
        <v>.</v>
      </c>
      <c r="C406" s="3" t="s">
        <v>438</v>
      </c>
      <c r="D406" s="3">
        <v>405</v>
      </c>
      <c r="E406" s="2"/>
      <c r="F406" s="2"/>
      <c r="G406" s="3">
        <v>45</v>
      </c>
      <c r="H406" s="3">
        <v>17</v>
      </c>
      <c r="I406" s="3">
        <v>6</v>
      </c>
      <c r="J406" s="3">
        <v>3</v>
      </c>
      <c r="K406" s="3">
        <v>13</v>
      </c>
      <c r="L406" s="3">
        <v>2</v>
      </c>
      <c r="M406" s="40" t="s">
        <v>3</v>
      </c>
      <c r="N406" s="40" t="s">
        <v>4</v>
      </c>
      <c r="O406" s="40" t="s">
        <v>16</v>
      </c>
      <c r="P406" s="40">
        <v>14</v>
      </c>
      <c r="Q406" s="40" t="s">
        <v>516</v>
      </c>
      <c r="R406" s="41" t="s">
        <v>583</v>
      </c>
      <c r="S406" s="21"/>
      <c r="T406" s="21"/>
      <c r="U406" s="53"/>
      <c r="V406" s="53"/>
      <c r="W406" s="54"/>
      <c r="X406" s="54"/>
      <c r="Y406" s="54"/>
      <c r="Z406" s="48">
        <v>43446</v>
      </c>
      <c r="AA406" s="96">
        <v>0.93402777777777779</v>
      </c>
      <c r="AB406" s="82"/>
      <c r="AC406" s="82"/>
      <c r="AD406" s="77"/>
      <c r="AE406" s="77"/>
      <c r="AF406" s="79"/>
      <c r="AG406" s="79"/>
      <c r="AH406" s="77" t="s">
        <v>557</v>
      </c>
      <c r="AI406" s="2"/>
      <c r="AK406" t="s">
        <v>594</v>
      </c>
      <c r="AL406">
        <v>0.13666666666666666</v>
      </c>
      <c r="AM406">
        <v>9.9999999999999992E-2</v>
      </c>
      <c r="AN406">
        <v>0.25333333333333335</v>
      </c>
      <c r="AO406">
        <v>0.44</v>
      </c>
      <c r="AP406">
        <v>0.52</v>
      </c>
      <c r="AQ406">
        <v>0.57499999999999996</v>
      </c>
      <c r="AR406">
        <v>0.85</v>
      </c>
      <c r="AS406">
        <v>1.115</v>
      </c>
      <c r="AT406">
        <v>1.5549999999999999</v>
      </c>
      <c r="AU406">
        <v>1.9550000000000001</v>
      </c>
      <c r="AW406" s="126">
        <f t="shared" si="77"/>
        <v>1.9550000000000001</v>
      </c>
      <c r="AX406" s="127">
        <f>IF(AW406&gt;0,AW406*10/(BB406),"")</f>
        <v>1.4428044280442804</v>
      </c>
      <c r="AZ406" s="145">
        <v>2</v>
      </c>
      <c r="BA406" s="126">
        <v>27.1</v>
      </c>
      <c r="BB406" s="126">
        <f>BA406/AZ406</f>
        <v>13.55</v>
      </c>
      <c r="BD406" t="str">
        <f t="shared" si="74"/>
        <v/>
      </c>
      <c r="BF406" s="126" t="s">
        <v>594</v>
      </c>
      <c r="BG406" s="126" t="s">
        <v>594</v>
      </c>
      <c r="BH406" s="126" t="s">
        <v>594</v>
      </c>
      <c r="BI406" s="126" t="s">
        <v>594</v>
      </c>
      <c r="BJ406" s="126" t="s">
        <v>594</v>
      </c>
      <c r="BL406" s="2"/>
      <c r="BM406" s="21"/>
      <c r="BN406" s="6"/>
      <c r="BO406" s="6"/>
      <c r="BP406" s="6"/>
      <c r="BQ406" s="6"/>
      <c r="BR406" t="str">
        <f t="shared" si="75"/>
        <v/>
      </c>
      <c r="BS406" t="s">
        <v>594</v>
      </c>
      <c r="BT406" t="s">
        <v>594</v>
      </c>
      <c r="BU406" t="s">
        <v>594</v>
      </c>
      <c r="BV406" t="s">
        <v>594</v>
      </c>
      <c r="BW406" t="s">
        <v>594</v>
      </c>
    </row>
    <row r="407" spans="1:76" x14ac:dyDescent="0.2">
      <c r="A407" s="2" t="s">
        <v>439</v>
      </c>
      <c r="B407" s="2" t="str">
        <f t="shared" si="68"/>
        <v>.</v>
      </c>
      <c r="C407" s="3" t="s">
        <v>439</v>
      </c>
      <c r="D407" s="3">
        <v>406</v>
      </c>
      <c r="E407" s="2"/>
      <c r="F407" s="2"/>
      <c r="G407" s="3">
        <v>46</v>
      </c>
      <c r="H407" s="3">
        <v>1</v>
      </c>
      <c r="I407" s="3">
        <v>6</v>
      </c>
      <c r="J407" s="3">
        <v>3</v>
      </c>
      <c r="K407" s="3">
        <v>8</v>
      </c>
      <c r="L407" s="3">
        <v>5</v>
      </c>
      <c r="M407" s="33" t="s">
        <v>3</v>
      </c>
      <c r="N407" s="33" t="s">
        <v>23</v>
      </c>
      <c r="O407" s="33" t="s">
        <v>16</v>
      </c>
      <c r="P407" s="33" t="s">
        <v>17</v>
      </c>
      <c r="Q407" s="33" t="s">
        <v>17</v>
      </c>
      <c r="R407" s="34" t="s">
        <v>18</v>
      </c>
      <c r="S407" s="21"/>
      <c r="T407" s="21"/>
      <c r="U407" s="53"/>
      <c r="V407" s="53"/>
      <c r="W407" s="54"/>
      <c r="X407" s="54"/>
      <c r="Y407" s="54"/>
      <c r="Z407" s="48">
        <v>43448</v>
      </c>
      <c r="AA407" s="96"/>
      <c r="AB407" s="82"/>
      <c r="AC407" s="82"/>
      <c r="AD407" s="77"/>
      <c r="AE407" s="77"/>
      <c r="AF407" s="79"/>
      <c r="AG407" s="79"/>
      <c r="AH407" s="77"/>
      <c r="AI407" s="2"/>
      <c r="AK407">
        <v>0.13</v>
      </c>
      <c r="AL407">
        <v>0.25750000000000001</v>
      </c>
      <c r="AM407">
        <v>0.22750000000000001</v>
      </c>
      <c r="AN407">
        <v>0.49538461538461542</v>
      </c>
      <c r="AO407">
        <v>0.95499999999999996</v>
      </c>
      <c r="AP407">
        <v>1.2150000000000001</v>
      </c>
      <c r="AQ407">
        <v>1.7</v>
      </c>
      <c r="AR407">
        <v>2.105</v>
      </c>
      <c r="AS407">
        <v>2.62</v>
      </c>
      <c r="AT407">
        <v>3.2349999999999999</v>
      </c>
      <c r="AU407">
        <v>4.33</v>
      </c>
      <c r="AV407">
        <v>5.5149999999999997</v>
      </c>
      <c r="AW407" s="126">
        <f t="shared" si="77"/>
        <v>5.5149999999999997</v>
      </c>
      <c r="AX407" s="127">
        <f>IF(AW407&gt;0,AW407*10/(BB407),"")</f>
        <v>1.5277008310249307</v>
      </c>
      <c r="AZ407" s="145">
        <v>2</v>
      </c>
      <c r="BA407" s="126">
        <v>72.2</v>
      </c>
      <c r="BB407" s="126">
        <f>BA407/AZ407</f>
        <v>36.1</v>
      </c>
      <c r="BC407">
        <v>13</v>
      </c>
      <c r="BD407">
        <f t="shared" si="74"/>
        <v>6.5</v>
      </c>
      <c r="BE407" s="126">
        <v>0.18005540166204986</v>
      </c>
      <c r="BF407" s="126">
        <v>227.58746666499999</v>
      </c>
      <c r="BG407" s="126">
        <v>4.3106333333500002</v>
      </c>
      <c r="BH407" s="126">
        <v>13.5422666665</v>
      </c>
      <c r="BI407" s="126">
        <v>9.3850000000000003E-2</v>
      </c>
      <c r="BJ407" s="126">
        <v>6.4666666649999996E-2</v>
      </c>
      <c r="BL407" s="2" t="s">
        <v>491</v>
      </c>
      <c r="BM407" s="21" t="s">
        <v>491</v>
      </c>
      <c r="BN407" s="6"/>
      <c r="BO407" s="6"/>
      <c r="BP407" s="6"/>
      <c r="BQ407" s="6"/>
      <c r="BR407" t="str">
        <f t="shared" si="75"/>
        <v/>
      </c>
      <c r="BS407" t="s">
        <v>594</v>
      </c>
      <c r="BT407" t="s">
        <v>594</v>
      </c>
      <c r="BU407" t="s">
        <v>594</v>
      </c>
      <c r="BV407" t="s">
        <v>594</v>
      </c>
      <c r="BW407" t="s">
        <v>594</v>
      </c>
    </row>
    <row r="408" spans="1:76" x14ac:dyDescent="0.2">
      <c r="A408" s="2" t="s">
        <v>440</v>
      </c>
      <c r="B408" s="2" t="str">
        <f t="shared" si="68"/>
        <v>.</v>
      </c>
      <c r="C408" s="32" t="s">
        <v>440</v>
      </c>
      <c r="D408" s="3">
        <v>407</v>
      </c>
      <c r="E408" s="2"/>
      <c r="F408" s="2"/>
      <c r="G408" s="3">
        <v>46</v>
      </c>
      <c r="H408" s="3">
        <v>3</v>
      </c>
      <c r="I408" s="3">
        <v>6</v>
      </c>
      <c r="J408" s="3">
        <v>3</v>
      </c>
      <c r="K408" s="3">
        <v>8</v>
      </c>
      <c r="L408" s="3">
        <v>7</v>
      </c>
      <c r="M408" s="26" t="s">
        <v>3</v>
      </c>
      <c r="N408" s="26" t="s">
        <v>23</v>
      </c>
      <c r="O408" s="26" t="s">
        <v>20</v>
      </c>
      <c r="P408" s="26">
        <v>3</v>
      </c>
      <c r="Q408" s="26" t="s">
        <v>7</v>
      </c>
      <c r="R408" s="38" t="s">
        <v>583</v>
      </c>
      <c r="S408" s="21"/>
      <c r="T408" s="21"/>
      <c r="U408" s="53"/>
      <c r="V408" s="53"/>
      <c r="W408" s="53"/>
      <c r="X408" s="53"/>
      <c r="Y408" s="53"/>
      <c r="Z408" s="66">
        <v>43435</v>
      </c>
      <c r="AA408" s="96">
        <v>0.94305555555555554</v>
      </c>
      <c r="AB408" s="82">
        <v>4</v>
      </c>
      <c r="AC408" s="82">
        <v>3</v>
      </c>
      <c r="AD408" s="77"/>
      <c r="AE408" s="77"/>
      <c r="AF408" s="79"/>
      <c r="AG408" s="79"/>
      <c r="AH408" s="77"/>
      <c r="AI408" s="21"/>
      <c r="AK408">
        <v>0.12333333333333334</v>
      </c>
      <c r="AL408">
        <v>0.26857142857142857</v>
      </c>
      <c r="AW408" s="126">
        <f t="shared" si="77"/>
        <v>0.26857142857142857</v>
      </c>
      <c r="AX408" s="127">
        <f>IF(AW408&gt;0,AW408*10/(BB408),"")</f>
        <v>1.5409836065573774</v>
      </c>
      <c r="AZ408" s="145">
        <f>AB408+AC408</f>
        <v>7</v>
      </c>
      <c r="BA408" s="126">
        <v>12.2</v>
      </c>
      <c r="BB408" s="126">
        <f>BA408/AZ408</f>
        <v>1.7428571428571427</v>
      </c>
      <c r="BD408" t="str">
        <f t="shared" si="74"/>
        <v/>
      </c>
      <c r="BF408" s="126" t="s">
        <v>594</v>
      </c>
      <c r="BG408" s="126" t="s">
        <v>594</v>
      </c>
      <c r="BH408" s="126" t="s">
        <v>594</v>
      </c>
      <c r="BI408" s="126" t="s">
        <v>594</v>
      </c>
      <c r="BJ408" s="126" t="s">
        <v>594</v>
      </c>
      <c r="BL408" s="2"/>
      <c r="BM408" s="21"/>
      <c r="BN408" s="6"/>
      <c r="BO408" s="6"/>
      <c r="BP408" s="6"/>
      <c r="BQ408" s="6"/>
      <c r="BR408" t="str">
        <f t="shared" si="75"/>
        <v/>
      </c>
      <c r="BS408" t="s">
        <v>594</v>
      </c>
      <c r="BT408" t="s">
        <v>594</v>
      </c>
      <c r="BU408" t="s">
        <v>594</v>
      </c>
      <c r="BV408" t="s">
        <v>594</v>
      </c>
      <c r="BW408" t="s">
        <v>594</v>
      </c>
    </row>
    <row r="409" spans="1:76" x14ac:dyDescent="0.2">
      <c r="A409" s="2" t="s">
        <v>441</v>
      </c>
      <c r="B409" s="2" t="str">
        <f t="shared" si="68"/>
        <v>.</v>
      </c>
      <c r="C409" s="3" t="s">
        <v>441</v>
      </c>
      <c r="D409" s="3">
        <v>408</v>
      </c>
      <c r="E409" s="2"/>
      <c r="F409" s="2"/>
      <c r="G409" s="3">
        <v>46</v>
      </c>
      <c r="H409" s="3">
        <v>5</v>
      </c>
      <c r="I409" s="3">
        <v>6</v>
      </c>
      <c r="J409" s="3">
        <v>3</v>
      </c>
      <c r="K409" s="3">
        <v>9</v>
      </c>
      <c r="L409" s="3">
        <v>6</v>
      </c>
      <c r="M409" s="22" t="s">
        <v>25</v>
      </c>
      <c r="N409" s="22" t="s">
        <v>25</v>
      </c>
      <c r="O409" s="22" t="s">
        <v>25</v>
      </c>
      <c r="P409" s="22" t="s">
        <v>25</v>
      </c>
      <c r="Q409" s="22" t="s">
        <v>25</v>
      </c>
      <c r="R409" s="42" t="s">
        <v>25</v>
      </c>
      <c r="S409" s="21"/>
      <c r="T409" s="21"/>
      <c r="U409" s="53"/>
      <c r="V409" s="53"/>
      <c r="W409" s="54"/>
      <c r="X409" s="54"/>
      <c r="Y409" s="54"/>
      <c r="Z409" s="2"/>
      <c r="AA409" s="96"/>
      <c r="AB409" s="82"/>
      <c r="AC409" s="82"/>
      <c r="AD409" s="77"/>
      <c r="AE409" s="77"/>
      <c r="AF409" s="79"/>
      <c r="AG409" s="79"/>
      <c r="AH409" s="77"/>
      <c r="AI409" s="2"/>
      <c r="AK409" t="s">
        <v>594</v>
      </c>
      <c r="AL409" t="s">
        <v>594</v>
      </c>
      <c r="AM409" t="s">
        <v>594</v>
      </c>
      <c r="AO409" t="s">
        <v>594</v>
      </c>
      <c r="AP409" t="s">
        <v>594</v>
      </c>
      <c r="AQ409" t="s">
        <v>594</v>
      </c>
      <c r="AR409" t="s">
        <v>594</v>
      </c>
      <c r="AS409" t="s">
        <v>594</v>
      </c>
      <c r="AT409" t="s">
        <v>594</v>
      </c>
      <c r="AU409" t="s">
        <v>594</v>
      </c>
      <c r="AV409" t="s">
        <v>594</v>
      </c>
      <c r="AW409" s="126" t="str">
        <f t="shared" si="77"/>
        <v/>
      </c>
      <c r="AX409" s="127"/>
      <c r="AZ409" s="145"/>
      <c r="BD409" t="str">
        <f t="shared" si="74"/>
        <v/>
      </c>
      <c r="BF409" s="126" t="s">
        <v>594</v>
      </c>
      <c r="BG409" s="126" t="s">
        <v>594</v>
      </c>
      <c r="BH409" s="126" t="s">
        <v>594</v>
      </c>
      <c r="BI409" s="126" t="s">
        <v>594</v>
      </c>
      <c r="BJ409" s="126" t="s">
        <v>594</v>
      </c>
      <c r="BL409" s="2"/>
      <c r="BM409" s="21"/>
      <c r="BN409" s="6"/>
      <c r="BO409" s="6"/>
      <c r="BP409" s="6"/>
      <c r="BQ409" s="6"/>
      <c r="BR409" t="str">
        <f t="shared" si="75"/>
        <v/>
      </c>
      <c r="BS409" t="s">
        <v>594</v>
      </c>
      <c r="BT409" t="s">
        <v>594</v>
      </c>
      <c r="BU409" t="s">
        <v>594</v>
      </c>
      <c r="BV409" t="s">
        <v>594</v>
      </c>
      <c r="BW409" t="s">
        <v>594</v>
      </c>
    </row>
    <row r="410" spans="1:76" x14ac:dyDescent="0.2">
      <c r="A410" s="2" t="s">
        <v>442</v>
      </c>
      <c r="B410" s="2" t="str">
        <f t="shared" si="68"/>
        <v>.</v>
      </c>
      <c r="C410" s="32" t="s">
        <v>442</v>
      </c>
      <c r="D410" s="3">
        <v>409</v>
      </c>
      <c r="E410" s="2"/>
      <c r="F410" s="2"/>
      <c r="G410" s="3">
        <v>46</v>
      </c>
      <c r="H410" s="3">
        <v>7</v>
      </c>
      <c r="I410" s="3">
        <v>6</v>
      </c>
      <c r="J410" s="3">
        <v>3</v>
      </c>
      <c r="K410" s="3">
        <v>10</v>
      </c>
      <c r="L410" s="3">
        <v>5</v>
      </c>
      <c r="M410" s="26" t="s">
        <v>3</v>
      </c>
      <c r="N410" s="26" t="s">
        <v>4</v>
      </c>
      <c r="O410" s="26" t="s">
        <v>20</v>
      </c>
      <c r="P410" s="26">
        <v>3</v>
      </c>
      <c r="Q410" s="26" t="s">
        <v>7</v>
      </c>
      <c r="R410" s="38" t="s">
        <v>582</v>
      </c>
      <c r="S410" s="21"/>
      <c r="T410" s="21">
        <v>1</v>
      </c>
      <c r="U410" s="68"/>
      <c r="V410" s="68"/>
      <c r="W410" s="68"/>
      <c r="X410" s="68" t="s">
        <v>547</v>
      </c>
      <c r="Y410" s="68" t="s">
        <v>414</v>
      </c>
      <c r="Z410" s="66">
        <v>43435</v>
      </c>
      <c r="AA410" s="96">
        <v>0.76874999999999993</v>
      </c>
      <c r="AB410" s="82">
        <v>5</v>
      </c>
      <c r="AC410" s="82">
        <v>4</v>
      </c>
      <c r="AD410" s="77"/>
      <c r="AE410" s="77"/>
      <c r="AF410" s="79"/>
      <c r="AG410" s="79"/>
      <c r="AH410" s="77"/>
      <c r="AI410" s="21"/>
      <c r="AK410">
        <v>0.11333333333333334</v>
      </c>
      <c r="AL410">
        <v>0.15375</v>
      </c>
      <c r="AW410" s="126">
        <f t="shared" si="77"/>
        <v>0.15375</v>
      </c>
      <c r="AX410" s="127">
        <f t="shared" ref="AX410:AX416" si="79">IF(AW410&gt;0,AW410*10/(BB410),"")</f>
        <v>1.125</v>
      </c>
      <c r="AZ410" s="145">
        <f>AB410+AC410</f>
        <v>9</v>
      </c>
      <c r="BA410" s="126">
        <v>12.3</v>
      </c>
      <c r="BB410" s="126">
        <f t="shared" ref="BB410:BB416" si="80">BA410/AZ410</f>
        <v>1.3666666666666667</v>
      </c>
      <c r="BD410" t="str">
        <f t="shared" si="74"/>
        <v/>
      </c>
      <c r="BF410" s="126" t="s">
        <v>594</v>
      </c>
      <c r="BG410" s="126" t="s">
        <v>594</v>
      </c>
      <c r="BH410" s="126" t="s">
        <v>594</v>
      </c>
      <c r="BI410" s="126" t="s">
        <v>594</v>
      </c>
      <c r="BJ410" s="126" t="s">
        <v>594</v>
      </c>
      <c r="BL410" s="2"/>
      <c r="BM410" s="21"/>
      <c r="BN410" s="6"/>
      <c r="BO410" s="6"/>
      <c r="BP410" s="6"/>
      <c r="BQ410" s="6"/>
      <c r="BR410" t="str">
        <f t="shared" si="75"/>
        <v/>
      </c>
      <c r="BS410" t="s">
        <v>594</v>
      </c>
      <c r="BT410" t="s">
        <v>594</v>
      </c>
      <c r="BU410" t="s">
        <v>594</v>
      </c>
      <c r="BV410" t="s">
        <v>594</v>
      </c>
      <c r="BW410" t="s">
        <v>594</v>
      </c>
    </row>
    <row r="411" spans="1:76" x14ac:dyDescent="0.2">
      <c r="A411" s="2" t="s">
        <v>443</v>
      </c>
      <c r="B411" s="2" t="str">
        <f t="shared" si="68"/>
        <v>.</v>
      </c>
      <c r="C411" s="3" t="s">
        <v>443</v>
      </c>
      <c r="D411" s="3">
        <v>410</v>
      </c>
      <c r="E411" s="2"/>
      <c r="F411" s="2"/>
      <c r="G411" s="3">
        <v>46</v>
      </c>
      <c r="H411" s="3">
        <v>9</v>
      </c>
      <c r="I411" s="3">
        <v>6</v>
      </c>
      <c r="J411" s="3">
        <v>3</v>
      </c>
      <c r="K411" s="3">
        <v>10</v>
      </c>
      <c r="L411" s="3">
        <v>7</v>
      </c>
      <c r="M411" s="31" t="s">
        <v>3</v>
      </c>
      <c r="N411" s="31" t="s">
        <v>4</v>
      </c>
      <c r="O411" s="31" t="s">
        <v>16</v>
      </c>
      <c r="P411" s="31">
        <v>13</v>
      </c>
      <c r="Q411" s="31" t="s">
        <v>515</v>
      </c>
      <c r="R411" s="39" t="s">
        <v>584</v>
      </c>
      <c r="S411" s="21"/>
      <c r="T411" s="21"/>
      <c r="U411" s="53"/>
      <c r="V411" s="53"/>
      <c r="W411" s="54"/>
      <c r="X411" s="54"/>
      <c r="Y411" s="54"/>
      <c r="Z411" s="48">
        <v>43445</v>
      </c>
      <c r="AA411" s="96">
        <v>0.19791666666666666</v>
      </c>
      <c r="AB411" s="82">
        <v>1</v>
      </c>
      <c r="AC411" s="82">
        <v>1</v>
      </c>
      <c r="AD411" s="77"/>
      <c r="AE411" s="77"/>
      <c r="AF411" s="79"/>
      <c r="AG411" s="79"/>
      <c r="AH411" s="77" t="s">
        <v>557</v>
      </c>
      <c r="AI411" s="2"/>
      <c r="AK411" t="s">
        <v>594</v>
      </c>
      <c r="AL411">
        <v>0.152</v>
      </c>
      <c r="AM411">
        <v>0.22999999999999998</v>
      </c>
      <c r="AN411">
        <v>0.30000000000000004</v>
      </c>
      <c r="AO411">
        <v>0.69</v>
      </c>
      <c r="AP411">
        <v>0.82499999999999996</v>
      </c>
      <c r="AQ411">
        <v>1.115</v>
      </c>
      <c r="AR411">
        <v>1.37</v>
      </c>
      <c r="AS411">
        <v>1.65</v>
      </c>
      <c r="AT411">
        <v>2.0449999999999999</v>
      </c>
      <c r="AW411" s="126">
        <f t="shared" si="77"/>
        <v>2.0449999999999999</v>
      </c>
      <c r="AX411" s="127">
        <f t="shared" si="79"/>
        <v>1.2029411764705882</v>
      </c>
      <c r="AZ411" s="145">
        <v>2</v>
      </c>
      <c r="BA411" s="126">
        <v>34</v>
      </c>
      <c r="BB411" s="126">
        <f t="shared" si="80"/>
        <v>17</v>
      </c>
      <c r="BD411" t="str">
        <f t="shared" si="74"/>
        <v/>
      </c>
      <c r="BF411" s="126" t="s">
        <v>594</v>
      </c>
      <c r="BG411" s="126" t="s">
        <v>594</v>
      </c>
      <c r="BH411" s="126" t="s">
        <v>594</v>
      </c>
      <c r="BI411" s="126" t="s">
        <v>594</v>
      </c>
      <c r="BJ411" s="126" t="s">
        <v>594</v>
      </c>
      <c r="BL411" s="2"/>
      <c r="BM411" s="21"/>
      <c r="BN411" s="6"/>
      <c r="BO411" s="6"/>
      <c r="BP411" s="6"/>
      <c r="BQ411" s="6"/>
      <c r="BR411" t="str">
        <f t="shared" si="75"/>
        <v/>
      </c>
      <c r="BS411" t="s">
        <v>594</v>
      </c>
      <c r="BT411" t="s">
        <v>594</v>
      </c>
      <c r="BU411" t="s">
        <v>594</v>
      </c>
      <c r="BV411" t="s">
        <v>594</v>
      </c>
      <c r="BW411" t="s">
        <v>594</v>
      </c>
    </row>
    <row r="412" spans="1:76" x14ac:dyDescent="0.2">
      <c r="A412" s="2" t="s">
        <v>444</v>
      </c>
      <c r="B412" s="2" t="str">
        <f t="shared" si="68"/>
        <v>.</v>
      </c>
      <c r="C412" s="32" t="s">
        <v>444</v>
      </c>
      <c r="D412" s="3">
        <v>411</v>
      </c>
      <c r="E412" s="2"/>
      <c r="F412" s="2"/>
      <c r="G412" s="3">
        <v>46</v>
      </c>
      <c r="H412" s="3">
        <v>11</v>
      </c>
      <c r="I412" s="3">
        <v>6</v>
      </c>
      <c r="J412" s="3">
        <v>3</v>
      </c>
      <c r="K412" s="3">
        <v>11</v>
      </c>
      <c r="L412" s="3">
        <v>6</v>
      </c>
      <c r="M412" s="27" t="s">
        <v>3</v>
      </c>
      <c r="N412" s="27" t="s">
        <v>23</v>
      </c>
      <c r="O412" s="27" t="s">
        <v>20</v>
      </c>
      <c r="P412" s="27">
        <v>4</v>
      </c>
      <c r="Q412" s="27" t="s">
        <v>21</v>
      </c>
      <c r="R412" s="35" t="s">
        <v>581</v>
      </c>
      <c r="S412" s="21"/>
      <c r="T412" s="21"/>
      <c r="U412" s="53"/>
      <c r="V412" s="53"/>
      <c r="W412" s="53"/>
      <c r="X412" s="53"/>
      <c r="Y412" s="53"/>
      <c r="Z412" s="66">
        <v>43436</v>
      </c>
      <c r="AA412" s="96">
        <v>0.11875000000000001</v>
      </c>
      <c r="AB412" s="82">
        <v>4</v>
      </c>
      <c r="AC412" s="82">
        <v>3</v>
      </c>
      <c r="AD412" s="77"/>
      <c r="AE412" s="77"/>
      <c r="AF412" s="79"/>
      <c r="AG412" s="79"/>
      <c r="AH412" s="77"/>
      <c r="AI412" s="21"/>
      <c r="AK412">
        <v>7.0000000000000007E-2</v>
      </c>
      <c r="AL412">
        <v>0.16428571428571428</v>
      </c>
      <c r="AM412">
        <v>0.17857142857142858</v>
      </c>
      <c r="AW412" s="126">
        <f t="shared" si="77"/>
        <v>0.17857142857142858</v>
      </c>
      <c r="AX412" s="127">
        <f t="shared" si="79"/>
        <v>1.2254901960784315</v>
      </c>
      <c r="AZ412" s="145">
        <f>AB412+AC412</f>
        <v>7</v>
      </c>
      <c r="BA412" s="126">
        <v>10.199999999999999</v>
      </c>
      <c r="BB412" s="126">
        <f t="shared" si="80"/>
        <v>1.4571428571428571</v>
      </c>
      <c r="BD412" t="str">
        <f t="shared" si="74"/>
        <v/>
      </c>
      <c r="BF412" s="126" t="s">
        <v>594</v>
      </c>
      <c r="BG412" s="126" t="s">
        <v>594</v>
      </c>
      <c r="BH412" s="126" t="s">
        <v>594</v>
      </c>
      <c r="BI412" s="126" t="s">
        <v>594</v>
      </c>
      <c r="BJ412" s="126" t="s">
        <v>594</v>
      </c>
      <c r="BL412" s="2"/>
      <c r="BM412" s="21"/>
      <c r="BN412" s="6"/>
      <c r="BO412" s="6"/>
      <c r="BP412" s="6"/>
      <c r="BQ412" s="6"/>
      <c r="BR412" t="str">
        <f t="shared" si="75"/>
        <v/>
      </c>
      <c r="BS412" t="s">
        <v>594</v>
      </c>
      <c r="BT412" t="s">
        <v>594</v>
      </c>
      <c r="BU412" t="s">
        <v>594</v>
      </c>
      <c r="BV412" t="s">
        <v>594</v>
      </c>
      <c r="BW412" t="s">
        <v>594</v>
      </c>
    </row>
    <row r="413" spans="1:76" x14ac:dyDescent="0.2">
      <c r="A413" s="2" t="s">
        <v>445</v>
      </c>
      <c r="B413" s="2" t="str">
        <f t="shared" si="68"/>
        <v>.</v>
      </c>
      <c r="C413" s="3" t="s">
        <v>445</v>
      </c>
      <c r="D413" s="3">
        <v>412</v>
      </c>
      <c r="E413" s="2"/>
      <c r="F413" s="2"/>
      <c r="G413" s="3">
        <v>46</v>
      </c>
      <c r="H413" s="3">
        <v>13</v>
      </c>
      <c r="I413" s="3">
        <v>6</v>
      </c>
      <c r="J413" s="3">
        <v>3</v>
      </c>
      <c r="K413" s="3">
        <v>12</v>
      </c>
      <c r="L413" s="3">
        <v>5</v>
      </c>
      <c r="M413" s="31" t="s">
        <v>3</v>
      </c>
      <c r="N413" s="31" t="s">
        <v>23</v>
      </c>
      <c r="O413" s="31" t="s">
        <v>16</v>
      </c>
      <c r="P413" s="31">
        <v>13</v>
      </c>
      <c r="Q413" s="31" t="s">
        <v>515</v>
      </c>
      <c r="R413" s="39" t="s">
        <v>582</v>
      </c>
      <c r="S413" s="21"/>
      <c r="T413" s="21"/>
      <c r="U413" s="53"/>
      <c r="V413" s="53"/>
      <c r="W413" s="54"/>
      <c r="X413" s="54"/>
      <c r="Y413" s="54"/>
      <c r="Z413" s="48">
        <v>43445</v>
      </c>
      <c r="AA413" s="96">
        <v>0.78333333333333333</v>
      </c>
      <c r="AB413" s="82">
        <v>1</v>
      </c>
      <c r="AC413" s="82">
        <v>1</v>
      </c>
      <c r="AD413" s="77"/>
      <c r="AE413" s="77"/>
      <c r="AF413" s="79">
        <v>35</v>
      </c>
      <c r="AG413" s="79"/>
      <c r="AH413" s="77" t="s">
        <v>554</v>
      </c>
      <c r="AI413" s="2"/>
      <c r="AK413">
        <v>0.05</v>
      </c>
      <c r="AL413">
        <v>0.23499999999999999</v>
      </c>
      <c r="AM413">
        <v>0.23250000000000001</v>
      </c>
      <c r="AN413">
        <v>0.31</v>
      </c>
      <c r="AO413">
        <v>0.82499999999999996</v>
      </c>
      <c r="AP413">
        <v>1.07</v>
      </c>
      <c r="AQ413">
        <v>1.2949999999999999</v>
      </c>
      <c r="AR413">
        <v>1.7450000000000001</v>
      </c>
      <c r="AS413">
        <v>2.1150000000000002</v>
      </c>
      <c r="AT413">
        <v>2.58</v>
      </c>
      <c r="AW413" s="126">
        <f t="shared" si="77"/>
        <v>2.58</v>
      </c>
      <c r="AX413" s="127">
        <f t="shared" si="79"/>
        <v>1.4535211267605634</v>
      </c>
      <c r="AZ413" s="145">
        <v>2</v>
      </c>
      <c r="BA413" s="126">
        <v>35.5</v>
      </c>
      <c r="BB413" s="126">
        <f t="shared" si="80"/>
        <v>17.75</v>
      </c>
      <c r="BD413" t="str">
        <f t="shared" si="74"/>
        <v/>
      </c>
      <c r="BF413" s="126" t="s">
        <v>594</v>
      </c>
      <c r="BG413" s="126" t="s">
        <v>594</v>
      </c>
      <c r="BH413" s="126" t="s">
        <v>594</v>
      </c>
      <c r="BI413" s="126" t="s">
        <v>594</v>
      </c>
      <c r="BJ413" s="126" t="s">
        <v>594</v>
      </c>
      <c r="BL413" s="2"/>
      <c r="BM413" s="21"/>
      <c r="BN413" s="6"/>
      <c r="BO413" s="6"/>
      <c r="BP413" s="6"/>
      <c r="BQ413" s="6"/>
      <c r="BR413" t="str">
        <f t="shared" si="75"/>
        <v/>
      </c>
      <c r="BS413" t="s">
        <v>594</v>
      </c>
      <c r="BT413" t="s">
        <v>594</v>
      </c>
      <c r="BU413" t="s">
        <v>594</v>
      </c>
      <c r="BV413" t="s">
        <v>594</v>
      </c>
      <c r="BW413" t="s">
        <v>594</v>
      </c>
    </row>
    <row r="414" spans="1:76" x14ac:dyDescent="0.2">
      <c r="A414" s="2" t="s">
        <v>446</v>
      </c>
      <c r="B414" s="2" t="str">
        <f t="shared" si="68"/>
        <v>.</v>
      </c>
      <c r="C414" s="3" t="s">
        <v>446</v>
      </c>
      <c r="D414" s="3">
        <v>413</v>
      </c>
      <c r="E414" s="2"/>
      <c r="F414" s="2"/>
      <c r="G414" s="3">
        <v>46</v>
      </c>
      <c r="H414" s="3">
        <v>15</v>
      </c>
      <c r="I414" s="3">
        <v>6</v>
      </c>
      <c r="J414" s="3">
        <v>3</v>
      </c>
      <c r="K414" s="3">
        <v>12</v>
      </c>
      <c r="L414" s="3">
        <v>7</v>
      </c>
      <c r="M414" s="31" t="s">
        <v>3</v>
      </c>
      <c r="N414" s="31" t="s">
        <v>4</v>
      </c>
      <c r="O414" s="31" t="s">
        <v>16</v>
      </c>
      <c r="P414" s="31">
        <v>13</v>
      </c>
      <c r="Q414" s="31" t="s">
        <v>515</v>
      </c>
      <c r="R414" s="39" t="s">
        <v>580</v>
      </c>
      <c r="S414" s="21"/>
      <c r="T414" s="21"/>
      <c r="U414" s="53"/>
      <c r="V414" s="53"/>
      <c r="W414" s="54"/>
      <c r="X414" s="54"/>
      <c r="Y414" s="54"/>
      <c r="Z414" s="48">
        <v>43445</v>
      </c>
      <c r="AA414" s="96">
        <v>0.41319444444444442</v>
      </c>
      <c r="AB414" s="82">
        <v>1</v>
      </c>
      <c r="AC414" s="82">
        <v>1</v>
      </c>
      <c r="AD414" s="77"/>
      <c r="AE414" s="77"/>
      <c r="AF414" s="79">
        <v>23.1</v>
      </c>
      <c r="AG414" s="79"/>
      <c r="AH414" s="77" t="s">
        <v>563</v>
      </c>
      <c r="AI414" s="2"/>
      <c r="AK414" t="s">
        <v>594</v>
      </c>
      <c r="AL414">
        <v>0.16599999999999998</v>
      </c>
      <c r="AM414">
        <v>0.16</v>
      </c>
      <c r="AN414">
        <v>0.29749999999999999</v>
      </c>
      <c r="AO414">
        <v>0.51500000000000001</v>
      </c>
      <c r="AP414">
        <v>0.76500000000000001</v>
      </c>
      <c r="AQ414">
        <v>0.98</v>
      </c>
      <c r="AR414">
        <v>1.2250000000000001</v>
      </c>
      <c r="AS414">
        <v>1.6850000000000001</v>
      </c>
      <c r="AW414" s="126">
        <f t="shared" si="77"/>
        <v>1.6850000000000001</v>
      </c>
      <c r="AX414" s="127">
        <f t="shared" si="79"/>
        <v>1.4159663865546219</v>
      </c>
      <c r="AZ414" s="145">
        <v>2</v>
      </c>
      <c r="BA414" s="126">
        <v>23.8</v>
      </c>
      <c r="BB414" s="126">
        <f t="shared" si="80"/>
        <v>11.9</v>
      </c>
      <c r="BF414" s="126" t="s">
        <v>594</v>
      </c>
      <c r="BG414" s="126" t="s">
        <v>594</v>
      </c>
      <c r="BH414" s="126" t="s">
        <v>594</v>
      </c>
      <c r="BI414" s="126" t="s">
        <v>594</v>
      </c>
      <c r="BJ414" s="126" t="s">
        <v>594</v>
      </c>
      <c r="BL414" s="2"/>
      <c r="BM414" s="21"/>
      <c r="BN414" s="6"/>
      <c r="BO414" s="6"/>
      <c r="BP414" s="6"/>
      <c r="BQ414" s="6"/>
      <c r="BR414" t="str">
        <f t="shared" si="75"/>
        <v/>
      </c>
      <c r="BS414" t="s">
        <v>594</v>
      </c>
      <c r="BT414" t="s">
        <v>594</v>
      </c>
      <c r="BU414" t="s">
        <v>594</v>
      </c>
      <c r="BV414" t="s">
        <v>594</v>
      </c>
      <c r="BW414" t="s">
        <v>594</v>
      </c>
      <c r="BX414" s="1" t="s">
        <v>624</v>
      </c>
    </row>
    <row r="415" spans="1:76" x14ac:dyDescent="0.2">
      <c r="A415" s="2" t="s">
        <v>447</v>
      </c>
      <c r="B415" s="2" t="str">
        <f t="shared" si="68"/>
        <v>.</v>
      </c>
      <c r="C415" s="3" t="s">
        <v>447</v>
      </c>
      <c r="D415" s="3">
        <v>414</v>
      </c>
      <c r="E415" s="2"/>
      <c r="F415" s="2"/>
      <c r="G415" s="3">
        <v>46</v>
      </c>
      <c r="H415" s="3">
        <v>17</v>
      </c>
      <c r="I415" s="3">
        <v>6</v>
      </c>
      <c r="J415" s="3">
        <v>3</v>
      </c>
      <c r="K415" s="3">
        <v>13</v>
      </c>
      <c r="L415" s="3">
        <v>6</v>
      </c>
      <c r="M415" s="28" t="s">
        <v>3</v>
      </c>
      <c r="N415" s="28" t="s">
        <v>23</v>
      </c>
      <c r="O415" s="40" t="s">
        <v>16</v>
      </c>
      <c r="P415" s="40">
        <v>14</v>
      </c>
      <c r="Q415" s="40" t="s">
        <v>516</v>
      </c>
      <c r="R415" s="41" t="s">
        <v>584</v>
      </c>
      <c r="S415" s="21"/>
      <c r="T415" s="21"/>
      <c r="U415" s="53"/>
      <c r="V415" s="53"/>
      <c r="W415" s="54"/>
      <c r="X415" s="54"/>
      <c r="Y415" s="54"/>
      <c r="Z415" s="48">
        <v>43446</v>
      </c>
      <c r="AA415" s="96">
        <v>0.18888888888888888</v>
      </c>
      <c r="AB415" s="82"/>
      <c r="AC415" s="82"/>
      <c r="AD415" s="77"/>
      <c r="AE415" s="77"/>
      <c r="AF415" s="79"/>
      <c r="AG415" s="79"/>
      <c r="AH415" s="77" t="s">
        <v>557</v>
      </c>
      <c r="AI415" s="2"/>
      <c r="AK415" t="s">
        <v>594</v>
      </c>
      <c r="AL415">
        <v>0.14249999999999999</v>
      </c>
      <c r="AM415">
        <v>0.1125</v>
      </c>
      <c r="AN415">
        <v>0.24000000000000002</v>
      </c>
      <c r="AO415">
        <v>0.44500000000000001</v>
      </c>
      <c r="AP415">
        <v>0.53</v>
      </c>
      <c r="AQ415">
        <v>0.5</v>
      </c>
      <c r="AR415">
        <v>0.76</v>
      </c>
      <c r="AS415">
        <v>0.88500000000000001</v>
      </c>
      <c r="AT415">
        <v>1.155</v>
      </c>
      <c r="AU415">
        <v>1.4950000000000001</v>
      </c>
      <c r="AW415" s="126">
        <f t="shared" si="77"/>
        <v>1.4950000000000001</v>
      </c>
      <c r="AX415" s="127">
        <f t="shared" si="79"/>
        <v>1.465686274509804</v>
      </c>
      <c r="AZ415" s="145">
        <v>2</v>
      </c>
      <c r="BA415" s="145">
        <v>20.399999999999999</v>
      </c>
      <c r="BB415" s="126">
        <f t="shared" si="80"/>
        <v>10.199999999999999</v>
      </c>
      <c r="BD415" t="str">
        <f t="shared" si="74"/>
        <v/>
      </c>
      <c r="BF415" s="126" t="s">
        <v>594</v>
      </c>
      <c r="BG415" s="126" t="s">
        <v>594</v>
      </c>
      <c r="BH415" s="126" t="s">
        <v>594</v>
      </c>
      <c r="BI415" s="126" t="s">
        <v>594</v>
      </c>
      <c r="BJ415" s="126" t="s">
        <v>594</v>
      </c>
      <c r="BL415" s="2"/>
      <c r="BM415" s="21"/>
      <c r="BN415" s="6"/>
      <c r="BO415" s="6"/>
      <c r="BP415" s="6"/>
      <c r="BQ415" s="6"/>
      <c r="BR415" t="str">
        <f t="shared" si="75"/>
        <v/>
      </c>
      <c r="BS415" t="s">
        <v>594</v>
      </c>
      <c r="BT415" t="s">
        <v>594</v>
      </c>
      <c r="BU415" t="s">
        <v>594</v>
      </c>
      <c r="BV415" t="s">
        <v>594</v>
      </c>
      <c r="BW415" t="s">
        <v>594</v>
      </c>
    </row>
    <row r="416" spans="1:76" x14ac:dyDescent="0.2">
      <c r="A416" s="2" t="s">
        <v>448</v>
      </c>
      <c r="B416" s="2" t="str">
        <f t="shared" si="68"/>
        <v>.</v>
      </c>
      <c r="C416" s="32" t="s">
        <v>448</v>
      </c>
      <c r="D416" s="3">
        <v>415</v>
      </c>
      <c r="E416" s="2"/>
      <c r="F416" s="2"/>
      <c r="G416" s="3">
        <v>47</v>
      </c>
      <c r="H416" s="3">
        <v>1</v>
      </c>
      <c r="I416" s="3">
        <v>6</v>
      </c>
      <c r="J416" s="3">
        <v>3</v>
      </c>
      <c r="K416" s="3">
        <v>8</v>
      </c>
      <c r="L416" s="3">
        <v>9</v>
      </c>
      <c r="M416" s="27" t="s">
        <v>3</v>
      </c>
      <c r="N416" s="27" t="s">
        <v>23</v>
      </c>
      <c r="O416" s="27" t="s">
        <v>20</v>
      </c>
      <c r="P416" s="27">
        <v>4</v>
      </c>
      <c r="Q416" s="27" t="s">
        <v>21</v>
      </c>
      <c r="R416" s="35" t="s">
        <v>584</v>
      </c>
      <c r="S416" s="21"/>
      <c r="T416" s="21"/>
      <c r="U416" s="53"/>
      <c r="V416" s="53"/>
      <c r="W416" s="53"/>
      <c r="X416" s="53"/>
      <c r="Y416" s="53"/>
      <c r="Z416" s="66">
        <v>43436</v>
      </c>
      <c r="AA416" s="96">
        <v>0.19791666666666666</v>
      </c>
      <c r="AB416" s="82">
        <v>5</v>
      </c>
      <c r="AC416" s="82">
        <v>3.5</v>
      </c>
      <c r="AD416" s="77"/>
      <c r="AE416" s="77"/>
      <c r="AF416" s="79"/>
      <c r="AG416" s="79"/>
      <c r="AH416" s="77"/>
      <c r="AI416" s="21"/>
      <c r="AK416">
        <v>0.13</v>
      </c>
      <c r="AL416">
        <v>0.20181818181818184</v>
      </c>
      <c r="AM416">
        <v>0.22363636363636363</v>
      </c>
      <c r="AW416" s="126">
        <f t="shared" si="77"/>
        <v>0.22363636363636363</v>
      </c>
      <c r="AX416" s="127">
        <f t="shared" si="79"/>
        <v>0.97482517482517483</v>
      </c>
      <c r="AZ416" s="145">
        <f>AB416+AC416</f>
        <v>8.5</v>
      </c>
      <c r="BA416" s="126">
        <v>19.5</v>
      </c>
      <c r="BB416" s="126">
        <f t="shared" si="80"/>
        <v>2.2941176470588234</v>
      </c>
      <c r="BD416" t="str">
        <f t="shared" si="74"/>
        <v/>
      </c>
      <c r="BF416" s="126" t="s">
        <v>594</v>
      </c>
      <c r="BG416" s="126" t="s">
        <v>594</v>
      </c>
      <c r="BH416" s="126" t="s">
        <v>594</v>
      </c>
      <c r="BI416" s="126" t="s">
        <v>594</v>
      </c>
      <c r="BJ416" s="126" t="s">
        <v>594</v>
      </c>
      <c r="BL416" s="2"/>
      <c r="BM416" s="21"/>
      <c r="BN416" s="6"/>
      <c r="BO416" s="6"/>
      <c r="BP416" s="6"/>
      <c r="BQ416" s="6"/>
      <c r="BR416" t="str">
        <f t="shared" si="75"/>
        <v/>
      </c>
      <c r="BS416" t="s">
        <v>594</v>
      </c>
      <c r="BT416" t="s">
        <v>594</v>
      </c>
      <c r="BU416" t="s">
        <v>594</v>
      </c>
      <c r="BV416" t="s">
        <v>594</v>
      </c>
      <c r="BW416" t="s">
        <v>594</v>
      </c>
    </row>
    <row r="417" spans="1:76" x14ac:dyDescent="0.2">
      <c r="A417" s="2" t="s">
        <v>449</v>
      </c>
      <c r="B417" s="2" t="str">
        <f t="shared" si="68"/>
        <v>.</v>
      </c>
      <c r="C417" s="3" t="s">
        <v>449</v>
      </c>
      <c r="D417" s="3">
        <v>416</v>
      </c>
      <c r="E417" s="2"/>
      <c r="F417" s="2"/>
      <c r="G417" s="3">
        <v>47</v>
      </c>
      <c r="H417" s="3">
        <v>3</v>
      </c>
      <c r="I417" s="3">
        <v>6</v>
      </c>
      <c r="J417" s="3">
        <v>3</v>
      </c>
      <c r="K417" s="3">
        <v>8</v>
      </c>
      <c r="L417" s="3">
        <v>11</v>
      </c>
      <c r="M417" s="28" t="s">
        <v>3</v>
      </c>
      <c r="N417" s="28" t="s">
        <v>23</v>
      </c>
      <c r="O417" s="28" t="s">
        <v>16</v>
      </c>
      <c r="P417" s="28" t="s">
        <v>19</v>
      </c>
      <c r="Q417" s="28" t="s">
        <v>19</v>
      </c>
      <c r="R417" s="36" t="s">
        <v>18</v>
      </c>
      <c r="S417" s="21"/>
      <c r="T417" s="21"/>
      <c r="U417" s="53"/>
      <c r="V417" s="53"/>
      <c r="W417" s="54"/>
      <c r="X417" s="54"/>
      <c r="Y417" s="54"/>
      <c r="Z417" s="48">
        <v>43475</v>
      </c>
      <c r="AA417" s="96"/>
      <c r="AB417" s="82"/>
      <c r="AC417" s="82"/>
      <c r="AD417" s="77"/>
      <c r="AE417" s="77"/>
      <c r="AF417" s="79"/>
      <c r="AG417" s="79"/>
      <c r="AH417" s="77"/>
      <c r="AI417" s="2"/>
      <c r="AK417">
        <v>0.14333333333333334</v>
      </c>
      <c r="AL417">
        <v>0.31666666666666665</v>
      </c>
      <c r="AM417">
        <v>0.36000000000000004</v>
      </c>
      <c r="AN417">
        <v>0.49</v>
      </c>
      <c r="AO417">
        <v>1.0549999999999999</v>
      </c>
      <c r="AP417">
        <v>1.375</v>
      </c>
      <c r="AQ417">
        <v>1.7</v>
      </c>
      <c r="AR417">
        <v>2.42</v>
      </c>
      <c r="AS417">
        <v>2.9849999999999999</v>
      </c>
      <c r="AT417">
        <v>3.6549999999999998</v>
      </c>
      <c r="AU417">
        <v>4.8550000000000004</v>
      </c>
      <c r="AV417">
        <v>7.8449999999999998</v>
      </c>
      <c r="AW417" s="126">
        <f t="shared" si="77"/>
        <v>7.8449999999999998</v>
      </c>
      <c r="AX417" s="127"/>
      <c r="BD417" t="str">
        <f t="shared" si="74"/>
        <v/>
      </c>
      <c r="BF417" s="126" t="s">
        <v>594</v>
      </c>
      <c r="BG417" s="126" t="s">
        <v>594</v>
      </c>
      <c r="BH417" s="126" t="s">
        <v>594</v>
      </c>
      <c r="BI417" s="126" t="s">
        <v>594</v>
      </c>
      <c r="BJ417" s="126" t="s">
        <v>594</v>
      </c>
      <c r="BL417" s="2" t="s">
        <v>491</v>
      </c>
      <c r="BM417" s="133" t="s">
        <v>493</v>
      </c>
      <c r="BN417" s="128">
        <v>2</v>
      </c>
      <c r="BO417" s="4">
        <v>643.29999999999995</v>
      </c>
      <c r="BP417" s="4">
        <f>BO417/BN417</f>
        <v>321.64999999999998</v>
      </c>
      <c r="BQ417" s="4">
        <v>137.30000000000001</v>
      </c>
      <c r="BR417">
        <f t="shared" si="75"/>
        <v>68.650000000000006</v>
      </c>
      <c r="BS417" s="126">
        <v>1327.4129</v>
      </c>
      <c r="BT417" s="126">
        <v>36.624966666500001</v>
      </c>
      <c r="BU417" s="126">
        <v>115.06075</v>
      </c>
      <c r="BV417" s="126">
        <v>0.13844999999999999</v>
      </c>
      <c r="BW417" s="126">
        <v>0.80800000000000005</v>
      </c>
    </row>
    <row r="418" spans="1:76" x14ac:dyDescent="0.2">
      <c r="A418" s="2" t="s">
        <v>450</v>
      </c>
      <c r="B418" s="2" t="str">
        <f t="shared" si="68"/>
        <v>.</v>
      </c>
      <c r="C418" s="3" t="s">
        <v>450</v>
      </c>
      <c r="D418" s="3">
        <v>417</v>
      </c>
      <c r="E418" s="2"/>
      <c r="F418" s="2"/>
      <c r="G418" s="3">
        <v>47</v>
      </c>
      <c r="H418" s="3">
        <v>5</v>
      </c>
      <c r="I418" s="3">
        <v>6</v>
      </c>
      <c r="J418" s="3">
        <v>3</v>
      </c>
      <c r="K418" s="3">
        <v>9</v>
      </c>
      <c r="L418" s="3">
        <v>10</v>
      </c>
      <c r="M418" s="20" t="s">
        <v>3</v>
      </c>
      <c r="N418" s="20" t="s">
        <v>4</v>
      </c>
      <c r="O418" s="20" t="s">
        <v>16</v>
      </c>
      <c r="P418" s="20">
        <v>10</v>
      </c>
      <c r="Q418" s="20" t="s">
        <v>22</v>
      </c>
      <c r="R418" s="25" t="s">
        <v>581</v>
      </c>
      <c r="S418" s="21"/>
      <c r="T418" s="21"/>
      <c r="U418" s="53"/>
      <c r="V418" s="53"/>
      <c r="W418" s="54"/>
      <c r="X418" s="54"/>
      <c r="Y418" s="54"/>
      <c r="Z418" s="48">
        <v>43442</v>
      </c>
      <c r="AA418" s="96">
        <v>0.61111111111111105</v>
      </c>
      <c r="AB418" s="82">
        <v>1</v>
      </c>
      <c r="AC418" s="82">
        <v>1</v>
      </c>
      <c r="AD418" s="77"/>
      <c r="AE418" s="77"/>
      <c r="AF418" s="79"/>
      <c r="AG418" s="81">
        <v>4.46</v>
      </c>
      <c r="AH418" s="77" t="s">
        <v>561</v>
      </c>
      <c r="AI418" s="2"/>
      <c r="AK418">
        <v>0.1225</v>
      </c>
      <c r="AL418">
        <v>0.23399999999999999</v>
      </c>
      <c r="AM418">
        <v>0.27750000000000002</v>
      </c>
      <c r="AN418">
        <v>0.50444444444444447</v>
      </c>
      <c r="AO418">
        <v>1.4350000000000001</v>
      </c>
      <c r="AP418">
        <v>1.9</v>
      </c>
      <c r="AW418" s="126">
        <f t="shared" si="77"/>
        <v>1.9</v>
      </c>
      <c r="AX418" s="127">
        <f>IF(AW418&gt;0,AW418*10/(BB418),"")</f>
        <v>1.1143695014662756</v>
      </c>
      <c r="AZ418" s="145">
        <f>AB418+AC418</f>
        <v>2</v>
      </c>
      <c r="BA418" s="126">
        <v>34.1</v>
      </c>
      <c r="BB418" s="126">
        <f>BA418/AZ418</f>
        <v>17.05</v>
      </c>
      <c r="BD418" t="str">
        <f t="shared" si="74"/>
        <v/>
      </c>
      <c r="BF418" s="126" t="s">
        <v>594</v>
      </c>
      <c r="BG418" s="126" t="s">
        <v>594</v>
      </c>
      <c r="BH418" s="126" t="s">
        <v>594</v>
      </c>
      <c r="BI418" s="126" t="s">
        <v>594</v>
      </c>
      <c r="BJ418" s="126" t="s">
        <v>594</v>
      </c>
      <c r="BL418" s="2"/>
      <c r="BM418" s="21"/>
      <c r="BN418" s="6"/>
      <c r="BO418" s="6"/>
      <c r="BP418" s="6"/>
      <c r="BQ418" s="6"/>
      <c r="BR418" t="str">
        <f t="shared" si="75"/>
        <v/>
      </c>
      <c r="BS418" t="s">
        <v>594</v>
      </c>
      <c r="BT418" t="s">
        <v>594</v>
      </c>
      <c r="BU418" t="s">
        <v>594</v>
      </c>
      <c r="BV418" t="s">
        <v>594</v>
      </c>
      <c r="BW418" t="s">
        <v>594</v>
      </c>
    </row>
    <row r="419" spans="1:76" x14ac:dyDescent="0.2">
      <c r="A419" s="2" t="s">
        <v>451</v>
      </c>
      <c r="B419" s="2" t="str">
        <f t="shared" si="68"/>
        <v>.</v>
      </c>
      <c r="C419" s="3" t="s">
        <v>451</v>
      </c>
      <c r="D419" s="3">
        <v>418</v>
      </c>
      <c r="E419" s="2"/>
      <c r="F419" s="2"/>
      <c r="G419" s="3">
        <v>47</v>
      </c>
      <c r="H419" s="3">
        <v>7</v>
      </c>
      <c r="I419" s="3">
        <v>6</v>
      </c>
      <c r="J419" s="3">
        <v>3</v>
      </c>
      <c r="K419" s="3">
        <v>10</v>
      </c>
      <c r="L419" s="3">
        <v>9</v>
      </c>
      <c r="M419" s="33" t="s">
        <v>3</v>
      </c>
      <c r="N419" s="33" t="s">
        <v>4</v>
      </c>
      <c r="O419" s="33" t="s">
        <v>16</v>
      </c>
      <c r="P419" s="33" t="s">
        <v>24</v>
      </c>
      <c r="Q419" s="33" t="s">
        <v>24</v>
      </c>
      <c r="R419" s="34" t="s">
        <v>18</v>
      </c>
      <c r="S419" s="33" t="s">
        <v>26</v>
      </c>
      <c r="T419" s="32"/>
      <c r="U419" s="63"/>
      <c r="V419" s="63"/>
      <c r="W419" s="54"/>
      <c r="X419" s="54"/>
      <c r="Y419" s="54"/>
      <c r="Z419" s="48">
        <v>43448</v>
      </c>
      <c r="AA419" s="96"/>
      <c r="AB419" s="82"/>
      <c r="AC419" s="82"/>
      <c r="AD419" s="77"/>
      <c r="AE419" s="77"/>
      <c r="AF419" s="79"/>
      <c r="AG419" s="79"/>
      <c r="AH419" s="77"/>
      <c r="AI419" s="2"/>
      <c r="AK419" t="s">
        <v>594</v>
      </c>
      <c r="AL419" t="s">
        <v>594</v>
      </c>
      <c r="AM419" t="s">
        <v>594</v>
      </c>
      <c r="AO419" t="s">
        <v>594</v>
      </c>
      <c r="AP419" t="s">
        <v>594</v>
      </c>
      <c r="AQ419" t="s">
        <v>594</v>
      </c>
      <c r="AR419" t="s">
        <v>594</v>
      </c>
      <c r="AS419" t="s">
        <v>594</v>
      </c>
      <c r="AT419" t="s">
        <v>594</v>
      </c>
      <c r="AU419" t="s">
        <v>594</v>
      </c>
      <c r="AV419" t="s">
        <v>594</v>
      </c>
      <c r="AW419" s="126" t="str">
        <f t="shared" si="77"/>
        <v/>
      </c>
      <c r="AX419" s="127"/>
      <c r="AZ419" s="145">
        <v>2</v>
      </c>
      <c r="BA419" s="126">
        <v>69.400000000000006</v>
      </c>
      <c r="BB419" s="126">
        <f>BA419/AZ419</f>
        <v>34.700000000000003</v>
      </c>
      <c r="BC419">
        <v>13.7</v>
      </c>
      <c r="BD419">
        <f t="shared" si="74"/>
        <v>6.85</v>
      </c>
      <c r="BE419" s="126">
        <v>0.19740634005763685</v>
      </c>
      <c r="BF419" s="126">
        <v>291.17946666500001</v>
      </c>
      <c r="BG419" s="126">
        <v>5.2611166665000004</v>
      </c>
      <c r="BH419" s="126">
        <v>16.528283333499999</v>
      </c>
      <c r="BI419" s="126">
        <v>8.9249999999999996E-2</v>
      </c>
      <c r="BJ419" s="126">
        <v>7.5499999999999998E-2</v>
      </c>
      <c r="BL419" s="2" t="s">
        <v>491</v>
      </c>
      <c r="BM419" s="21" t="s">
        <v>491</v>
      </c>
      <c r="BN419" s="6"/>
      <c r="BO419" s="6"/>
      <c r="BP419" s="6"/>
      <c r="BQ419" s="6"/>
      <c r="BR419" t="str">
        <f t="shared" si="75"/>
        <v/>
      </c>
      <c r="BS419" t="s">
        <v>594</v>
      </c>
      <c r="BT419" t="s">
        <v>594</v>
      </c>
      <c r="BU419" t="s">
        <v>594</v>
      </c>
      <c r="BV419" t="s">
        <v>594</v>
      </c>
      <c r="BW419" t="s">
        <v>594</v>
      </c>
    </row>
    <row r="420" spans="1:76" x14ac:dyDescent="0.2">
      <c r="A420" s="2" t="s">
        <v>452</v>
      </c>
      <c r="B420" s="2" t="str">
        <f t="shared" ref="B420:B433" si="81">IF(OR(A420=A419,A420=A421),"same",".")</f>
        <v>.</v>
      </c>
      <c r="C420" s="32" t="s">
        <v>452</v>
      </c>
      <c r="D420" s="3">
        <v>419</v>
      </c>
      <c r="E420" s="2"/>
      <c r="F420" s="2"/>
      <c r="G420" s="3">
        <v>47</v>
      </c>
      <c r="H420" s="3">
        <v>9</v>
      </c>
      <c r="I420" s="3">
        <v>6</v>
      </c>
      <c r="J420" s="3">
        <v>3</v>
      </c>
      <c r="K420" s="3">
        <v>10</v>
      </c>
      <c r="L420" s="3">
        <v>11</v>
      </c>
      <c r="M420" s="20" t="s">
        <v>3</v>
      </c>
      <c r="N420" s="20" t="s">
        <v>4</v>
      </c>
      <c r="O420" s="20" t="s">
        <v>20</v>
      </c>
      <c r="P420" s="20">
        <v>2</v>
      </c>
      <c r="Q420" s="20" t="s">
        <v>2</v>
      </c>
      <c r="R420" s="25" t="s">
        <v>581</v>
      </c>
      <c r="S420" s="21"/>
      <c r="T420" s="21"/>
      <c r="U420" s="53"/>
      <c r="V420" s="53"/>
      <c r="W420" s="53"/>
      <c r="X420" s="53"/>
      <c r="Y420" s="53"/>
      <c r="Z420" s="48">
        <v>43434</v>
      </c>
      <c r="AA420" s="96">
        <v>0.64444444444444449</v>
      </c>
      <c r="AB420" s="82">
        <v>4</v>
      </c>
      <c r="AC420" s="82">
        <v>4</v>
      </c>
      <c r="AD420" s="77"/>
      <c r="AE420" s="77"/>
      <c r="AF420" s="79"/>
      <c r="AG420" s="79"/>
      <c r="AH420" s="77"/>
      <c r="AI420" s="49"/>
      <c r="AK420">
        <v>0.11799999999999999</v>
      </c>
      <c r="AW420" s="126">
        <f t="shared" si="77"/>
        <v>0.11799999999999999</v>
      </c>
      <c r="AX420" s="127">
        <f>IF(AW420&gt;0,AW420*10/(BB420),"")</f>
        <v>1.1238095238095238</v>
      </c>
      <c r="AZ420" s="145">
        <f>AB420+AC420</f>
        <v>8</v>
      </c>
      <c r="BA420" s="126">
        <v>8.4</v>
      </c>
      <c r="BB420" s="126">
        <f>BA420/AZ420</f>
        <v>1.05</v>
      </c>
      <c r="BD420" t="str">
        <f t="shared" si="74"/>
        <v/>
      </c>
      <c r="BF420" s="126" t="s">
        <v>594</v>
      </c>
      <c r="BG420" s="126" t="s">
        <v>594</v>
      </c>
      <c r="BH420" s="126" t="s">
        <v>594</v>
      </c>
      <c r="BI420" s="126" t="s">
        <v>594</v>
      </c>
      <c r="BJ420" s="126" t="s">
        <v>594</v>
      </c>
      <c r="BL420" s="2"/>
      <c r="BM420" s="21"/>
      <c r="BN420" s="6"/>
      <c r="BO420" s="6"/>
      <c r="BP420" s="6"/>
      <c r="BQ420" s="6"/>
      <c r="BR420" t="str">
        <f t="shared" si="75"/>
        <v/>
      </c>
      <c r="BS420" t="s">
        <v>594</v>
      </c>
      <c r="BT420" t="s">
        <v>594</v>
      </c>
      <c r="BU420" t="s">
        <v>594</v>
      </c>
      <c r="BV420" t="s">
        <v>594</v>
      </c>
      <c r="BW420" t="s">
        <v>594</v>
      </c>
    </row>
    <row r="421" spans="1:76" x14ac:dyDescent="0.2">
      <c r="A421" s="2" t="s">
        <v>453</v>
      </c>
      <c r="B421" s="2" t="str">
        <f t="shared" si="81"/>
        <v>.</v>
      </c>
      <c r="C421" s="3" t="s">
        <v>453</v>
      </c>
      <c r="D421" s="3">
        <v>420</v>
      </c>
      <c r="E421" s="2"/>
      <c r="F421" s="2"/>
      <c r="G421" s="3">
        <v>47</v>
      </c>
      <c r="H421" s="3">
        <v>11</v>
      </c>
      <c r="I421" s="3">
        <v>6</v>
      </c>
      <c r="J421" s="3">
        <v>3</v>
      </c>
      <c r="K421" s="3">
        <v>11</v>
      </c>
      <c r="L421" s="3">
        <v>10</v>
      </c>
      <c r="M421" s="40" t="s">
        <v>3</v>
      </c>
      <c r="N421" s="40" t="s">
        <v>4</v>
      </c>
      <c r="O421" s="40" t="s">
        <v>16</v>
      </c>
      <c r="P421" s="40">
        <v>14</v>
      </c>
      <c r="Q421" s="40" t="s">
        <v>516</v>
      </c>
      <c r="R421" s="41" t="s">
        <v>581</v>
      </c>
      <c r="S421" s="37"/>
      <c r="T421" s="37"/>
      <c r="U421" s="55"/>
      <c r="V421" s="55"/>
      <c r="W421" s="54"/>
      <c r="X421" s="54"/>
      <c r="Y421" s="54"/>
      <c r="Z421" s="48">
        <v>43446</v>
      </c>
      <c r="AA421" s="96">
        <v>0.11180555555555556</v>
      </c>
      <c r="AB421" s="82"/>
      <c r="AC421" s="82"/>
      <c r="AD421" s="77"/>
      <c r="AE421" s="77"/>
      <c r="AF421" s="79">
        <v>32.5</v>
      </c>
      <c r="AG421" s="79">
        <v>9.1999999999999993</v>
      </c>
      <c r="AH421" s="77" t="s">
        <v>552</v>
      </c>
      <c r="AI421" s="2"/>
      <c r="AK421">
        <v>0.125</v>
      </c>
      <c r="AL421">
        <v>0.26</v>
      </c>
      <c r="AM421">
        <v>0.28333333333333333</v>
      </c>
      <c r="AN421">
        <v>0.56333333333333335</v>
      </c>
      <c r="AO421">
        <v>1.05</v>
      </c>
      <c r="AP421">
        <v>1.4450000000000001</v>
      </c>
      <c r="AQ421">
        <v>2.0099999999999998</v>
      </c>
      <c r="AR421">
        <v>2.68</v>
      </c>
      <c r="AS421">
        <v>3.3</v>
      </c>
      <c r="AT421">
        <v>4.07</v>
      </c>
      <c r="AU421">
        <v>4.4649999999999999</v>
      </c>
      <c r="AW421" s="126">
        <f t="shared" si="77"/>
        <v>4.4649999999999999</v>
      </c>
      <c r="AX421" s="127">
        <f>IF(AW421&gt;0,AW421*10/(BB421),"")</f>
        <v>1.2848920863309352</v>
      </c>
      <c r="AZ421" s="145">
        <v>2</v>
      </c>
      <c r="BA421" s="126">
        <v>69.5</v>
      </c>
      <c r="BB421" s="126">
        <f>BA421/AZ421</f>
        <v>34.75</v>
      </c>
      <c r="BD421" t="str">
        <f t="shared" si="74"/>
        <v/>
      </c>
      <c r="BF421" s="126" t="s">
        <v>594</v>
      </c>
      <c r="BG421" s="126" t="s">
        <v>594</v>
      </c>
      <c r="BH421" s="126" t="s">
        <v>594</v>
      </c>
      <c r="BI421" s="126" t="s">
        <v>594</v>
      </c>
      <c r="BJ421" s="126" t="s">
        <v>594</v>
      </c>
      <c r="BL421" s="2"/>
      <c r="BM421" s="21"/>
      <c r="BN421" s="6"/>
      <c r="BO421" s="6"/>
      <c r="BP421" s="6"/>
      <c r="BQ421" s="6"/>
      <c r="BR421" t="str">
        <f t="shared" si="75"/>
        <v/>
      </c>
      <c r="BS421" t="s">
        <v>594</v>
      </c>
      <c r="BT421" t="s">
        <v>594</v>
      </c>
      <c r="BU421" t="s">
        <v>594</v>
      </c>
      <c r="BV421" t="s">
        <v>594</v>
      </c>
      <c r="BW421" t="s">
        <v>594</v>
      </c>
    </row>
    <row r="422" spans="1:76" x14ac:dyDescent="0.2">
      <c r="A422" s="2" t="s">
        <v>454</v>
      </c>
      <c r="B422" s="2" t="str">
        <f t="shared" si="81"/>
        <v>.</v>
      </c>
      <c r="C422" s="3" t="s">
        <v>454</v>
      </c>
      <c r="D422" s="3">
        <v>421</v>
      </c>
      <c r="E422" s="2"/>
      <c r="F422" s="2"/>
      <c r="G422" s="3">
        <v>47</v>
      </c>
      <c r="H422" s="3">
        <v>13</v>
      </c>
      <c r="I422" s="3">
        <v>6</v>
      </c>
      <c r="J422" s="3">
        <v>3</v>
      </c>
      <c r="K422" s="3">
        <v>12</v>
      </c>
      <c r="L422" s="3">
        <v>9</v>
      </c>
      <c r="M422" s="20" t="s">
        <v>3</v>
      </c>
      <c r="N422" s="20" t="s">
        <v>23</v>
      </c>
      <c r="O422" s="20" t="s">
        <v>16</v>
      </c>
      <c r="P422" s="20">
        <v>10</v>
      </c>
      <c r="Q422" s="20" t="s">
        <v>22</v>
      </c>
      <c r="R422" s="25" t="s">
        <v>581</v>
      </c>
      <c r="S422" s="21"/>
      <c r="T422" s="21"/>
      <c r="U422" s="53"/>
      <c r="V422" s="53"/>
      <c r="W422" s="54"/>
      <c r="X422" s="54"/>
      <c r="Y422" s="54"/>
      <c r="Z422" s="48">
        <v>43442</v>
      </c>
      <c r="AA422" s="96">
        <v>0.61319444444444449</v>
      </c>
      <c r="AB422" s="82">
        <v>1</v>
      </c>
      <c r="AC422" s="82">
        <v>1</v>
      </c>
      <c r="AD422" s="77"/>
      <c r="AE422" s="77"/>
      <c r="AF422" s="79"/>
      <c r="AG422" s="81">
        <v>2.61</v>
      </c>
      <c r="AH422" s="77" t="s">
        <v>561</v>
      </c>
      <c r="AI422" s="2"/>
      <c r="AK422">
        <v>0.05</v>
      </c>
      <c r="AL422">
        <v>0.20600000000000002</v>
      </c>
      <c r="AM422">
        <v>0.22200000000000003</v>
      </c>
      <c r="AN422">
        <v>0.38666666666666666</v>
      </c>
      <c r="AO422">
        <v>0.92</v>
      </c>
      <c r="AP422">
        <v>1.18</v>
      </c>
      <c r="AW422" s="126">
        <f t="shared" si="77"/>
        <v>1.18</v>
      </c>
      <c r="AX422" s="127">
        <f>IF(AW422&gt;0,AW422*10/(BB422),"")</f>
        <v>1.1079812206572768</v>
      </c>
      <c r="AZ422" s="145">
        <f>AB422+AC422</f>
        <v>2</v>
      </c>
      <c r="BA422" s="145">
        <v>21.3</v>
      </c>
      <c r="BB422" s="126">
        <f>BA422/AZ422</f>
        <v>10.65</v>
      </c>
      <c r="BD422" t="str">
        <f t="shared" si="74"/>
        <v/>
      </c>
      <c r="BF422" s="126" t="s">
        <v>594</v>
      </c>
      <c r="BG422" s="126" t="s">
        <v>594</v>
      </c>
      <c r="BH422" s="126" t="s">
        <v>594</v>
      </c>
      <c r="BI422" s="126" t="s">
        <v>594</v>
      </c>
      <c r="BJ422" s="126" t="s">
        <v>594</v>
      </c>
      <c r="BL422" s="2"/>
      <c r="BM422" s="21"/>
      <c r="BN422" s="6"/>
      <c r="BO422" s="6"/>
      <c r="BP422" s="6"/>
      <c r="BQ422" s="6"/>
      <c r="BR422" t="str">
        <f t="shared" si="75"/>
        <v/>
      </c>
      <c r="BS422" t="s">
        <v>594</v>
      </c>
      <c r="BT422" t="s">
        <v>594</v>
      </c>
      <c r="BU422" t="s">
        <v>594</v>
      </c>
      <c r="BV422" t="s">
        <v>594</v>
      </c>
      <c r="BW422" t="s">
        <v>594</v>
      </c>
    </row>
    <row r="423" spans="1:76" x14ac:dyDescent="0.2">
      <c r="A423" s="2" t="s">
        <v>455</v>
      </c>
      <c r="B423" s="2" t="str">
        <f t="shared" si="81"/>
        <v>.</v>
      </c>
      <c r="C423" s="3" t="s">
        <v>455</v>
      </c>
      <c r="D423" s="3">
        <v>422</v>
      </c>
      <c r="E423" s="2"/>
      <c r="F423" s="2"/>
      <c r="G423" s="3">
        <v>47</v>
      </c>
      <c r="H423" s="3">
        <v>15</v>
      </c>
      <c r="I423" s="3">
        <v>6</v>
      </c>
      <c r="J423" s="3">
        <v>3</v>
      </c>
      <c r="K423" s="3">
        <v>12</v>
      </c>
      <c r="L423" s="3">
        <v>11</v>
      </c>
      <c r="M423" s="22" t="s">
        <v>25</v>
      </c>
      <c r="N423" s="22" t="s">
        <v>25</v>
      </c>
      <c r="O423" s="22" t="s">
        <v>25</v>
      </c>
      <c r="P423" s="22" t="s">
        <v>25</v>
      </c>
      <c r="Q423" s="22" t="s">
        <v>25</v>
      </c>
      <c r="R423" s="42" t="s">
        <v>25</v>
      </c>
      <c r="S423" s="21"/>
      <c r="T423" s="21"/>
      <c r="U423" s="53"/>
      <c r="V423" s="53"/>
      <c r="W423" s="54"/>
      <c r="X423" s="54"/>
      <c r="Y423" s="54"/>
      <c r="Z423" s="2"/>
      <c r="AA423" s="96"/>
      <c r="AB423" s="82"/>
      <c r="AC423" s="82"/>
      <c r="AD423" s="77"/>
      <c r="AE423" s="77"/>
      <c r="AF423" s="79"/>
      <c r="AG423" s="79"/>
      <c r="AH423" s="77"/>
      <c r="AI423" s="2"/>
      <c r="AK423" t="s">
        <v>594</v>
      </c>
      <c r="AL423" t="s">
        <v>594</v>
      </c>
      <c r="AM423" t="s">
        <v>594</v>
      </c>
      <c r="AO423" t="s">
        <v>594</v>
      </c>
      <c r="AQ423" t="s">
        <v>594</v>
      </c>
      <c r="AR423" t="s">
        <v>594</v>
      </c>
      <c r="AS423" t="s">
        <v>594</v>
      </c>
      <c r="AT423" t="s">
        <v>594</v>
      </c>
      <c r="AU423" t="s">
        <v>594</v>
      </c>
      <c r="AV423" t="s">
        <v>594</v>
      </c>
      <c r="AW423" s="126" t="str">
        <f t="shared" si="77"/>
        <v/>
      </c>
      <c r="AX423" s="127"/>
      <c r="AZ423" s="145"/>
      <c r="BD423" t="str">
        <f t="shared" si="74"/>
        <v/>
      </c>
      <c r="BF423" s="126" t="s">
        <v>594</v>
      </c>
      <c r="BG423" s="126" t="s">
        <v>594</v>
      </c>
      <c r="BH423" s="126" t="s">
        <v>594</v>
      </c>
      <c r="BI423" s="126" t="s">
        <v>594</v>
      </c>
      <c r="BJ423" s="126" t="s">
        <v>594</v>
      </c>
      <c r="BL423" s="2"/>
      <c r="BM423" s="21"/>
      <c r="BN423" s="6"/>
      <c r="BO423" s="6"/>
      <c r="BP423" s="6"/>
      <c r="BQ423" s="6"/>
      <c r="BR423" t="str">
        <f t="shared" si="75"/>
        <v/>
      </c>
      <c r="BS423" t="s">
        <v>594</v>
      </c>
      <c r="BT423" t="s">
        <v>594</v>
      </c>
      <c r="BU423" t="s">
        <v>594</v>
      </c>
      <c r="BV423" t="s">
        <v>594</v>
      </c>
      <c r="BW423" t="s">
        <v>594</v>
      </c>
    </row>
    <row r="424" spans="1:76" x14ac:dyDescent="0.2">
      <c r="A424" s="2" t="s">
        <v>456</v>
      </c>
      <c r="B424" s="2" t="str">
        <f t="shared" si="81"/>
        <v>.</v>
      </c>
      <c r="C424" s="32" t="s">
        <v>456</v>
      </c>
      <c r="D424" s="3">
        <v>423</v>
      </c>
      <c r="E424" s="2"/>
      <c r="F424" s="2"/>
      <c r="G424" s="3">
        <v>47</v>
      </c>
      <c r="H424" s="3">
        <v>17</v>
      </c>
      <c r="I424" s="3">
        <v>6</v>
      </c>
      <c r="J424" s="3">
        <v>3</v>
      </c>
      <c r="K424" s="3">
        <v>13</v>
      </c>
      <c r="L424" s="3">
        <v>10</v>
      </c>
      <c r="M424" s="26" t="s">
        <v>3</v>
      </c>
      <c r="N424" s="26" t="s">
        <v>23</v>
      </c>
      <c r="O424" s="26" t="s">
        <v>20</v>
      </c>
      <c r="P424" s="26">
        <v>3</v>
      </c>
      <c r="Q424" s="26" t="s">
        <v>7</v>
      </c>
      <c r="R424" s="38" t="s">
        <v>582</v>
      </c>
      <c r="S424" s="21"/>
      <c r="T424" s="21"/>
      <c r="U424" s="53"/>
      <c r="V424" s="53"/>
      <c r="W424" s="53"/>
      <c r="X424" s="53"/>
      <c r="Y424" s="53"/>
      <c r="Z424" s="66">
        <v>43435</v>
      </c>
      <c r="AA424" s="96">
        <v>0.77222222222222225</v>
      </c>
      <c r="AB424" s="82">
        <v>5</v>
      </c>
      <c r="AC424" s="82">
        <v>4</v>
      </c>
      <c r="AD424" s="77"/>
      <c r="AE424" s="77"/>
      <c r="AF424" s="79"/>
      <c r="AG424" s="79"/>
      <c r="AH424" s="77"/>
      <c r="AI424" s="21"/>
      <c r="AK424" t="s">
        <v>594</v>
      </c>
      <c r="AL424">
        <v>0.20699999999999999</v>
      </c>
      <c r="AW424" s="126">
        <f t="shared" ref="AW424:AW433" si="82">IF(AV424&gt;0,AV424,IF(AU424&gt;0,AU424,IF(AT424&gt;0,AT424,IF(AS424&gt;0,AS424,IF(AR424&gt;0,AR424,IF(AQ424&gt;0,AQ424,IF(AP424&gt;0,AP424,IF(AO424&gt;0,AO424,IF(AN424&gt;0,AN424,IF(AM424&gt;0,AM424,IF(AL424&gt;0,AL424,IF(AK424&gt;0,AK424))))))))))))</f>
        <v>0.20699999999999999</v>
      </c>
      <c r="AX424" s="127">
        <f>IF(AW424&gt;0,AW424*10/(BB424),"")</f>
        <v>1.3402877697841724</v>
      </c>
      <c r="AZ424" s="145">
        <f>AB424+AC424</f>
        <v>9</v>
      </c>
      <c r="BA424" s="126">
        <v>13.9</v>
      </c>
      <c r="BB424" s="126">
        <f>BA424/AZ424</f>
        <v>1.5444444444444445</v>
      </c>
      <c r="BD424" t="str">
        <f t="shared" si="74"/>
        <v/>
      </c>
      <c r="BF424" s="126" t="s">
        <v>594</v>
      </c>
      <c r="BG424" s="126" t="s">
        <v>594</v>
      </c>
      <c r="BH424" s="126" t="s">
        <v>594</v>
      </c>
      <c r="BI424" s="126" t="s">
        <v>594</v>
      </c>
      <c r="BJ424" s="126" t="s">
        <v>594</v>
      </c>
      <c r="BL424" s="2"/>
      <c r="BM424" s="21"/>
      <c r="BN424" s="6"/>
      <c r="BO424" s="6"/>
      <c r="BP424" s="6"/>
      <c r="BQ424" s="6"/>
      <c r="BR424" t="str">
        <f t="shared" si="75"/>
        <v/>
      </c>
      <c r="BS424" t="s">
        <v>594</v>
      </c>
      <c r="BT424" t="s">
        <v>594</v>
      </c>
      <c r="BU424" t="s">
        <v>594</v>
      </c>
      <c r="BV424" t="s">
        <v>594</v>
      </c>
      <c r="BW424" t="s">
        <v>594</v>
      </c>
    </row>
    <row r="425" spans="1:76" x14ac:dyDescent="0.2">
      <c r="A425" s="2" t="s">
        <v>457</v>
      </c>
      <c r="B425" s="2" t="str">
        <f t="shared" si="81"/>
        <v>.</v>
      </c>
      <c r="C425" s="32" t="s">
        <v>457</v>
      </c>
      <c r="D425" s="3">
        <v>424</v>
      </c>
      <c r="E425" s="2"/>
      <c r="F425" s="2"/>
      <c r="G425" s="3">
        <v>48</v>
      </c>
      <c r="H425" s="3">
        <v>1</v>
      </c>
      <c r="I425" s="3">
        <v>6</v>
      </c>
      <c r="J425" s="3">
        <v>3</v>
      </c>
      <c r="K425" s="3">
        <v>8</v>
      </c>
      <c r="L425" s="3">
        <v>13</v>
      </c>
      <c r="M425" s="26" t="s">
        <v>3</v>
      </c>
      <c r="N425" s="26" t="s">
        <v>4</v>
      </c>
      <c r="O425" s="26" t="s">
        <v>20</v>
      </c>
      <c r="P425" s="26">
        <v>3</v>
      </c>
      <c r="Q425" s="26" t="s">
        <v>7</v>
      </c>
      <c r="R425" s="38" t="s">
        <v>580</v>
      </c>
      <c r="S425" s="21"/>
      <c r="T425" s="21"/>
      <c r="U425" s="53"/>
      <c r="V425" s="53"/>
      <c r="W425" s="53"/>
      <c r="X425" s="53"/>
      <c r="Y425" s="53"/>
      <c r="Z425" s="66">
        <v>43435</v>
      </c>
      <c r="AA425" s="96">
        <v>0.43611111111111112</v>
      </c>
      <c r="AB425" s="82"/>
      <c r="AC425" s="82"/>
      <c r="AD425" s="77"/>
      <c r="AE425" s="77"/>
      <c r="AF425" s="79"/>
      <c r="AG425" s="79"/>
      <c r="AH425" s="77"/>
      <c r="AI425" s="21"/>
      <c r="AK425">
        <v>0.15</v>
      </c>
      <c r="AW425" s="126">
        <f t="shared" si="82"/>
        <v>0.15</v>
      </c>
      <c r="AX425" s="127"/>
      <c r="AZ425" s="148">
        <v>6</v>
      </c>
      <c r="BA425" s="146">
        <v>10.4</v>
      </c>
      <c r="BB425" s="146">
        <f>BA425/AZ425</f>
        <v>1.7333333333333334</v>
      </c>
      <c r="BD425" t="str">
        <f t="shared" si="74"/>
        <v/>
      </c>
      <c r="BF425" s="126" t="s">
        <v>594</v>
      </c>
      <c r="BG425" s="126" t="s">
        <v>594</v>
      </c>
      <c r="BH425" s="126" t="s">
        <v>594</v>
      </c>
      <c r="BI425" s="126" t="s">
        <v>594</v>
      </c>
      <c r="BJ425" s="126" t="s">
        <v>594</v>
      </c>
      <c r="BL425" s="2"/>
      <c r="BM425" s="21"/>
      <c r="BN425" s="6"/>
      <c r="BO425" s="6"/>
      <c r="BP425" s="6"/>
      <c r="BQ425" s="6"/>
      <c r="BR425" t="str">
        <f t="shared" si="75"/>
        <v/>
      </c>
      <c r="BS425" t="s">
        <v>594</v>
      </c>
      <c r="BT425" t="s">
        <v>594</v>
      </c>
      <c r="BU425" t="s">
        <v>594</v>
      </c>
      <c r="BV425" t="s">
        <v>594</v>
      </c>
      <c r="BW425" t="s">
        <v>594</v>
      </c>
    </row>
    <row r="426" spans="1:76" x14ac:dyDescent="0.2">
      <c r="A426" s="2" t="s">
        <v>458</v>
      </c>
      <c r="B426" s="2" t="str">
        <f t="shared" si="81"/>
        <v>.</v>
      </c>
      <c r="C426" s="3" t="s">
        <v>458</v>
      </c>
      <c r="D426" s="3">
        <v>425</v>
      </c>
      <c r="E426" s="2"/>
      <c r="F426" s="2"/>
      <c r="G426" s="3">
        <v>48</v>
      </c>
      <c r="H426" s="3">
        <v>3</v>
      </c>
      <c r="I426" s="3">
        <v>6</v>
      </c>
      <c r="J426" s="3">
        <v>3</v>
      </c>
      <c r="K426" s="3">
        <v>8</v>
      </c>
      <c r="L426" s="3">
        <v>15</v>
      </c>
      <c r="M426" s="33" t="s">
        <v>3</v>
      </c>
      <c r="N426" s="33" t="s">
        <v>23</v>
      </c>
      <c r="O426" s="33" t="s">
        <v>16</v>
      </c>
      <c r="P426" s="33" t="s">
        <v>17</v>
      </c>
      <c r="Q426" s="33" t="s">
        <v>17</v>
      </c>
      <c r="R426" s="34" t="s">
        <v>18</v>
      </c>
      <c r="S426" s="21"/>
      <c r="T426" s="21"/>
      <c r="U426" s="53"/>
      <c r="V426" s="53"/>
      <c r="W426" s="54"/>
      <c r="X426" s="54"/>
      <c r="Y426" s="54"/>
      <c r="Z426" s="48">
        <v>43475</v>
      </c>
      <c r="AA426" s="96"/>
      <c r="AB426" s="82"/>
      <c r="AC426" s="82"/>
      <c r="AD426" s="77"/>
      <c r="AE426" s="77"/>
      <c r="AF426" s="79"/>
      <c r="AG426" s="79"/>
      <c r="AH426" s="77"/>
      <c r="AI426" s="2"/>
      <c r="AK426">
        <v>0.05</v>
      </c>
      <c r="AL426">
        <v>0.14749999999999999</v>
      </c>
      <c r="AM426">
        <v>0.16250000000000001</v>
      </c>
      <c r="AN426">
        <v>0.34666666666666668</v>
      </c>
      <c r="AO426">
        <v>0.67500000000000004</v>
      </c>
      <c r="AP426">
        <v>0.92</v>
      </c>
      <c r="AQ426">
        <v>1.2549999999999999</v>
      </c>
      <c r="AR426">
        <v>1.53</v>
      </c>
      <c r="AS426">
        <v>1.91</v>
      </c>
      <c r="AT426">
        <v>2.04</v>
      </c>
      <c r="AU426">
        <v>2.66</v>
      </c>
      <c r="AV426">
        <v>3.8650000000000002</v>
      </c>
      <c r="AW426" s="126">
        <f t="shared" si="82"/>
        <v>3.8650000000000002</v>
      </c>
      <c r="AX426" s="127"/>
      <c r="BD426" t="str">
        <f t="shared" si="74"/>
        <v/>
      </c>
      <c r="BF426" s="126" t="s">
        <v>594</v>
      </c>
      <c r="BG426" s="126" t="s">
        <v>594</v>
      </c>
      <c r="BH426" s="126" t="s">
        <v>594</v>
      </c>
      <c r="BI426" s="126" t="s">
        <v>594</v>
      </c>
      <c r="BJ426" s="126" t="s">
        <v>594</v>
      </c>
      <c r="BL426" s="2" t="s">
        <v>491</v>
      </c>
      <c r="BM426" s="133" t="s">
        <v>493</v>
      </c>
      <c r="BN426" s="128">
        <v>2</v>
      </c>
      <c r="BO426" s="4">
        <v>589.20000000000005</v>
      </c>
      <c r="BP426" s="4">
        <f>BO426/BN426</f>
        <v>294.60000000000002</v>
      </c>
      <c r="BQ426" s="4">
        <v>86.8</v>
      </c>
      <c r="BR426">
        <f t="shared" si="75"/>
        <v>43.4</v>
      </c>
      <c r="BS426" s="126">
        <v>852.99604999999997</v>
      </c>
      <c r="BT426" s="126">
        <v>23.84995</v>
      </c>
      <c r="BU426" s="126">
        <v>74.926816665000004</v>
      </c>
      <c r="BV426" s="126">
        <v>0.14135</v>
      </c>
      <c r="BW426" s="126">
        <v>0.54383333334999995</v>
      </c>
    </row>
    <row r="427" spans="1:76" x14ac:dyDescent="0.2">
      <c r="A427" s="2" t="s">
        <v>459</v>
      </c>
      <c r="B427" s="2" t="str">
        <f t="shared" si="81"/>
        <v>.</v>
      </c>
      <c r="C427" s="32" t="s">
        <v>459</v>
      </c>
      <c r="D427" s="3">
        <v>426</v>
      </c>
      <c r="E427" s="2"/>
      <c r="F427" s="2"/>
      <c r="G427" s="3">
        <v>48</v>
      </c>
      <c r="H427" s="3">
        <v>5</v>
      </c>
      <c r="I427" s="3">
        <v>6</v>
      </c>
      <c r="J427" s="3">
        <v>3</v>
      </c>
      <c r="K427" s="3">
        <v>9</v>
      </c>
      <c r="L427" s="3">
        <v>14</v>
      </c>
      <c r="M427" s="26" t="s">
        <v>3</v>
      </c>
      <c r="N427" s="26" t="s">
        <v>4</v>
      </c>
      <c r="O427" s="26" t="s">
        <v>20</v>
      </c>
      <c r="P427" s="26">
        <v>3</v>
      </c>
      <c r="Q427" s="26" t="s">
        <v>7</v>
      </c>
      <c r="R427" s="38" t="s">
        <v>581</v>
      </c>
      <c r="S427" s="21"/>
      <c r="T427" s="21"/>
      <c r="U427" s="53"/>
      <c r="V427" s="53"/>
      <c r="W427" s="53"/>
      <c r="X427" s="53"/>
      <c r="Y427" s="53"/>
      <c r="Z427" s="66">
        <v>43435</v>
      </c>
      <c r="AA427" s="96">
        <v>0.62638888888888888</v>
      </c>
      <c r="AB427" s="82">
        <v>4</v>
      </c>
      <c r="AC427" s="82">
        <v>3</v>
      </c>
      <c r="AD427" s="77"/>
      <c r="AE427" s="77"/>
      <c r="AF427" s="79"/>
      <c r="AG427" s="79"/>
      <c r="AH427" s="77"/>
      <c r="AI427" s="21"/>
      <c r="AK427">
        <v>0.10666666666666667</v>
      </c>
      <c r="AL427">
        <v>0.18777777777777777</v>
      </c>
      <c r="AW427" s="126">
        <f t="shared" si="82"/>
        <v>0.18777777777777777</v>
      </c>
      <c r="AX427" s="127">
        <f>IF(AW427&gt;0,AW427*10/(BB427),"")</f>
        <v>1.4936868686868685</v>
      </c>
      <c r="AZ427" s="145">
        <f>AB427+AC427</f>
        <v>7</v>
      </c>
      <c r="BA427" s="126">
        <v>8.8000000000000007</v>
      </c>
      <c r="BB427" s="126">
        <f>BA427/AZ427</f>
        <v>1.2571428571428573</v>
      </c>
      <c r="BD427" t="str">
        <f t="shared" si="74"/>
        <v/>
      </c>
      <c r="BF427" s="126" t="s">
        <v>594</v>
      </c>
      <c r="BG427" s="126" t="s">
        <v>594</v>
      </c>
      <c r="BH427" s="126" t="s">
        <v>594</v>
      </c>
      <c r="BI427" s="126" t="s">
        <v>594</v>
      </c>
      <c r="BJ427" s="126" t="s">
        <v>594</v>
      </c>
      <c r="BL427" s="2"/>
      <c r="BM427" s="21"/>
      <c r="BN427" s="6"/>
      <c r="BO427" s="6"/>
      <c r="BP427" s="6"/>
      <c r="BQ427" s="6"/>
      <c r="BR427" s="6"/>
    </row>
    <row r="428" spans="1:76" x14ac:dyDescent="0.2">
      <c r="A428" s="2" t="s">
        <v>460</v>
      </c>
      <c r="B428" s="2" t="str">
        <f t="shared" si="81"/>
        <v>.</v>
      </c>
      <c r="C428" s="32" t="s">
        <v>460</v>
      </c>
      <c r="D428" s="3">
        <v>427</v>
      </c>
      <c r="E428" s="2"/>
      <c r="F428" s="2"/>
      <c r="G428" s="3">
        <v>48</v>
      </c>
      <c r="H428" s="3">
        <v>7</v>
      </c>
      <c r="I428" s="3">
        <v>6</v>
      </c>
      <c r="J428" s="3">
        <v>3</v>
      </c>
      <c r="K428" s="3">
        <v>10</v>
      </c>
      <c r="L428" s="3">
        <v>13</v>
      </c>
      <c r="M428" s="27" t="s">
        <v>3</v>
      </c>
      <c r="N428" s="27" t="s">
        <v>4</v>
      </c>
      <c r="O428" s="27" t="s">
        <v>20</v>
      </c>
      <c r="P428" s="27">
        <v>4</v>
      </c>
      <c r="Q428" s="27" t="s">
        <v>21</v>
      </c>
      <c r="R428" s="35" t="s">
        <v>583</v>
      </c>
      <c r="S428" s="21"/>
      <c r="T428" s="21"/>
      <c r="U428" s="53"/>
      <c r="V428" s="53"/>
      <c r="W428" s="53"/>
      <c r="X428" s="53"/>
      <c r="Y428" s="53"/>
      <c r="Z428" s="66">
        <v>43436</v>
      </c>
      <c r="AA428" s="96">
        <v>0.94097222222222221</v>
      </c>
      <c r="AB428" s="82">
        <v>5</v>
      </c>
      <c r="AC428" s="82">
        <v>3</v>
      </c>
      <c r="AD428" s="77"/>
      <c r="AE428" s="77"/>
      <c r="AF428" s="79"/>
      <c r="AG428" s="79"/>
      <c r="AH428" s="77"/>
      <c r="AI428" s="21"/>
      <c r="AK428">
        <v>0.14399999999999999</v>
      </c>
      <c r="AL428">
        <v>0.35333333333333333</v>
      </c>
      <c r="AM428">
        <v>0.39999999999999997</v>
      </c>
      <c r="AW428" s="126">
        <f t="shared" si="82"/>
        <v>0.39999999999999997</v>
      </c>
      <c r="AX428" s="127">
        <f>IF(AW428&gt;0,AW428*10/(BB428),"")</f>
        <v>1.7877094972067038</v>
      </c>
      <c r="AZ428" s="145">
        <f>AB428+AC428</f>
        <v>8</v>
      </c>
      <c r="BA428" s="126">
        <v>17.899999999999999</v>
      </c>
      <c r="BB428" s="126">
        <f>BA428/AZ428</f>
        <v>2.2374999999999998</v>
      </c>
      <c r="BD428" t="str">
        <f t="shared" si="74"/>
        <v/>
      </c>
      <c r="BF428" s="126" t="s">
        <v>594</v>
      </c>
      <c r="BG428" s="126" t="s">
        <v>594</v>
      </c>
      <c r="BH428" s="126" t="s">
        <v>594</v>
      </c>
      <c r="BI428" s="126" t="s">
        <v>594</v>
      </c>
      <c r="BJ428" s="126" t="s">
        <v>594</v>
      </c>
      <c r="BL428" s="2"/>
      <c r="BM428" s="21"/>
      <c r="BN428" s="6"/>
      <c r="BO428" s="6"/>
      <c r="BP428" s="6"/>
      <c r="BQ428" s="6"/>
      <c r="BR428" s="6"/>
    </row>
    <row r="429" spans="1:76" x14ac:dyDescent="0.2">
      <c r="A429" s="2" t="s">
        <v>461</v>
      </c>
      <c r="B429" s="2" t="str">
        <f t="shared" si="81"/>
        <v>.</v>
      </c>
      <c r="C429" s="3" t="s">
        <v>461</v>
      </c>
      <c r="D429" s="3">
        <v>428</v>
      </c>
      <c r="E429" s="2"/>
      <c r="F429" s="2"/>
      <c r="G429" s="3">
        <v>48</v>
      </c>
      <c r="H429" s="3">
        <v>9</v>
      </c>
      <c r="I429" s="3">
        <v>6</v>
      </c>
      <c r="J429" s="3">
        <v>3</v>
      </c>
      <c r="K429" s="3">
        <v>10</v>
      </c>
      <c r="L429" s="3">
        <v>15</v>
      </c>
      <c r="M429" s="31" t="s">
        <v>3</v>
      </c>
      <c r="N429" s="31" t="s">
        <v>4</v>
      </c>
      <c r="O429" s="31" t="s">
        <v>16</v>
      </c>
      <c r="P429" s="31">
        <v>13</v>
      </c>
      <c r="Q429" s="31" t="s">
        <v>515</v>
      </c>
      <c r="R429" s="39" t="s">
        <v>581</v>
      </c>
      <c r="S429" s="21"/>
      <c r="T429" s="21"/>
      <c r="U429" s="53"/>
      <c r="V429" s="53"/>
      <c r="W429" s="54"/>
      <c r="X429" s="54"/>
      <c r="Y429" s="54"/>
      <c r="Z429" s="48">
        <v>43445</v>
      </c>
      <c r="AA429" s="96">
        <v>0.61319444444444449</v>
      </c>
      <c r="AB429" s="82">
        <v>1</v>
      </c>
      <c r="AC429" s="82">
        <v>1</v>
      </c>
      <c r="AD429" s="77"/>
      <c r="AE429" s="77"/>
      <c r="AF429" s="79">
        <v>35</v>
      </c>
      <c r="AG429" s="79"/>
      <c r="AH429" s="77" t="s">
        <v>554</v>
      </c>
      <c r="AI429" s="2"/>
      <c r="AK429">
        <v>0.15</v>
      </c>
      <c r="AL429">
        <v>0.28599999999999998</v>
      </c>
      <c r="AM429">
        <v>0.33399999999999996</v>
      </c>
      <c r="AN429">
        <v>0.55555555555555558</v>
      </c>
      <c r="AO429">
        <v>1.43</v>
      </c>
      <c r="AP429">
        <v>2.1349999999999998</v>
      </c>
      <c r="AQ429">
        <v>2.915</v>
      </c>
      <c r="AR429">
        <v>3.87</v>
      </c>
      <c r="AS429">
        <v>3.5750000000000002</v>
      </c>
      <c r="AT429">
        <v>4.5449999999999999</v>
      </c>
      <c r="AW429" s="126">
        <f t="shared" si="82"/>
        <v>4.5449999999999999</v>
      </c>
      <c r="AX429" s="127">
        <f>IF(AW429&gt;0,AW429*10/(BB429),"")</f>
        <v>1.3835616438356164</v>
      </c>
      <c r="AZ429" s="145">
        <v>2</v>
      </c>
      <c r="BA429" s="126">
        <v>65.7</v>
      </c>
      <c r="BB429" s="126">
        <f>BA429/AZ429</f>
        <v>32.85</v>
      </c>
      <c r="BD429" t="str">
        <f t="shared" si="74"/>
        <v/>
      </c>
      <c r="BF429" s="126" t="s">
        <v>594</v>
      </c>
      <c r="BG429" s="126" t="s">
        <v>594</v>
      </c>
      <c r="BH429" s="126" t="s">
        <v>594</v>
      </c>
      <c r="BI429" s="126" t="s">
        <v>594</v>
      </c>
      <c r="BJ429" s="126" t="s">
        <v>594</v>
      </c>
      <c r="BL429" s="2"/>
      <c r="BM429" s="21"/>
      <c r="BN429" s="6"/>
      <c r="BO429" s="6"/>
      <c r="BP429" s="6"/>
      <c r="BQ429" s="6"/>
      <c r="BR429" s="5"/>
      <c r="BX429" s="1" t="s">
        <v>624</v>
      </c>
    </row>
    <row r="430" spans="1:76" x14ac:dyDescent="0.2">
      <c r="A430" s="87"/>
      <c r="B430" s="87" t="str">
        <f t="shared" si="81"/>
        <v>.</v>
      </c>
      <c r="C430" s="88" t="s">
        <v>462</v>
      </c>
      <c r="D430" s="88">
        <v>429</v>
      </c>
      <c r="E430" s="2" t="s">
        <v>587</v>
      </c>
      <c r="F430" s="29" t="s">
        <v>588</v>
      </c>
      <c r="G430" s="3">
        <v>48</v>
      </c>
      <c r="H430" s="3">
        <v>11</v>
      </c>
      <c r="I430" s="3">
        <v>6</v>
      </c>
      <c r="J430" s="3">
        <v>3</v>
      </c>
      <c r="K430" s="3">
        <v>11</v>
      </c>
      <c r="L430" s="3">
        <v>14</v>
      </c>
      <c r="M430" s="28" t="s">
        <v>3</v>
      </c>
      <c r="N430" s="28" t="s">
        <v>23</v>
      </c>
      <c r="O430" s="28" t="s">
        <v>20</v>
      </c>
      <c r="P430" s="30" t="s">
        <v>466</v>
      </c>
      <c r="Q430" s="30" t="s">
        <v>466</v>
      </c>
      <c r="R430" s="36" t="s">
        <v>18</v>
      </c>
      <c r="S430" s="2"/>
      <c r="T430" s="21">
        <v>1</v>
      </c>
      <c r="U430" s="73" t="s">
        <v>592</v>
      </c>
      <c r="V430" s="68" t="s">
        <v>496</v>
      </c>
      <c r="W430" s="68" t="s">
        <v>412</v>
      </c>
      <c r="X430" s="68"/>
      <c r="Y430" s="68"/>
      <c r="Z430" s="2"/>
      <c r="AA430" s="96"/>
      <c r="AB430" s="82"/>
      <c r="AC430" s="82"/>
      <c r="AD430" s="77"/>
      <c r="AE430" s="77"/>
      <c r="AF430" s="79"/>
      <c r="AG430" s="79"/>
      <c r="AH430" s="77"/>
      <c r="AI430" s="21"/>
      <c r="AK430" t="s">
        <v>594</v>
      </c>
      <c r="AL430">
        <v>0.1125</v>
      </c>
      <c r="AM430" t="s">
        <v>594</v>
      </c>
      <c r="AO430" t="s">
        <v>594</v>
      </c>
      <c r="AP430" t="s">
        <v>594</v>
      </c>
      <c r="AQ430" t="s">
        <v>594</v>
      </c>
      <c r="AR430" t="s">
        <v>594</v>
      </c>
      <c r="AS430" t="s">
        <v>594</v>
      </c>
      <c r="AT430" t="s">
        <v>594</v>
      </c>
      <c r="AU430" t="s">
        <v>594</v>
      </c>
      <c r="AV430" t="s">
        <v>594</v>
      </c>
      <c r="AW430" s="126" t="str">
        <f t="shared" si="82"/>
        <v/>
      </c>
      <c r="AX430" s="127"/>
      <c r="AZ430" s="145"/>
      <c r="BD430" t="str">
        <f t="shared" si="74"/>
        <v/>
      </c>
      <c r="BF430" s="126" t="s">
        <v>594</v>
      </c>
      <c r="BG430" s="126" t="s">
        <v>594</v>
      </c>
      <c r="BH430" s="126" t="s">
        <v>594</v>
      </c>
      <c r="BI430" s="126" t="s">
        <v>594</v>
      </c>
      <c r="BJ430" s="126" t="s">
        <v>594</v>
      </c>
      <c r="BL430" s="2"/>
      <c r="BM430" s="21"/>
      <c r="BN430" s="6"/>
      <c r="BO430" s="6"/>
      <c r="BP430" s="6"/>
      <c r="BQ430" s="6"/>
      <c r="BR430" s="6"/>
    </row>
    <row r="431" spans="1:76" x14ac:dyDescent="0.2">
      <c r="A431" s="2" t="s">
        <v>463</v>
      </c>
      <c r="B431" s="2" t="str">
        <f t="shared" si="81"/>
        <v>.</v>
      </c>
      <c r="C431" s="3" t="s">
        <v>463</v>
      </c>
      <c r="D431" s="3">
        <v>430</v>
      </c>
      <c r="E431" s="2"/>
      <c r="F431" s="2"/>
      <c r="G431" s="3">
        <v>48</v>
      </c>
      <c r="H431" s="3">
        <v>13</v>
      </c>
      <c r="I431" s="3">
        <v>6</v>
      </c>
      <c r="J431" s="3">
        <v>3</v>
      </c>
      <c r="K431" s="3">
        <v>12</v>
      </c>
      <c r="L431" s="3">
        <v>13</v>
      </c>
      <c r="M431" s="33" t="s">
        <v>3</v>
      </c>
      <c r="N431" s="33" t="s">
        <v>23</v>
      </c>
      <c r="O431" s="33" t="s">
        <v>16</v>
      </c>
      <c r="P431" s="33" t="s">
        <v>24</v>
      </c>
      <c r="Q431" s="33" t="s">
        <v>24</v>
      </c>
      <c r="R431" s="34" t="s">
        <v>18</v>
      </c>
      <c r="S431" s="33" t="s">
        <v>26</v>
      </c>
      <c r="T431" s="32"/>
      <c r="U431" s="63"/>
      <c r="V431" s="63"/>
      <c r="W431" s="54"/>
      <c r="X431" s="54"/>
      <c r="Y431" s="54"/>
      <c r="Z431" s="48">
        <v>43448</v>
      </c>
      <c r="AA431" s="96"/>
      <c r="AB431" s="82"/>
      <c r="AC431" s="82"/>
      <c r="AD431" s="77"/>
      <c r="AE431" s="77"/>
      <c r="AF431" s="79"/>
      <c r="AG431" s="79"/>
      <c r="AH431" s="77"/>
      <c r="AI431" s="2"/>
      <c r="AK431" t="s">
        <v>594</v>
      </c>
      <c r="AL431" t="s">
        <v>594</v>
      </c>
      <c r="AM431" t="s">
        <v>594</v>
      </c>
      <c r="AO431" t="s">
        <v>594</v>
      </c>
      <c r="AP431" t="s">
        <v>594</v>
      </c>
      <c r="AQ431" t="s">
        <v>594</v>
      </c>
      <c r="AR431" t="s">
        <v>594</v>
      </c>
      <c r="AS431" t="s">
        <v>594</v>
      </c>
      <c r="AT431" t="s">
        <v>594</v>
      </c>
      <c r="AU431" t="s">
        <v>594</v>
      </c>
      <c r="AV431" t="s">
        <v>594</v>
      </c>
      <c r="AW431" s="126" t="str">
        <f t="shared" si="82"/>
        <v/>
      </c>
      <c r="AX431" s="127"/>
      <c r="AZ431" s="145">
        <v>2</v>
      </c>
      <c r="BA431" s="126">
        <v>80.900000000000006</v>
      </c>
      <c r="BB431" s="126">
        <f>BA431/AZ431</f>
        <v>40.450000000000003</v>
      </c>
      <c r="BC431">
        <v>16.8</v>
      </c>
      <c r="BD431">
        <f t="shared" si="74"/>
        <v>8.4</v>
      </c>
      <c r="BE431" s="126">
        <v>0.207663782447466</v>
      </c>
      <c r="BF431" s="126">
        <v>327.00173333499998</v>
      </c>
      <c r="BG431" s="126">
        <v>5.8666999999999998</v>
      </c>
      <c r="BH431" s="126">
        <v>18.430766666499999</v>
      </c>
      <c r="BI431" s="126">
        <v>8.8800000000000004E-2</v>
      </c>
      <c r="BJ431" s="126">
        <v>8.3333333349999997E-2</v>
      </c>
      <c r="BL431" s="2" t="s">
        <v>491</v>
      </c>
      <c r="BM431" s="21" t="s">
        <v>491</v>
      </c>
      <c r="BN431" s="6"/>
      <c r="BO431" s="6"/>
      <c r="BP431" s="6"/>
      <c r="BQ431" s="6"/>
      <c r="BR431" s="5"/>
    </row>
    <row r="432" spans="1:76" x14ac:dyDescent="0.2">
      <c r="A432" s="2" t="s">
        <v>464</v>
      </c>
      <c r="B432" s="2" t="str">
        <f t="shared" si="81"/>
        <v>.</v>
      </c>
      <c r="C432" s="3" t="s">
        <v>464</v>
      </c>
      <c r="D432" s="3">
        <v>431</v>
      </c>
      <c r="E432" s="2"/>
      <c r="F432" s="2"/>
      <c r="G432" s="3">
        <v>48</v>
      </c>
      <c r="H432" s="3">
        <v>15</v>
      </c>
      <c r="I432" s="3">
        <v>6</v>
      </c>
      <c r="J432" s="3">
        <v>3</v>
      </c>
      <c r="K432" s="3">
        <v>12</v>
      </c>
      <c r="L432" s="3">
        <v>15</v>
      </c>
      <c r="M432" s="28" t="s">
        <v>3</v>
      </c>
      <c r="N432" s="28" t="s">
        <v>4</v>
      </c>
      <c r="O432" s="28" t="s">
        <v>16</v>
      </c>
      <c r="P432" s="33" t="s">
        <v>17</v>
      </c>
      <c r="Q432" s="33" t="s">
        <v>17</v>
      </c>
      <c r="R432" s="36" t="s">
        <v>18</v>
      </c>
      <c r="S432" s="21"/>
      <c r="T432" s="21"/>
      <c r="U432" s="53"/>
      <c r="V432" s="53"/>
      <c r="W432" s="129"/>
      <c r="X432" s="54"/>
      <c r="Y432" s="54"/>
      <c r="Z432" s="116"/>
      <c r="AA432" s="118"/>
      <c r="AB432" s="120"/>
      <c r="AC432" s="120"/>
      <c r="AD432" s="77" t="s">
        <v>487</v>
      </c>
      <c r="AE432" s="77"/>
      <c r="AF432" s="79"/>
      <c r="AG432" s="79"/>
      <c r="AH432" s="77"/>
      <c r="AI432" s="2" t="s">
        <v>487</v>
      </c>
      <c r="AK432">
        <v>7.4999999999999997E-2</v>
      </c>
      <c r="AL432">
        <v>0.26</v>
      </c>
      <c r="AM432">
        <v>0.26</v>
      </c>
      <c r="AN432">
        <v>0.64333333333333331</v>
      </c>
      <c r="AO432">
        <v>1.1850000000000001</v>
      </c>
      <c r="AP432">
        <v>1.69</v>
      </c>
      <c r="AQ432">
        <v>2.17</v>
      </c>
      <c r="AR432">
        <v>2.8849999999999998</v>
      </c>
      <c r="AS432">
        <v>4.5999999999999996</v>
      </c>
      <c r="AT432">
        <v>4.7350000000000003</v>
      </c>
      <c r="AU432">
        <v>5.82</v>
      </c>
      <c r="AV432">
        <v>7.6749999999999998</v>
      </c>
      <c r="AW432" s="126">
        <f t="shared" si="82"/>
        <v>7.6749999999999998</v>
      </c>
      <c r="AX432" s="127">
        <f>IF(AW432&gt;0,AW432*10/(BB432),"")</f>
        <v>1.6469957081545064</v>
      </c>
      <c r="AZ432" s="145">
        <v>2</v>
      </c>
      <c r="BA432" s="146">
        <v>93.2</v>
      </c>
      <c r="BB432" s="126">
        <f>BA432/AZ432</f>
        <v>46.6</v>
      </c>
      <c r="BC432">
        <v>17.3</v>
      </c>
      <c r="BD432">
        <f>IF(BC432&gt;0,BC432/AZ414,"")</f>
        <v>8.65</v>
      </c>
      <c r="BE432" s="126">
        <v>0.18562231759656653</v>
      </c>
      <c r="BF432" s="126">
        <v>341.34461666499999</v>
      </c>
      <c r="BG432" s="126">
        <v>6.18215</v>
      </c>
      <c r="BH432" s="126">
        <v>19.4218333335</v>
      </c>
      <c r="BI432" s="126">
        <v>8.9649999999999994E-2</v>
      </c>
      <c r="BJ432" s="126">
        <v>8.8999999999999996E-2</v>
      </c>
      <c r="BL432" s="2" t="s">
        <v>491</v>
      </c>
      <c r="BM432" s="21" t="s">
        <v>491</v>
      </c>
      <c r="BN432" s="6"/>
      <c r="BO432" s="6"/>
      <c r="BP432" s="6"/>
      <c r="BQ432" s="6"/>
      <c r="BR432" s="5"/>
    </row>
    <row r="433" spans="1:70" x14ac:dyDescent="0.2">
      <c r="A433" s="2" t="s">
        <v>465</v>
      </c>
      <c r="B433" s="2" t="str">
        <f t="shared" si="81"/>
        <v>.</v>
      </c>
      <c r="C433" s="3" t="s">
        <v>465</v>
      </c>
      <c r="D433" s="3">
        <v>432</v>
      </c>
      <c r="E433" s="2"/>
      <c r="F433" s="2"/>
      <c r="G433" s="3">
        <v>48</v>
      </c>
      <c r="H433" s="3">
        <v>17</v>
      </c>
      <c r="I433" s="3">
        <v>6</v>
      </c>
      <c r="J433" s="3">
        <v>3</v>
      </c>
      <c r="K433" s="3">
        <v>13</v>
      </c>
      <c r="L433" s="3">
        <v>14</v>
      </c>
      <c r="M433" s="40" t="s">
        <v>3</v>
      </c>
      <c r="N433" s="40" t="s">
        <v>23</v>
      </c>
      <c r="O433" s="40" t="s">
        <v>16</v>
      </c>
      <c r="P433" s="40">
        <v>14</v>
      </c>
      <c r="Q433" s="40" t="s">
        <v>516</v>
      </c>
      <c r="R433" s="41" t="s">
        <v>581</v>
      </c>
      <c r="S433" s="21"/>
      <c r="T433" s="21"/>
      <c r="U433" s="53"/>
      <c r="V433" s="53"/>
      <c r="W433" s="54"/>
      <c r="X433" s="54"/>
      <c r="Y433" s="54"/>
      <c r="Z433" s="48">
        <v>43446</v>
      </c>
      <c r="AA433" s="96">
        <v>0.11388888888888889</v>
      </c>
      <c r="AB433" s="82"/>
      <c r="AC433" s="82"/>
      <c r="AD433" s="77"/>
      <c r="AE433" s="77"/>
      <c r="AF433" s="79">
        <v>39.200000000000003</v>
      </c>
      <c r="AG433" s="79">
        <v>11.2</v>
      </c>
      <c r="AH433" s="77" t="s">
        <v>552</v>
      </c>
      <c r="AI433" s="2"/>
      <c r="AK433">
        <v>7.0000000000000007E-2</v>
      </c>
      <c r="AL433">
        <v>0.33666666666666667</v>
      </c>
      <c r="AM433">
        <v>0.35000000000000003</v>
      </c>
      <c r="AN433">
        <v>0.56999999999999995</v>
      </c>
      <c r="AO433">
        <v>1.02</v>
      </c>
      <c r="AP433">
        <v>1.415</v>
      </c>
      <c r="AQ433">
        <v>1.8149999999999999</v>
      </c>
      <c r="AR433">
        <v>2.2949999999999999</v>
      </c>
      <c r="AS433">
        <v>3.1349999999999998</v>
      </c>
      <c r="AT433">
        <v>3.8</v>
      </c>
      <c r="AU433">
        <v>4.585</v>
      </c>
      <c r="AW433" s="126">
        <f t="shared" si="82"/>
        <v>4.585</v>
      </c>
      <c r="AX433" s="127">
        <f>IF(AW433&gt;0,AW433*10/(BB433),"")</f>
        <v>1.5728987993138939</v>
      </c>
      <c r="AZ433" s="145">
        <v>2</v>
      </c>
      <c r="BA433" s="126">
        <v>58.3</v>
      </c>
      <c r="BB433" s="126">
        <f>BA433/AZ433</f>
        <v>29.15</v>
      </c>
      <c r="BL433" s="2"/>
      <c r="BM433" s="21"/>
      <c r="BN433" s="6"/>
      <c r="BO433" s="6"/>
      <c r="BP433" s="6"/>
      <c r="BQ433" s="6"/>
      <c r="BR433" s="5"/>
    </row>
  </sheetData>
  <sortState xmlns:xlrd2="http://schemas.microsoft.com/office/spreadsheetml/2017/richdata2" ref="A2:BA433">
    <sortCondition ref="D2:D433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A13-E93D-CF46-9F2D-8B5F7AC4AF9C}">
  <dimension ref="A1:C73"/>
  <sheetViews>
    <sheetView topLeftCell="A48" workbookViewId="0">
      <selection activeCell="O29" sqref="O29"/>
    </sheetView>
  </sheetViews>
  <sheetFormatPr baseColWidth="10" defaultRowHeight="16" x14ac:dyDescent="0.2"/>
  <cols>
    <col min="1" max="1" width="28.33203125" bestFit="1" customWidth="1"/>
  </cols>
  <sheetData>
    <row r="1" spans="1:3" x14ac:dyDescent="0.2">
      <c r="A1" s="2" t="s">
        <v>517</v>
      </c>
      <c r="C1" t="s">
        <v>608</v>
      </c>
    </row>
    <row r="2" spans="1:3" x14ac:dyDescent="0.2">
      <c r="A2" s="2"/>
    </row>
    <row r="3" spans="1:3" x14ac:dyDescent="0.2">
      <c r="A3" s="3" t="s">
        <v>468</v>
      </c>
      <c r="C3" t="s">
        <v>610</v>
      </c>
    </row>
    <row r="4" spans="1:3" x14ac:dyDescent="0.2">
      <c r="A4" s="3" t="s">
        <v>586</v>
      </c>
      <c r="C4" t="s">
        <v>609</v>
      </c>
    </row>
    <row r="5" spans="1:3" x14ac:dyDescent="0.2">
      <c r="A5" s="2" t="s">
        <v>585</v>
      </c>
      <c r="C5" t="s">
        <v>611</v>
      </c>
    </row>
    <row r="6" spans="1:3" x14ac:dyDescent="0.2">
      <c r="A6" s="2"/>
    </row>
    <row r="7" spans="1:3" x14ac:dyDescent="0.2">
      <c r="A7" s="3" t="s">
        <v>12</v>
      </c>
    </row>
    <row r="8" spans="1:3" x14ac:dyDescent="0.2">
      <c r="A8" s="3" t="s">
        <v>13</v>
      </c>
    </row>
    <row r="9" spans="1:3" x14ac:dyDescent="0.2">
      <c r="A9" s="2" t="s">
        <v>14</v>
      </c>
      <c r="C9" t="s">
        <v>613</v>
      </c>
    </row>
    <row r="10" spans="1:3" x14ac:dyDescent="0.2">
      <c r="A10" s="2" t="s">
        <v>486</v>
      </c>
      <c r="C10" t="s">
        <v>612</v>
      </c>
    </row>
    <row r="11" spans="1:3" x14ac:dyDescent="0.2">
      <c r="A11" s="2" t="s">
        <v>484</v>
      </c>
      <c r="C11" t="s">
        <v>614</v>
      </c>
    </row>
    <row r="12" spans="1:3" x14ac:dyDescent="0.2">
      <c r="A12" s="2" t="s">
        <v>485</v>
      </c>
      <c r="C12" t="s">
        <v>614</v>
      </c>
    </row>
    <row r="13" spans="1:3" x14ac:dyDescent="0.2">
      <c r="A13" s="2" t="s">
        <v>1</v>
      </c>
      <c r="C13" t="s">
        <v>615</v>
      </c>
    </row>
    <row r="14" spans="1:3" x14ac:dyDescent="0.2">
      <c r="A14" s="2" t="s">
        <v>0</v>
      </c>
      <c r="C14" t="s">
        <v>616</v>
      </c>
    </row>
    <row r="15" spans="1:3" x14ac:dyDescent="0.2">
      <c r="A15" s="2" t="s">
        <v>15</v>
      </c>
    </row>
    <row r="16" spans="1:3" x14ac:dyDescent="0.2">
      <c r="A16" s="3" t="s">
        <v>8</v>
      </c>
      <c r="C16" t="s">
        <v>617</v>
      </c>
    </row>
    <row r="17" spans="1:3" x14ac:dyDescent="0.2">
      <c r="A17" s="3" t="s">
        <v>8</v>
      </c>
      <c r="C17" t="s">
        <v>617</v>
      </c>
    </row>
    <row r="18" spans="1:3" x14ac:dyDescent="0.2">
      <c r="A18" s="24" t="s">
        <v>9</v>
      </c>
      <c r="C18" t="s">
        <v>618</v>
      </c>
    </row>
    <row r="19" spans="1:3" x14ac:dyDescent="0.2">
      <c r="A19" s="21" t="s">
        <v>26</v>
      </c>
      <c r="C19" t="s">
        <v>695</v>
      </c>
    </row>
    <row r="20" spans="1:3" x14ac:dyDescent="0.2">
      <c r="A20" s="21"/>
    </row>
    <row r="21" spans="1:3" x14ac:dyDescent="0.2">
      <c r="A21" s="52" t="s">
        <v>472</v>
      </c>
      <c r="C21" t="s">
        <v>696</v>
      </c>
    </row>
    <row r="22" spans="1:3" x14ac:dyDescent="0.2">
      <c r="A22" s="53" t="s">
        <v>497</v>
      </c>
      <c r="C22" t="s">
        <v>696</v>
      </c>
    </row>
    <row r="23" spans="1:3" x14ac:dyDescent="0.2">
      <c r="A23" s="54" t="s">
        <v>495</v>
      </c>
      <c r="C23" t="s">
        <v>696</v>
      </c>
    </row>
    <row r="24" spans="1:3" x14ac:dyDescent="0.2">
      <c r="A24" s="54" t="s">
        <v>513</v>
      </c>
      <c r="C24" t="s">
        <v>619</v>
      </c>
    </row>
    <row r="25" spans="1:3" x14ac:dyDescent="0.2">
      <c r="A25" s="54" t="s">
        <v>514</v>
      </c>
      <c r="C25" t="s">
        <v>620</v>
      </c>
    </row>
    <row r="26" spans="1:3" x14ac:dyDescent="0.2">
      <c r="A26" s="3" t="s">
        <v>635</v>
      </c>
      <c r="C26" t="s">
        <v>621</v>
      </c>
    </row>
    <row r="27" spans="1:3" x14ac:dyDescent="0.2">
      <c r="A27" s="95" t="s">
        <v>636</v>
      </c>
      <c r="C27" t="s">
        <v>622</v>
      </c>
    </row>
    <row r="28" spans="1:3" x14ac:dyDescent="0.2">
      <c r="A28" s="82" t="s">
        <v>548</v>
      </c>
      <c r="C28" t="s">
        <v>697</v>
      </c>
    </row>
    <row r="29" spans="1:3" x14ac:dyDescent="0.2">
      <c r="A29" s="82" t="s">
        <v>549</v>
      </c>
      <c r="C29" t="s">
        <v>623</v>
      </c>
    </row>
    <row r="30" spans="1:3" x14ac:dyDescent="0.2">
      <c r="A30" s="24" t="s">
        <v>469</v>
      </c>
    </row>
    <row r="31" spans="1:3" x14ac:dyDescent="0.2">
      <c r="A31" s="24" t="s">
        <v>579</v>
      </c>
    </row>
    <row r="32" spans="1:3" x14ac:dyDescent="0.2">
      <c r="A32" s="79" t="s">
        <v>489</v>
      </c>
      <c r="C32" t="s">
        <v>698</v>
      </c>
    </row>
    <row r="33" spans="1:3" x14ac:dyDescent="0.2">
      <c r="A33" s="79" t="s">
        <v>550</v>
      </c>
      <c r="C33" t="s">
        <v>699</v>
      </c>
    </row>
    <row r="34" spans="1:3" x14ac:dyDescent="0.2">
      <c r="A34" s="2" t="s">
        <v>469</v>
      </c>
    </row>
    <row r="35" spans="1:3" x14ac:dyDescent="0.2">
      <c r="A35" s="2" t="s">
        <v>469</v>
      </c>
    </row>
    <row r="37" spans="1:3" x14ac:dyDescent="0.2">
      <c r="A37" s="105" t="s">
        <v>595</v>
      </c>
      <c r="C37" t="s">
        <v>700</v>
      </c>
    </row>
    <row r="38" spans="1:3" x14ac:dyDescent="0.2">
      <c r="A38" s="106" t="s">
        <v>596</v>
      </c>
      <c r="C38" t="s">
        <v>700</v>
      </c>
    </row>
    <row r="39" spans="1:3" x14ac:dyDescent="0.2">
      <c r="A39" s="107" t="s">
        <v>597</v>
      </c>
      <c r="C39" t="s">
        <v>700</v>
      </c>
    </row>
    <row r="40" spans="1:3" x14ac:dyDescent="0.2">
      <c r="A40" s="108" t="s">
        <v>628</v>
      </c>
      <c r="C40" t="s">
        <v>700</v>
      </c>
    </row>
    <row r="41" spans="1:3" x14ac:dyDescent="0.2">
      <c r="A41" s="105" t="s">
        <v>598</v>
      </c>
      <c r="C41" t="s">
        <v>700</v>
      </c>
    </row>
    <row r="42" spans="1:3" x14ac:dyDescent="0.2">
      <c r="A42" s="109" t="s">
        <v>599</v>
      </c>
      <c r="C42" t="s">
        <v>700</v>
      </c>
    </row>
    <row r="43" spans="1:3" x14ac:dyDescent="0.2">
      <c r="A43" s="107" t="s">
        <v>600</v>
      </c>
      <c r="C43" t="s">
        <v>700</v>
      </c>
    </row>
    <row r="44" spans="1:3" ht="17" thickBot="1" x14ac:dyDescent="0.25">
      <c r="A44" s="110" t="s">
        <v>601</v>
      </c>
      <c r="C44" t="s">
        <v>700</v>
      </c>
    </row>
    <row r="45" spans="1:3" ht="17" thickBot="1" x14ac:dyDescent="0.25">
      <c r="A45" s="111" t="s">
        <v>602</v>
      </c>
      <c r="C45" t="s">
        <v>700</v>
      </c>
    </row>
    <row r="46" spans="1:3" ht="17" thickBot="1" x14ac:dyDescent="0.25">
      <c r="A46" s="112" t="s">
        <v>603</v>
      </c>
      <c r="C46" t="s">
        <v>700</v>
      </c>
    </row>
    <row r="47" spans="1:3" ht="17" thickBot="1" x14ac:dyDescent="0.25">
      <c r="A47" s="113" t="s">
        <v>604</v>
      </c>
      <c r="C47" t="s">
        <v>700</v>
      </c>
    </row>
    <row r="48" spans="1:3" ht="17" thickBot="1" x14ac:dyDescent="0.25">
      <c r="A48" s="114" t="s">
        <v>605</v>
      </c>
      <c r="C48" t="s">
        <v>700</v>
      </c>
    </row>
    <row r="49" spans="1:3" x14ac:dyDescent="0.2">
      <c r="A49" t="s">
        <v>626</v>
      </c>
      <c r="C49" t="s">
        <v>701</v>
      </c>
    </row>
    <row r="50" spans="1:3" x14ac:dyDescent="0.2">
      <c r="A50" t="s">
        <v>627</v>
      </c>
      <c r="C50" t="s">
        <v>702</v>
      </c>
    </row>
    <row r="51" spans="1:3" x14ac:dyDescent="0.2">
      <c r="A51" s="47" t="s">
        <v>467</v>
      </c>
    </row>
    <row r="52" spans="1:3" x14ac:dyDescent="0.2">
      <c r="A52" s="143" t="s">
        <v>606</v>
      </c>
      <c r="C52" t="s">
        <v>703</v>
      </c>
    </row>
    <row r="53" spans="1:3" x14ac:dyDescent="0.2">
      <c r="A53" s="144" t="s">
        <v>630</v>
      </c>
      <c r="C53" t="s">
        <v>704</v>
      </c>
    </row>
    <row r="54" spans="1:3" x14ac:dyDescent="0.2">
      <c r="A54" s="126" t="s">
        <v>631</v>
      </c>
      <c r="C54" t="s">
        <v>705</v>
      </c>
    </row>
    <row r="55" spans="1:3" x14ac:dyDescent="0.2">
      <c r="A55" t="s">
        <v>633</v>
      </c>
      <c r="C55" t="s">
        <v>706</v>
      </c>
    </row>
    <row r="56" spans="1:3" x14ac:dyDescent="0.2">
      <c r="A56" t="s">
        <v>632</v>
      </c>
      <c r="C56" t="s">
        <v>707</v>
      </c>
    </row>
    <row r="57" spans="1:3" x14ac:dyDescent="0.2">
      <c r="A57" s="126" t="s">
        <v>634</v>
      </c>
      <c r="C57" s="4" t="s">
        <v>708</v>
      </c>
    </row>
    <row r="58" spans="1:3" x14ac:dyDescent="0.2">
      <c r="A58" s="147" t="s">
        <v>642</v>
      </c>
      <c r="C58" s="4" t="s">
        <v>714</v>
      </c>
    </row>
    <row r="59" spans="1:3" x14ac:dyDescent="0.2">
      <c r="A59" s="147" t="s">
        <v>643</v>
      </c>
      <c r="C59" s="146" t="s">
        <v>715</v>
      </c>
    </row>
    <row r="60" spans="1:3" x14ac:dyDescent="0.2">
      <c r="A60" s="147" t="s">
        <v>644</v>
      </c>
      <c r="C60" s="146" t="s">
        <v>718</v>
      </c>
    </row>
    <row r="61" spans="1:3" x14ac:dyDescent="0.2">
      <c r="A61" s="147" t="s">
        <v>645</v>
      </c>
      <c r="C61" s="146" t="s">
        <v>716</v>
      </c>
    </row>
    <row r="62" spans="1:3" x14ac:dyDescent="0.2">
      <c r="A62" s="147" t="s">
        <v>646</v>
      </c>
      <c r="C62" s="146" t="s">
        <v>717</v>
      </c>
    </row>
    <row r="63" spans="1:3" x14ac:dyDescent="0.2">
      <c r="A63" s="126"/>
      <c r="C63" s="4"/>
    </row>
    <row r="64" spans="1:3" x14ac:dyDescent="0.2">
      <c r="A64" s="126"/>
      <c r="C64" s="4"/>
    </row>
    <row r="65" spans="1:3" x14ac:dyDescent="0.2">
      <c r="A65" s="2" t="s">
        <v>490</v>
      </c>
      <c r="C65" s="146" t="s">
        <v>719</v>
      </c>
    </row>
    <row r="66" spans="1:3" x14ac:dyDescent="0.2">
      <c r="A66" s="21" t="s">
        <v>492</v>
      </c>
      <c r="C66" s="146" t="s">
        <v>720</v>
      </c>
    </row>
    <row r="67" spans="1:3" x14ac:dyDescent="0.2">
      <c r="A67" s="150" t="s">
        <v>637</v>
      </c>
      <c r="C67" s="146" t="s">
        <v>721</v>
      </c>
    </row>
    <row r="68" spans="1:3" x14ac:dyDescent="0.2">
      <c r="A68" s="151" t="s">
        <v>638</v>
      </c>
      <c r="C68" s="146" t="s">
        <v>725</v>
      </c>
    </row>
    <row r="69" spans="1:3" x14ac:dyDescent="0.2">
      <c r="A69" s="152" t="s">
        <v>639</v>
      </c>
      <c r="C69" s="146" t="s">
        <v>722</v>
      </c>
    </row>
    <row r="70" spans="1:3" x14ac:dyDescent="0.2">
      <c r="A70" s="152" t="s">
        <v>641</v>
      </c>
      <c r="C70" s="146" t="s">
        <v>723</v>
      </c>
    </row>
    <row r="71" spans="1:3" x14ac:dyDescent="0.2">
      <c r="A71" s="17" t="s">
        <v>640</v>
      </c>
      <c r="C71" s="146" t="s">
        <v>724</v>
      </c>
    </row>
    <row r="72" spans="1:3" x14ac:dyDescent="0.2">
      <c r="C72" s="4"/>
    </row>
    <row r="73" spans="1:3" x14ac:dyDescent="0.2">
      <c r="A73" s="1" t="s">
        <v>625</v>
      </c>
      <c r="C73" s="146" t="s">
        <v>726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Design.Overview</vt:lpstr>
      <vt:lpstr>data</vt:lpstr>
      <vt:lpstr>data_legend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T. Brock</dc:creator>
  <cp:lastModifiedBy>Marcus T. Brock</cp:lastModifiedBy>
  <cp:lastPrinted>2018-12-11T23:21:30Z</cp:lastPrinted>
  <dcterms:created xsi:type="dcterms:W3CDTF">2017-11-15T00:59:00Z</dcterms:created>
  <dcterms:modified xsi:type="dcterms:W3CDTF">2021-03-18T17:57:31Z</dcterms:modified>
</cp:coreProperties>
</file>