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s_B_napus_assembly_2022\Tables\"/>
    </mc:Choice>
  </mc:AlternateContent>
  <xr:revisionPtr revIDLastSave="0" documentId="13_ncr:1_{7E357DC4-035D-4551-8F1F-35C72D6F4AC2}" xr6:coauthVersionLast="47" xr6:coauthVersionMax="47" xr10:uidLastSave="{00000000-0000-0000-0000-000000000000}"/>
  <bookViews>
    <workbookView xWindow="40920" yWindow="-120" windowWidth="19440" windowHeight="15000" xr2:uid="{7AE78679-F949-41F3-A13F-688E2FE30A0E}"/>
  </bookViews>
  <sheets>
    <sheet name="Table 1 (Anchored Chromosome)" sheetId="4" r:id="rId1"/>
    <sheet name="Table 2 (BUSCOs)" sheetId="5" r:id="rId2"/>
    <sheet name="Table 3 (TE Content)" sheetId="6" r:id="rId3"/>
    <sheet name="Table 5 BUSCOs 2" sheetId="8" r:id="rId4"/>
    <sheet name="Anchored Chromosomes" sheetId="3" r:id="rId5"/>
    <sheet name="Draft Assemblies" sheetId="9" r:id="rId6"/>
    <sheet name="BUSCOs" sheetId="1" r:id="rId7"/>
    <sheet name="TE Conten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G14" i="2"/>
  <c r="G5" i="2"/>
  <c r="G6" i="2"/>
  <c r="G7" i="2"/>
  <c r="G8" i="2"/>
  <c r="G9" i="2"/>
  <c r="G10" i="2"/>
  <c r="G11" i="2"/>
  <c r="G12" i="2"/>
  <c r="G13" i="2"/>
  <c r="G4" i="2"/>
  <c r="B14" i="2"/>
  <c r="C14" i="2"/>
  <c r="D1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E14" i="2" s="1"/>
</calcChain>
</file>

<file path=xl/sharedStrings.xml><?xml version="1.0" encoding="utf-8"?>
<sst xmlns="http://schemas.openxmlformats.org/spreadsheetml/2006/main" count="190" uniqueCount="92">
  <si>
    <t>Assembly</t>
  </si>
  <si>
    <t>Complete BUSCOs</t>
  </si>
  <si>
    <t>Complete single-copy BUSCOs</t>
  </si>
  <si>
    <t>Complete duplicated BUSCOs</t>
  </si>
  <si>
    <t>Fragmented BUSCOs</t>
  </si>
  <si>
    <t>Missing BUSCOs</t>
  </si>
  <si>
    <t># BUSCOs</t>
  </si>
  <si>
    <t>DaAe</t>
  </si>
  <si>
    <t>ZS11</t>
  </si>
  <si>
    <t>Classification</t>
  </si>
  <si>
    <t>Length (bp)</t>
  </si>
  <si>
    <t>Percentage of genome (%)</t>
  </si>
  <si>
    <t>Class I: Retrotransposon</t>
  </si>
  <si>
    <t xml:space="preserve">  SINE</t>
  </si>
  <si>
    <t xml:space="preserve">  LINE</t>
  </si>
  <si>
    <t xml:space="preserve">  LTR-Retrotransposon</t>
  </si>
  <si>
    <t xml:space="preserve">    Copia</t>
  </si>
  <si>
    <t xml:space="preserve">    Gypsy</t>
  </si>
  <si>
    <t>Class II: DNA Transposon</t>
  </si>
  <si>
    <t xml:space="preserve">  hAT</t>
  </si>
  <si>
    <t xml:space="preserve">  Harbinger</t>
  </si>
  <si>
    <t>Unclassified</t>
  </si>
  <si>
    <t>Total Content</t>
  </si>
  <si>
    <t>Darmor-Bzh_V10</t>
  </si>
  <si>
    <r>
      <t xml:space="preserve">Comparison of the transposable elements among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</si>
  <si>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# Masking With Third Party Library</t>
  </si>
  <si>
    <t>../Repeat_Masker_RAW/RepeatMasker/RepeatMasker \</t>
  </si>
  <si>
    <t xml:space="preserve">  -gff \</t>
  </si>
  <si>
    <t xml:space="preserve">  -lib bnapus.TE-families.fa \</t>
  </si>
  <si>
    <t xml:space="preserve">  -dir Darmor_V10 \</t>
  </si>
  <si>
    <t xml:space="preserve">  BnapusDarmor-bzh_chromosomes.fasta \</t>
  </si>
  <si>
    <t xml:space="preserve">  &gt;&amp; Darmor_Masking.out</t>
  </si>
  <si>
    <t>repeatmasker/4.1.2-p1</t>
  </si>
  <si>
    <t>bnapus.TE-families.fa (http://cbi.hzau.edu.cn/rape/download_ext/)</t>
  </si>
  <si>
    <t xml:space="preserve"> Chromosome</t>
  </si>
  <si>
    <t xml:space="preserve">   ZS11   </t>
  </si>
  <si>
    <t xml:space="preserve">A01  </t>
  </si>
  <si>
    <t xml:space="preserve">A02  </t>
  </si>
  <si>
    <t xml:space="preserve">A03  </t>
  </si>
  <si>
    <t xml:space="preserve">A04  </t>
  </si>
  <si>
    <t xml:space="preserve">A05  </t>
  </si>
  <si>
    <t xml:space="preserve">A06  </t>
  </si>
  <si>
    <t xml:space="preserve">A07  </t>
  </si>
  <si>
    <t xml:space="preserve">A08  </t>
  </si>
  <si>
    <t xml:space="preserve">A09  </t>
  </si>
  <si>
    <t xml:space="preserve">A10  </t>
  </si>
  <si>
    <t xml:space="preserve">C01  </t>
  </si>
  <si>
    <t xml:space="preserve">C02  </t>
  </si>
  <si>
    <t xml:space="preserve">C03  </t>
  </si>
  <si>
    <t xml:space="preserve">C04  </t>
  </si>
  <si>
    <t xml:space="preserve">C05  </t>
  </si>
  <si>
    <t xml:space="preserve">C06  </t>
  </si>
  <si>
    <t xml:space="preserve">C07  </t>
  </si>
  <si>
    <t xml:space="preserve">C08  </t>
  </si>
  <si>
    <t xml:space="preserve">C09  </t>
  </si>
  <si>
    <t xml:space="preserve">Pseudochromosome  </t>
  </si>
  <si>
    <t>Total assembly</t>
  </si>
  <si>
    <t xml:space="preserve">   Darmor-Bzh_V10 </t>
  </si>
  <si>
    <r>
      <t xml:space="preserve"> The statistics of anchored chromosome length of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</si>
  <si>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faSize -detailed assembly.fa</t>
  </si>
  <si>
    <t>Pseudochromosome N50</t>
  </si>
  <si>
    <t>Total assembly N50</t>
  </si>
  <si>
    <t>Gangan</t>
  </si>
  <si>
    <t>No2127</t>
  </si>
  <si>
    <t>Quinta</t>
  </si>
  <si>
    <t>Shengli</t>
  </si>
  <si>
    <t>Tapidor</t>
  </si>
  <si>
    <t>Westar</t>
  </si>
  <si>
    <t>Zheyou7</t>
  </si>
  <si>
    <t xml:space="preserve">  -pa 5 \</t>
  </si>
  <si>
    <t>Darmor-Bzh_V4.1</t>
  </si>
  <si>
    <t>Comparison of the transposable elements among 3 B. napus genomes</t>
  </si>
  <si>
    <t xml:space="preserve"> Quinta  </t>
  </si>
  <si>
    <t xml:space="preserve">  No2127  </t>
  </si>
  <si>
    <t xml:space="preserve">  Westar  </t>
  </si>
  <si>
    <t xml:space="preserve">  Tapidor</t>
  </si>
  <si>
    <t xml:space="preserve">  Gangan</t>
  </si>
  <si>
    <t xml:space="preserve">  Shengli</t>
  </si>
  <si>
    <t xml:space="preserve">  Zheyou7  </t>
  </si>
  <si>
    <t>Total scaffolds</t>
  </si>
  <si>
    <t>Zheyou</t>
  </si>
  <si>
    <r>
      <t xml:space="preserve"> The statistics of anchored chromosome length of 11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assemblies</t>
    </r>
  </si>
  <si>
    <r>
      <t xml:space="preserve"> The BUSCO (%) statistics of 11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assemblies</t>
    </r>
  </si>
  <si>
    <t>N50 (Mbp)</t>
  </si>
  <si>
    <t>Sequences</t>
  </si>
  <si>
    <t>Total Length (Mbp)</t>
  </si>
  <si>
    <t>Total Unambiguous Length (Mbp)</t>
  </si>
  <si>
    <t>Assembly statistics of intermediate assemblies</t>
  </si>
  <si>
    <t>DaAe Dovetail Pilon Canu</t>
  </si>
  <si>
    <t>DaAe Canu</t>
  </si>
  <si>
    <t>DaAe Pilon Canu</t>
  </si>
  <si>
    <t>DaAe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</si>
</sst>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0.00_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3" fontId="6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614F-9CA2-46A1-97D1-FE27D06B91B6}">
  <dimension ref="A1:L26"/>
  <sheetViews>
    <sheetView tabSelected="1" workbookViewId="0">
      <selection activeCell="H32" sqref="H32"/>
    </sheetView>
  </sheetViews>
  <sheetFormatPr defaultRowHeight="14.25" x14ac:dyDescent="0.45"/>
  <cols>
    <col min="1" max="1" width="21.796875" bestFit="1" customWidth="1"/>
    <col min="2" max="3" width="15.86328125" bestFit="1" customWidth="1"/>
    <col min="4" max="4" width="16.53125" bestFit="1" customWidth="1"/>
    <col min="5" max="5" width="15.265625" bestFit="1" customWidth="1"/>
    <col min="6" max="12" width="11.46484375" bestFit="1" customWidth="1"/>
  </cols>
  <sheetData>
    <row r="1" spans="1:12" ht="14.65" thickBot="1" x14ac:dyDescent="0.5">
      <c r="A1" s="2" t="s">
        <v>81</v>
      </c>
      <c r="B1" s="11"/>
      <c r="C1" s="11"/>
      <c r="D1" s="11"/>
      <c r="E1" s="11"/>
      <c r="F1" s="11"/>
      <c r="G1" s="11"/>
      <c r="H1" s="11"/>
      <c r="I1" s="11"/>
    </row>
    <row r="2" spans="1:12" ht="14.65" thickBot="1" x14ac:dyDescent="0.5">
      <c r="A2" s="12" t="s">
        <v>34</v>
      </c>
      <c r="B2" s="13" t="s">
        <v>7</v>
      </c>
      <c r="C2" s="13" t="s">
        <v>70</v>
      </c>
      <c r="D2" s="13" t="s">
        <v>57</v>
      </c>
      <c r="E2" s="13" t="s">
        <v>72</v>
      </c>
      <c r="F2" s="13" t="s">
        <v>73</v>
      </c>
      <c r="G2" s="13" t="s">
        <v>74</v>
      </c>
      <c r="H2" s="13" t="s">
        <v>75</v>
      </c>
      <c r="I2" s="13" t="s">
        <v>76</v>
      </c>
      <c r="J2" s="13" t="s">
        <v>77</v>
      </c>
      <c r="K2" s="13" t="s">
        <v>78</v>
      </c>
      <c r="L2" s="13" t="s">
        <v>35</v>
      </c>
    </row>
    <row r="3" spans="1:12" x14ac:dyDescent="0.45">
      <c r="A3" s="14" t="s">
        <v>36</v>
      </c>
      <c r="B3" s="15">
        <v>30963416</v>
      </c>
      <c r="C3" s="15">
        <v>23267856</v>
      </c>
      <c r="D3" s="15">
        <v>32958928</v>
      </c>
      <c r="E3" s="19">
        <v>34049429</v>
      </c>
      <c r="F3" s="19">
        <v>34418524</v>
      </c>
      <c r="G3" s="19">
        <v>34072108</v>
      </c>
      <c r="H3" s="19">
        <v>33385296</v>
      </c>
      <c r="I3" s="19">
        <v>36624584</v>
      </c>
      <c r="J3" s="19">
        <v>36358838</v>
      </c>
      <c r="K3" s="19">
        <v>34646657</v>
      </c>
      <c r="L3" s="15">
        <v>38004428</v>
      </c>
    </row>
    <row r="4" spans="1:12" x14ac:dyDescent="0.45">
      <c r="A4" s="14" t="s">
        <v>37</v>
      </c>
      <c r="B4" s="15">
        <v>29581582</v>
      </c>
      <c r="C4" s="15">
        <v>24793737</v>
      </c>
      <c r="D4" s="15">
        <v>33432960</v>
      </c>
      <c r="E4" s="19">
        <v>31833343</v>
      </c>
      <c r="F4" s="19">
        <v>35184156</v>
      </c>
      <c r="G4" s="19">
        <v>35445817</v>
      </c>
      <c r="H4" s="19">
        <v>33310329</v>
      </c>
      <c r="I4" s="19">
        <v>34912047</v>
      </c>
      <c r="J4" s="19">
        <v>36815669</v>
      </c>
      <c r="K4" s="19">
        <v>38454144</v>
      </c>
      <c r="L4" s="15">
        <v>35943954</v>
      </c>
    </row>
    <row r="5" spans="1:12" x14ac:dyDescent="0.45">
      <c r="A5" s="14" t="s">
        <v>38</v>
      </c>
      <c r="B5" s="15">
        <v>38724999</v>
      </c>
      <c r="C5" s="15">
        <v>29767490</v>
      </c>
      <c r="D5" s="15">
        <v>39685748</v>
      </c>
      <c r="E5" s="19">
        <v>44229005</v>
      </c>
      <c r="F5" s="19">
        <v>44024636</v>
      </c>
      <c r="G5" s="19">
        <v>45938915</v>
      </c>
      <c r="H5" s="19">
        <v>45374774</v>
      </c>
      <c r="I5" s="19">
        <v>42633929</v>
      </c>
      <c r="J5" s="19">
        <v>40627569</v>
      </c>
      <c r="K5" s="19">
        <v>46180332</v>
      </c>
      <c r="L5" s="15">
        <v>44868710</v>
      </c>
    </row>
    <row r="6" spans="1:12" x14ac:dyDescent="0.45">
      <c r="A6" s="14" t="s">
        <v>39</v>
      </c>
      <c r="B6" s="15">
        <v>22079791</v>
      </c>
      <c r="C6" s="15">
        <v>19151660</v>
      </c>
      <c r="D6" s="15">
        <v>23101715</v>
      </c>
      <c r="E6" s="19">
        <v>24995428</v>
      </c>
      <c r="F6" s="19">
        <v>21150623</v>
      </c>
      <c r="G6" s="19">
        <v>24941254</v>
      </c>
      <c r="H6" s="19">
        <v>22742991</v>
      </c>
      <c r="I6" s="19">
        <v>22175112</v>
      </c>
      <c r="J6" s="19">
        <v>17977365</v>
      </c>
      <c r="K6" s="19">
        <v>18425376</v>
      </c>
      <c r="L6" s="15">
        <v>25679024</v>
      </c>
    </row>
    <row r="7" spans="1:12" x14ac:dyDescent="0.45">
      <c r="A7" s="14" t="s">
        <v>40</v>
      </c>
      <c r="B7" s="15">
        <v>29228566</v>
      </c>
      <c r="C7" s="15">
        <v>23067598</v>
      </c>
      <c r="D7" s="15">
        <v>42112164</v>
      </c>
      <c r="E7" s="19">
        <v>40081539</v>
      </c>
      <c r="F7" s="19">
        <v>42988262</v>
      </c>
      <c r="G7" s="19">
        <v>43898138</v>
      </c>
      <c r="H7" s="19">
        <v>41389975</v>
      </c>
      <c r="I7" s="19">
        <v>37886159</v>
      </c>
      <c r="J7" s="19">
        <v>42946112</v>
      </c>
      <c r="K7" s="19">
        <v>44454297</v>
      </c>
      <c r="L7" s="15">
        <v>45991561</v>
      </c>
    </row>
    <row r="8" spans="1:12" x14ac:dyDescent="0.45">
      <c r="A8" s="14" t="s">
        <v>41</v>
      </c>
      <c r="B8" s="15">
        <v>28937740</v>
      </c>
      <c r="C8" s="15">
        <v>24396386</v>
      </c>
      <c r="D8" s="15">
        <v>45146386</v>
      </c>
      <c r="E8" s="19">
        <v>46545620</v>
      </c>
      <c r="F8" s="19">
        <v>47152155</v>
      </c>
      <c r="G8" s="19">
        <v>46607869</v>
      </c>
      <c r="H8" s="19">
        <v>50976723</v>
      </c>
      <c r="I8" s="19">
        <v>43921364</v>
      </c>
      <c r="J8" s="19">
        <v>47226390</v>
      </c>
      <c r="K8" s="19">
        <v>45572147</v>
      </c>
      <c r="L8" s="15">
        <v>48704706</v>
      </c>
    </row>
    <row r="9" spans="1:12" x14ac:dyDescent="0.45">
      <c r="A9" s="14" t="s">
        <v>42</v>
      </c>
      <c r="B9" s="15">
        <v>28277616</v>
      </c>
      <c r="C9" s="15">
        <v>24006521</v>
      </c>
      <c r="D9" s="15">
        <v>29390523</v>
      </c>
      <c r="E9" s="19">
        <v>29069541</v>
      </c>
      <c r="F9" s="19">
        <v>29386911</v>
      </c>
      <c r="G9" s="19">
        <v>32489665</v>
      </c>
      <c r="H9" s="19">
        <v>31880213</v>
      </c>
      <c r="I9" s="19">
        <v>37845779</v>
      </c>
      <c r="J9" s="19">
        <v>32247771</v>
      </c>
      <c r="K9" s="19">
        <v>28254355</v>
      </c>
      <c r="L9" s="15">
        <v>32302721</v>
      </c>
    </row>
    <row r="10" spans="1:12" x14ac:dyDescent="0.45">
      <c r="A10" s="14" t="s">
        <v>43</v>
      </c>
      <c r="B10" s="15">
        <v>23154485</v>
      </c>
      <c r="C10" s="15">
        <v>18961941</v>
      </c>
      <c r="D10" s="15">
        <v>26309499</v>
      </c>
      <c r="E10" s="19">
        <v>28540401</v>
      </c>
      <c r="F10" s="19">
        <v>27050200</v>
      </c>
      <c r="G10" s="19">
        <v>27113445</v>
      </c>
      <c r="H10" s="19">
        <v>27789865</v>
      </c>
      <c r="I10" s="19">
        <v>31072007</v>
      </c>
      <c r="J10" s="19">
        <v>30634953</v>
      </c>
      <c r="K10" s="19">
        <v>26738762</v>
      </c>
      <c r="L10" s="15">
        <v>28329074</v>
      </c>
    </row>
    <row r="11" spans="1:12" x14ac:dyDescent="0.45">
      <c r="A11" s="14" t="s">
        <v>44</v>
      </c>
      <c r="B11" s="15">
        <v>45044935</v>
      </c>
      <c r="C11" s="15">
        <v>33865340</v>
      </c>
      <c r="D11" s="15">
        <v>53549826</v>
      </c>
      <c r="E11" s="19">
        <v>69118063</v>
      </c>
      <c r="F11" s="19">
        <v>68282462</v>
      </c>
      <c r="G11" s="19">
        <v>67849243</v>
      </c>
      <c r="H11" s="19">
        <v>63820574</v>
      </c>
      <c r="I11" s="19">
        <v>69520783</v>
      </c>
      <c r="J11" s="19">
        <v>69970591</v>
      </c>
      <c r="K11" s="19">
        <v>64447344</v>
      </c>
      <c r="L11" s="15">
        <v>65862748</v>
      </c>
    </row>
    <row r="12" spans="1:12" x14ac:dyDescent="0.45">
      <c r="A12" s="14" t="s">
        <v>45</v>
      </c>
      <c r="B12" s="15">
        <v>19559996</v>
      </c>
      <c r="C12" s="15">
        <v>17398227</v>
      </c>
      <c r="D12" s="15">
        <v>20778245</v>
      </c>
      <c r="E12" s="19">
        <v>24204787</v>
      </c>
      <c r="F12" s="19">
        <v>21441692</v>
      </c>
      <c r="G12" s="19">
        <v>26564201</v>
      </c>
      <c r="H12" s="19">
        <v>25274410</v>
      </c>
      <c r="I12" s="19">
        <v>24379196</v>
      </c>
      <c r="J12" s="19">
        <v>20220739</v>
      </c>
      <c r="K12" s="19">
        <v>24607451</v>
      </c>
      <c r="L12" s="15">
        <v>26592803</v>
      </c>
    </row>
    <row r="13" spans="1:12" x14ac:dyDescent="0.45">
      <c r="A13" s="14" t="s">
        <v>46</v>
      </c>
      <c r="B13" s="15">
        <v>51431623</v>
      </c>
      <c r="C13" s="15">
        <v>38829317</v>
      </c>
      <c r="D13" s="15">
        <v>48239358</v>
      </c>
      <c r="E13" s="19">
        <v>49844256</v>
      </c>
      <c r="F13" s="19">
        <v>48500495</v>
      </c>
      <c r="G13" s="19">
        <v>55568513</v>
      </c>
      <c r="H13" s="19">
        <v>50976155</v>
      </c>
      <c r="I13" s="19">
        <v>56937391</v>
      </c>
      <c r="J13" s="19">
        <v>53237480</v>
      </c>
      <c r="K13" s="19">
        <v>50906239</v>
      </c>
      <c r="L13" s="15">
        <v>57880920</v>
      </c>
    </row>
    <row r="14" spans="1:12" x14ac:dyDescent="0.45">
      <c r="A14" s="14" t="s">
        <v>47</v>
      </c>
      <c r="B14" s="15">
        <v>58167434</v>
      </c>
      <c r="C14" s="15">
        <v>46221804</v>
      </c>
      <c r="D14" s="15">
        <v>62297340</v>
      </c>
      <c r="E14" s="19">
        <v>66774423</v>
      </c>
      <c r="F14" s="19">
        <v>63747864</v>
      </c>
      <c r="G14" s="19">
        <v>65831886</v>
      </c>
      <c r="H14" s="19">
        <v>60608700</v>
      </c>
      <c r="I14" s="19">
        <v>62611365</v>
      </c>
      <c r="J14" s="19">
        <v>59402795</v>
      </c>
      <c r="K14" s="19">
        <v>52853804</v>
      </c>
      <c r="L14" s="15">
        <v>65293782</v>
      </c>
    </row>
    <row r="15" spans="1:12" x14ac:dyDescent="0.45">
      <c r="A15" s="14" t="s">
        <v>48</v>
      </c>
      <c r="B15" s="15">
        <v>74222928</v>
      </c>
      <c r="C15" s="15">
        <v>60573394</v>
      </c>
      <c r="D15" s="15">
        <v>73669886</v>
      </c>
      <c r="E15" s="19">
        <v>79398332</v>
      </c>
      <c r="F15" s="19">
        <v>71696257</v>
      </c>
      <c r="G15" s="19">
        <v>72844319</v>
      </c>
      <c r="H15" s="19">
        <v>77070395</v>
      </c>
      <c r="I15" s="19">
        <v>79770199</v>
      </c>
      <c r="J15" s="19">
        <v>73374125</v>
      </c>
      <c r="K15" s="19">
        <v>75927486</v>
      </c>
      <c r="L15" s="15">
        <v>79061710</v>
      </c>
    </row>
    <row r="16" spans="1:12" x14ac:dyDescent="0.45">
      <c r="A16" s="14" t="s">
        <v>49</v>
      </c>
      <c r="B16" s="15">
        <v>62924550</v>
      </c>
      <c r="C16" s="15">
        <v>48930237</v>
      </c>
      <c r="D16" s="15">
        <v>65837619</v>
      </c>
      <c r="E16" s="19">
        <v>62271373</v>
      </c>
      <c r="F16" s="19">
        <v>68372639</v>
      </c>
      <c r="G16" s="19">
        <v>71968714</v>
      </c>
      <c r="H16" s="19">
        <v>67448363</v>
      </c>
      <c r="I16" s="19">
        <v>64192264</v>
      </c>
      <c r="J16" s="19">
        <v>72788439</v>
      </c>
      <c r="K16" s="19">
        <v>67164483</v>
      </c>
      <c r="L16" s="15">
        <v>71179181</v>
      </c>
    </row>
    <row r="17" spans="1:12" x14ac:dyDescent="0.45">
      <c r="A17" s="14" t="s">
        <v>50</v>
      </c>
      <c r="B17" s="15">
        <v>56537224</v>
      </c>
      <c r="C17" s="15">
        <v>43185227</v>
      </c>
      <c r="D17" s="15">
        <v>56382805</v>
      </c>
      <c r="E17" s="19">
        <v>57344646</v>
      </c>
      <c r="F17" s="19">
        <v>59684040</v>
      </c>
      <c r="G17" s="19">
        <v>59594324</v>
      </c>
      <c r="H17" s="19">
        <v>55324214</v>
      </c>
      <c r="I17" s="19">
        <v>59804570</v>
      </c>
      <c r="J17" s="19">
        <v>55526125</v>
      </c>
      <c r="K17" s="19">
        <v>60477792</v>
      </c>
      <c r="L17" s="15">
        <v>59550008</v>
      </c>
    </row>
    <row r="18" spans="1:12" x14ac:dyDescent="0.45">
      <c r="A18" s="14" t="s">
        <v>51</v>
      </c>
      <c r="B18" s="15">
        <v>48209797</v>
      </c>
      <c r="C18" s="15">
        <v>37225952</v>
      </c>
      <c r="D18" s="15">
        <v>50218839</v>
      </c>
      <c r="E18" s="19">
        <v>52702447</v>
      </c>
      <c r="F18" s="19">
        <v>52092031</v>
      </c>
      <c r="G18" s="19">
        <v>52822278</v>
      </c>
      <c r="H18" s="19">
        <v>52406678</v>
      </c>
      <c r="I18" s="19">
        <v>46598512</v>
      </c>
      <c r="J18" s="19">
        <v>52241597</v>
      </c>
      <c r="K18" s="19">
        <v>52102359</v>
      </c>
      <c r="L18" s="15">
        <v>52512057</v>
      </c>
    </row>
    <row r="19" spans="1:12" x14ac:dyDescent="0.45">
      <c r="A19" s="14" t="s">
        <v>52</v>
      </c>
      <c r="B19" s="15">
        <v>54958258</v>
      </c>
      <c r="C19" s="15">
        <v>44770477</v>
      </c>
      <c r="D19" s="15">
        <v>55656957</v>
      </c>
      <c r="E19" s="19">
        <v>59821549</v>
      </c>
      <c r="F19" s="19">
        <v>59911058</v>
      </c>
      <c r="G19" s="19">
        <v>55243557</v>
      </c>
      <c r="H19" s="19">
        <v>61376810</v>
      </c>
      <c r="I19" s="19">
        <v>60504736</v>
      </c>
      <c r="J19" s="19">
        <v>57612675</v>
      </c>
      <c r="K19" s="19">
        <v>60142069</v>
      </c>
      <c r="L19" s="15">
        <v>60986212</v>
      </c>
    </row>
    <row r="20" spans="1:12" x14ac:dyDescent="0.45">
      <c r="A20" s="14" t="s">
        <v>53</v>
      </c>
      <c r="B20" s="15">
        <v>49204614</v>
      </c>
      <c r="C20" s="15">
        <v>38477087</v>
      </c>
      <c r="D20" s="15">
        <v>41681856</v>
      </c>
      <c r="E20" s="19">
        <v>55907613</v>
      </c>
      <c r="F20" s="19">
        <v>53895350</v>
      </c>
      <c r="G20" s="19">
        <v>51700037</v>
      </c>
      <c r="H20" s="19">
        <v>53000817</v>
      </c>
      <c r="I20" s="19">
        <v>46677179</v>
      </c>
      <c r="J20" s="19">
        <v>52530734</v>
      </c>
      <c r="K20" s="19">
        <v>50112630</v>
      </c>
      <c r="L20" s="15">
        <v>53660391</v>
      </c>
    </row>
    <row r="21" spans="1:12" x14ac:dyDescent="0.45">
      <c r="A21" s="14" t="s">
        <v>54</v>
      </c>
      <c r="B21" s="15">
        <v>64956572</v>
      </c>
      <c r="C21" s="15">
        <v>48508220</v>
      </c>
      <c r="D21" s="15">
        <v>66465249</v>
      </c>
      <c r="E21" s="19">
        <v>63235258</v>
      </c>
      <c r="F21" s="19">
        <v>61068053</v>
      </c>
      <c r="G21" s="19">
        <v>64409414</v>
      </c>
      <c r="H21" s="19">
        <v>66565279</v>
      </c>
      <c r="I21" s="19">
        <v>63602739</v>
      </c>
      <c r="J21" s="19">
        <v>56715283</v>
      </c>
      <c r="K21" s="19">
        <v>65173479</v>
      </c>
      <c r="L21" s="15">
        <v>68416614</v>
      </c>
    </row>
    <row r="22" spans="1:12" x14ac:dyDescent="0.45">
      <c r="A22" s="16" t="s">
        <v>60</v>
      </c>
      <c r="B22" s="15">
        <v>51431623</v>
      </c>
      <c r="C22" s="15">
        <v>38829317</v>
      </c>
      <c r="D22" s="15">
        <v>53549826</v>
      </c>
      <c r="E22" s="19">
        <v>55907613</v>
      </c>
      <c r="F22" s="19">
        <v>53895350</v>
      </c>
      <c r="G22" s="19">
        <v>55243557</v>
      </c>
      <c r="H22" s="19">
        <v>53000817</v>
      </c>
      <c r="I22" s="19">
        <v>56937391</v>
      </c>
      <c r="J22" s="19">
        <v>53237480</v>
      </c>
      <c r="K22" s="19">
        <v>52102359</v>
      </c>
      <c r="L22" s="15">
        <v>57880920</v>
      </c>
    </row>
    <row r="23" spans="1:12" x14ac:dyDescent="0.45">
      <c r="A23" s="16" t="s">
        <v>61</v>
      </c>
      <c r="B23" s="15">
        <v>48209797</v>
      </c>
      <c r="C23" s="15">
        <v>38829317</v>
      </c>
      <c r="D23" s="15">
        <v>50218839</v>
      </c>
      <c r="E23" s="19">
        <v>55907613</v>
      </c>
      <c r="F23" s="19">
        <v>53895350</v>
      </c>
      <c r="G23" s="19">
        <v>55243557</v>
      </c>
      <c r="H23" s="19">
        <v>52406678</v>
      </c>
      <c r="I23" s="19">
        <v>46677179</v>
      </c>
      <c r="J23" s="19">
        <v>52530734</v>
      </c>
      <c r="K23" s="19">
        <v>50906239</v>
      </c>
      <c r="L23" s="15">
        <v>57880920</v>
      </c>
    </row>
    <row r="24" spans="1:12" x14ac:dyDescent="0.45">
      <c r="A24" s="16" t="s">
        <v>55</v>
      </c>
      <c r="B24" s="15">
        <v>816166126</v>
      </c>
      <c r="C24" s="15">
        <v>645398471</v>
      </c>
      <c r="D24" s="15">
        <v>866915903</v>
      </c>
      <c r="E24" s="15">
        <v>919967053</v>
      </c>
      <c r="F24" s="15">
        <v>910047408</v>
      </c>
      <c r="G24" s="15">
        <v>934903697</v>
      </c>
      <c r="H24" s="15">
        <v>920722561</v>
      </c>
      <c r="I24" s="15">
        <v>921669915</v>
      </c>
      <c r="J24" s="15">
        <v>908455250</v>
      </c>
      <c r="K24" s="15">
        <v>906641206</v>
      </c>
      <c r="L24" s="15">
        <v>960820604</v>
      </c>
    </row>
    <row r="25" spans="1:12" x14ac:dyDescent="0.45">
      <c r="A25" s="16" t="s">
        <v>79</v>
      </c>
      <c r="B25" s="15">
        <v>3164</v>
      </c>
      <c r="C25" s="15">
        <v>41</v>
      </c>
      <c r="D25" s="15">
        <v>237</v>
      </c>
      <c r="E25" s="15">
        <v>3722</v>
      </c>
      <c r="F25" s="15">
        <v>3733</v>
      </c>
      <c r="G25" s="15">
        <v>3458</v>
      </c>
      <c r="H25" s="15">
        <v>3566</v>
      </c>
      <c r="I25" s="15">
        <v>4930</v>
      </c>
      <c r="J25" s="15">
        <v>3802</v>
      </c>
      <c r="K25" s="15">
        <v>4990</v>
      </c>
      <c r="L25" s="15">
        <v>3332</v>
      </c>
    </row>
    <row r="26" spans="1:12" ht="14.65" thickBot="1" x14ac:dyDescent="0.5">
      <c r="A26" s="17" t="s">
        <v>56</v>
      </c>
      <c r="B26" s="18">
        <v>1001499700</v>
      </c>
      <c r="C26" s="18">
        <v>923795763</v>
      </c>
      <c r="D26" s="18">
        <v>923795763</v>
      </c>
      <c r="E26" s="18">
        <v>1004262373</v>
      </c>
      <c r="F26" s="18">
        <v>1012393425</v>
      </c>
      <c r="G26" s="18">
        <v>1008283116</v>
      </c>
      <c r="H26" s="18">
        <v>1014411283</v>
      </c>
      <c r="I26" s="18">
        <v>1034272646</v>
      </c>
      <c r="J26" s="18">
        <v>1002553391</v>
      </c>
      <c r="K26" s="18">
        <v>1016238606</v>
      </c>
      <c r="L26" s="18">
        <v>1010887456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E31A-7B3A-4EAE-8125-1A977C69FD09}">
  <dimension ref="A1:I13"/>
  <sheetViews>
    <sheetView workbookViewId="0">
      <selection activeCell="B3" sqref="B3:F3"/>
    </sheetView>
  </sheetViews>
  <sheetFormatPr defaultRowHeight="14.25" x14ac:dyDescent="0.45"/>
  <cols>
    <col min="1" max="1" width="14.73046875" bestFit="1" customWidth="1"/>
    <col min="2" max="2" width="16.19921875" bestFit="1" customWidth="1"/>
    <col min="3" max="3" width="26.33203125" bestFit="1" customWidth="1"/>
    <col min="4" max="4" width="25.6640625" bestFit="1" customWidth="1"/>
    <col min="5" max="5" width="18.06640625" bestFit="1" customWidth="1"/>
    <col min="6" max="6" width="14.33203125" bestFit="1" customWidth="1"/>
    <col min="7" max="7" width="8.73046875" bestFit="1" customWidth="1"/>
  </cols>
  <sheetData>
    <row r="1" spans="1:9" ht="14.65" thickBot="1" x14ac:dyDescent="0.5">
      <c r="A1" s="25" t="s">
        <v>82</v>
      </c>
      <c r="B1" s="26"/>
      <c r="C1" s="26"/>
      <c r="D1" s="26"/>
      <c r="E1" s="26"/>
      <c r="F1" s="26"/>
      <c r="G1" s="26"/>
      <c r="H1" s="11"/>
      <c r="I1" s="11"/>
    </row>
    <row r="2" spans="1:9" ht="14.65" thickBot="1" x14ac:dyDescent="0.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</row>
    <row r="3" spans="1:9" x14ac:dyDescent="0.45">
      <c r="A3" s="21" t="s">
        <v>7</v>
      </c>
      <c r="B3" s="28">
        <v>98.5</v>
      </c>
      <c r="C3" s="28">
        <v>18</v>
      </c>
      <c r="D3" s="28">
        <v>80.5</v>
      </c>
      <c r="E3" s="28">
        <v>0.2</v>
      </c>
      <c r="F3" s="28">
        <v>1.3</v>
      </c>
      <c r="G3" s="21">
        <v>4596</v>
      </c>
    </row>
    <row r="4" spans="1:9" x14ac:dyDescent="0.45">
      <c r="A4" s="21" t="s">
        <v>70</v>
      </c>
      <c r="B4" s="28">
        <v>98.2</v>
      </c>
      <c r="C4" s="28">
        <v>20.6</v>
      </c>
      <c r="D4" s="28">
        <v>77.599999999999994</v>
      </c>
      <c r="E4" s="28">
        <v>0.2</v>
      </c>
      <c r="F4" s="28">
        <v>1.6</v>
      </c>
      <c r="G4" s="21">
        <v>4596</v>
      </c>
    </row>
    <row r="5" spans="1:9" x14ac:dyDescent="0.45">
      <c r="A5" s="21" t="s">
        <v>23</v>
      </c>
      <c r="B5" s="28">
        <v>98.5</v>
      </c>
      <c r="C5" s="28">
        <v>19.600000000000001</v>
      </c>
      <c r="D5" s="28">
        <v>78.900000000000006</v>
      </c>
      <c r="E5" s="28">
        <v>0.1</v>
      </c>
      <c r="F5" s="28">
        <v>1.4</v>
      </c>
      <c r="G5" s="21">
        <v>4596</v>
      </c>
    </row>
    <row r="6" spans="1:9" x14ac:dyDescent="0.45">
      <c r="A6" s="21" t="s">
        <v>64</v>
      </c>
      <c r="B6" s="28">
        <v>98.7</v>
      </c>
      <c r="C6" s="28">
        <v>20.100000000000001</v>
      </c>
      <c r="D6" s="28">
        <v>78.599999999999994</v>
      </c>
      <c r="E6" s="28">
        <v>0</v>
      </c>
      <c r="F6" s="28">
        <v>1.3</v>
      </c>
      <c r="G6" s="21">
        <v>4596</v>
      </c>
    </row>
    <row r="7" spans="1:9" x14ac:dyDescent="0.45">
      <c r="A7" s="21" t="s">
        <v>63</v>
      </c>
      <c r="B7" s="28">
        <v>98.4</v>
      </c>
      <c r="C7" s="28">
        <v>25.1</v>
      </c>
      <c r="D7" s="28">
        <v>73.3</v>
      </c>
      <c r="E7" s="28">
        <v>0.2</v>
      </c>
      <c r="F7" s="28">
        <v>1.4</v>
      </c>
      <c r="G7" s="21">
        <v>4596</v>
      </c>
    </row>
    <row r="8" spans="1:9" x14ac:dyDescent="0.45">
      <c r="A8" s="21" t="s">
        <v>67</v>
      </c>
      <c r="B8" s="28">
        <v>98.7</v>
      </c>
      <c r="C8" s="28">
        <v>19.899999999999999</v>
      </c>
      <c r="D8" s="28">
        <v>78.8</v>
      </c>
      <c r="E8" s="28">
        <v>0</v>
      </c>
      <c r="F8" s="28">
        <v>1.3</v>
      </c>
      <c r="G8" s="21">
        <v>4596</v>
      </c>
    </row>
    <row r="9" spans="1:9" x14ac:dyDescent="0.45">
      <c r="A9" s="21" t="s">
        <v>66</v>
      </c>
      <c r="B9" s="28">
        <v>98.5</v>
      </c>
      <c r="C9" s="28">
        <v>21.7</v>
      </c>
      <c r="D9" s="28">
        <v>76.8</v>
      </c>
      <c r="E9" s="28">
        <v>0.1</v>
      </c>
      <c r="F9" s="28">
        <v>1.4</v>
      </c>
      <c r="G9" s="21">
        <v>4596</v>
      </c>
    </row>
    <row r="10" spans="1:9" x14ac:dyDescent="0.45">
      <c r="A10" s="21" t="s">
        <v>62</v>
      </c>
      <c r="B10" s="28">
        <v>98.5</v>
      </c>
      <c r="C10" s="28">
        <v>21.7</v>
      </c>
      <c r="D10" s="28">
        <v>76.8</v>
      </c>
      <c r="E10" s="28">
        <v>0.1</v>
      </c>
      <c r="F10" s="28">
        <v>1.4</v>
      </c>
      <c r="G10" s="21">
        <v>4596</v>
      </c>
    </row>
    <row r="11" spans="1:9" x14ac:dyDescent="0.45">
      <c r="A11" s="21" t="s">
        <v>65</v>
      </c>
      <c r="B11" s="28">
        <v>98.4</v>
      </c>
      <c r="C11" s="28">
        <v>22.1</v>
      </c>
      <c r="D11" s="28">
        <v>76.3</v>
      </c>
      <c r="E11" s="28">
        <v>0.1</v>
      </c>
      <c r="F11" s="28">
        <v>1.5</v>
      </c>
      <c r="G11" s="21">
        <v>4596</v>
      </c>
    </row>
    <row r="12" spans="1:9" x14ac:dyDescent="0.45">
      <c r="A12" s="21" t="s">
        <v>80</v>
      </c>
      <c r="B12" s="28">
        <v>98.5</v>
      </c>
      <c r="C12" s="28">
        <v>21.6</v>
      </c>
      <c r="D12" s="28">
        <v>76.900000000000006</v>
      </c>
      <c r="E12" s="28">
        <v>0</v>
      </c>
      <c r="F12" s="28">
        <v>1.5</v>
      </c>
      <c r="G12" s="21">
        <v>4596</v>
      </c>
    </row>
    <row r="13" spans="1:9" ht="14.65" thickBot="1" x14ac:dyDescent="0.5">
      <c r="A13" s="29" t="s">
        <v>8</v>
      </c>
      <c r="B13" s="30">
        <v>98.5</v>
      </c>
      <c r="C13" s="30">
        <v>19.899999999999999</v>
      </c>
      <c r="D13" s="30">
        <v>78.599999999999994</v>
      </c>
      <c r="E13" s="30">
        <v>0.1</v>
      </c>
      <c r="F13" s="30">
        <v>1.4</v>
      </c>
      <c r="G13" s="29">
        <v>4596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68D-70F6-4270-B07D-D591128A4BCB}">
  <dimension ref="A1:G14"/>
  <sheetViews>
    <sheetView workbookViewId="0">
      <selection sqref="A1:G14"/>
    </sheetView>
  </sheetViews>
  <sheetFormatPr defaultRowHeight="14.25" x14ac:dyDescent="0.45"/>
  <cols>
    <col min="1" max="1" width="59.796875" bestFit="1" customWidth="1"/>
    <col min="2" max="2" width="10.33203125" bestFit="1" customWidth="1"/>
    <col min="3" max="3" width="15.265625" customWidth="1"/>
    <col min="4" max="4" width="10.33203125" bestFit="1" customWidth="1"/>
    <col min="5" max="5" width="15.265625" customWidth="1"/>
    <col min="6" max="6" width="10.33203125" bestFit="1" customWidth="1"/>
    <col min="7" max="7" width="15.265625" customWidth="1"/>
  </cols>
  <sheetData>
    <row r="1" spans="1:7" x14ac:dyDescent="0.45">
      <c r="A1" s="22" t="s">
        <v>71</v>
      </c>
    </row>
    <row r="2" spans="1:7" x14ac:dyDescent="0.45">
      <c r="A2" s="22" t="s">
        <v>9</v>
      </c>
      <c r="B2" s="41" t="s">
        <v>7</v>
      </c>
      <c r="C2" s="41"/>
      <c r="D2" s="41" t="s">
        <v>23</v>
      </c>
      <c r="E2" s="41"/>
      <c r="F2" s="41" t="s">
        <v>8</v>
      </c>
      <c r="G2" s="41"/>
    </row>
    <row r="3" spans="1:7" ht="28.5" x14ac:dyDescent="0.45">
      <c r="A3" s="21"/>
      <c r="B3" t="s">
        <v>10</v>
      </c>
      <c r="C3" s="23" t="s">
        <v>11</v>
      </c>
      <c r="D3" s="23" t="s">
        <v>10</v>
      </c>
      <c r="E3" s="23" t="s">
        <v>11</v>
      </c>
      <c r="F3" s="23" t="s">
        <v>10</v>
      </c>
      <c r="G3" s="23" t="s">
        <v>11</v>
      </c>
    </row>
    <row r="4" spans="1:7" x14ac:dyDescent="0.45">
      <c r="A4" s="22" t="s">
        <v>12</v>
      </c>
      <c r="B4">
        <v>279891636</v>
      </c>
      <c r="C4">
        <v>27.947251107514059</v>
      </c>
      <c r="D4">
        <v>234603345</v>
      </c>
      <c r="E4">
        <v>25.395585734029829</v>
      </c>
      <c r="F4">
        <v>301651364</v>
      </c>
      <c r="G4">
        <v>29.840251969651504</v>
      </c>
    </row>
    <row r="5" spans="1:7" x14ac:dyDescent="0.45">
      <c r="A5" s="21" t="s">
        <v>13</v>
      </c>
      <c r="B5">
        <v>375932</v>
      </c>
      <c r="C5">
        <v>3.7536905902218448E-2</v>
      </c>
      <c r="D5">
        <v>67012</v>
      </c>
      <c r="E5">
        <v>7.253984341991402E-3</v>
      </c>
      <c r="F5">
        <v>132092</v>
      </c>
      <c r="G5">
        <v>1.3066934327454944E-2</v>
      </c>
    </row>
    <row r="6" spans="1:7" x14ac:dyDescent="0.45">
      <c r="A6" s="21" t="s">
        <v>14</v>
      </c>
      <c r="B6">
        <v>29216324</v>
      </c>
      <c r="C6">
        <v>2.9172573890935762</v>
      </c>
      <c r="D6">
        <v>27714254</v>
      </c>
      <c r="E6">
        <v>3.0000412547897777</v>
      </c>
      <c r="F6">
        <v>28783458</v>
      </c>
      <c r="G6">
        <v>2.8473454516780552</v>
      </c>
    </row>
    <row r="7" spans="1:7" x14ac:dyDescent="0.45">
      <c r="A7" s="22" t="s">
        <v>15</v>
      </c>
      <c r="B7">
        <v>250299380</v>
      </c>
      <c r="C7">
        <v>24.992456812518267</v>
      </c>
      <c r="D7">
        <v>206822079</v>
      </c>
      <c r="E7">
        <v>22.388290494898058</v>
      </c>
      <c r="F7">
        <v>272735814</v>
      </c>
      <c r="G7">
        <v>26.979839583645997</v>
      </c>
    </row>
    <row r="8" spans="1:7" x14ac:dyDescent="0.45">
      <c r="A8" s="21" t="s">
        <v>16</v>
      </c>
      <c r="B8">
        <v>82726692</v>
      </c>
      <c r="C8">
        <v>8.2602812562000771</v>
      </c>
      <c r="D8">
        <v>65303382</v>
      </c>
      <c r="E8">
        <v>7.0690280920892246</v>
      </c>
      <c r="F8">
        <v>82083435</v>
      </c>
      <c r="G8">
        <v>8.1199380319543693</v>
      </c>
    </row>
    <row r="9" spans="1:7" x14ac:dyDescent="0.45">
      <c r="A9" s="21" t="s">
        <v>17</v>
      </c>
      <c r="B9">
        <v>104171553</v>
      </c>
      <c r="C9">
        <v>10.401556086337321</v>
      </c>
      <c r="D9">
        <v>92951519</v>
      </c>
      <c r="E9">
        <v>10.06191224542345</v>
      </c>
      <c r="F9">
        <v>103423820</v>
      </c>
      <c r="G9">
        <v>10.23099251911184</v>
      </c>
    </row>
    <row r="10" spans="1:7" x14ac:dyDescent="0.45">
      <c r="A10" s="22" t="s">
        <v>18</v>
      </c>
      <c r="B10">
        <v>41357988</v>
      </c>
      <c r="C10">
        <v>4.1296056304360356</v>
      </c>
      <c r="D10">
        <v>38608863</v>
      </c>
      <c r="E10">
        <v>4.1793721671356057</v>
      </c>
      <c r="F10">
        <v>41077363</v>
      </c>
      <c r="G10">
        <v>4.0634951750751567</v>
      </c>
    </row>
    <row r="11" spans="1:7" x14ac:dyDescent="0.45">
      <c r="A11" s="21" t="s">
        <v>19</v>
      </c>
      <c r="B11">
        <v>2047996</v>
      </c>
      <c r="C11">
        <v>0.20449292196492919</v>
      </c>
      <c r="D11">
        <v>1999669</v>
      </c>
      <c r="E11">
        <v>0.21646223982518961</v>
      </c>
      <c r="F11">
        <v>2077757</v>
      </c>
      <c r="G11">
        <v>0.20553791499416924</v>
      </c>
    </row>
    <row r="12" spans="1:7" x14ac:dyDescent="0.45">
      <c r="A12" s="21" t="s">
        <v>20</v>
      </c>
      <c r="B12">
        <v>4906031</v>
      </c>
      <c r="C12">
        <v>0.48986844429409215</v>
      </c>
      <c r="D12">
        <v>4484716</v>
      </c>
      <c r="E12">
        <v>0.48546617982269313</v>
      </c>
      <c r="F12">
        <v>4830866</v>
      </c>
      <c r="G12">
        <v>0.47788366264978172</v>
      </c>
    </row>
    <row r="13" spans="1:7" x14ac:dyDescent="0.45">
      <c r="A13" s="21" t="s">
        <v>21</v>
      </c>
      <c r="B13">
        <v>218661515</v>
      </c>
      <c r="C13">
        <v>21.833407938115208</v>
      </c>
      <c r="D13">
        <v>204308974</v>
      </c>
      <c r="E13">
        <v>22.116249303472937</v>
      </c>
      <c r="F13">
        <v>219971502</v>
      </c>
      <c r="G13">
        <v>21.760236581667506</v>
      </c>
    </row>
    <row r="14" spans="1:7" x14ac:dyDescent="0.45">
      <c r="A14" s="21" t="s">
        <v>22</v>
      </c>
      <c r="B14">
        <v>539911139</v>
      </c>
      <c r="C14">
        <v>53.910264676065303</v>
      </c>
      <c r="D14">
        <v>477521182</v>
      </c>
      <c r="E14">
        <v>51.691207204638374</v>
      </c>
      <c r="F14">
        <v>562700229</v>
      </c>
      <c r="G14">
        <v>55.663983726394164</v>
      </c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2C6C-C332-4F20-8513-DB08E00F160A}">
  <dimension ref="A1:G11"/>
  <sheetViews>
    <sheetView workbookViewId="0">
      <selection activeCell="F24" sqref="F24"/>
    </sheetView>
  </sheetViews>
  <sheetFormatPr defaultRowHeight="14.25" x14ac:dyDescent="0.45"/>
  <cols>
    <col min="1" max="1" width="14.73046875" bestFit="1" customWidth="1"/>
    <col min="2" max="2" width="16.06640625" bestFit="1" customWidth="1"/>
    <col min="3" max="3" width="26.19921875" bestFit="1" customWidth="1"/>
    <col min="4" max="4" width="25.53125" bestFit="1" customWidth="1"/>
    <col min="5" max="5" width="17.9296875" bestFit="1" customWidth="1"/>
    <col min="6" max="6" width="14.06640625" bestFit="1" customWidth="1"/>
    <col min="7" max="7" width="10.59765625" bestFit="1" customWidth="1"/>
  </cols>
  <sheetData>
    <row r="1" spans="1:7" x14ac:dyDescent="0.4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</row>
    <row r="2" spans="1:7" x14ac:dyDescent="0.45">
      <c r="A2" s="20" t="s">
        <v>7</v>
      </c>
      <c r="B2" s="20">
        <v>98.5</v>
      </c>
      <c r="C2" s="20">
        <v>18</v>
      </c>
      <c r="D2" s="20">
        <v>80.5</v>
      </c>
      <c r="E2" s="20">
        <v>0.2</v>
      </c>
      <c r="F2" s="20">
        <v>1.3</v>
      </c>
      <c r="G2" s="20">
        <v>4596</v>
      </c>
    </row>
    <row r="3" spans="1:7" x14ac:dyDescent="0.45">
      <c r="A3" s="20" t="s">
        <v>23</v>
      </c>
      <c r="B3" s="20">
        <v>98.5</v>
      </c>
      <c r="C3" s="20">
        <v>19.600000000000001</v>
      </c>
      <c r="D3" s="20">
        <v>78.900000000000006</v>
      </c>
      <c r="E3" s="20">
        <v>0.1</v>
      </c>
      <c r="F3" s="20">
        <v>1.4</v>
      </c>
      <c r="G3" s="20">
        <v>4596</v>
      </c>
    </row>
    <row r="4" spans="1:7" x14ac:dyDescent="0.45">
      <c r="A4" s="20" t="s">
        <v>62</v>
      </c>
      <c r="B4" s="20">
        <v>98.5</v>
      </c>
      <c r="C4" s="20">
        <v>21.7</v>
      </c>
      <c r="D4" s="20">
        <v>76.8</v>
      </c>
      <c r="E4" s="20">
        <v>0.1</v>
      </c>
      <c r="F4" s="20">
        <v>1.4</v>
      </c>
      <c r="G4" s="20">
        <v>4596</v>
      </c>
    </row>
    <row r="5" spans="1:7" x14ac:dyDescent="0.45">
      <c r="A5" s="20" t="s">
        <v>63</v>
      </c>
      <c r="B5" s="20">
        <v>98.4</v>
      </c>
      <c r="C5" s="20">
        <v>25.1</v>
      </c>
      <c r="D5" s="20">
        <v>73.3</v>
      </c>
      <c r="E5" s="20">
        <v>0.2</v>
      </c>
      <c r="F5" s="20">
        <v>1.4</v>
      </c>
      <c r="G5" s="20">
        <v>4596</v>
      </c>
    </row>
    <row r="6" spans="1:7" x14ac:dyDescent="0.45">
      <c r="A6" s="20" t="s">
        <v>64</v>
      </c>
      <c r="B6" s="20">
        <v>98.7</v>
      </c>
      <c r="C6" s="20">
        <v>20.100000000000001</v>
      </c>
      <c r="D6" s="20">
        <v>78.599999999999994</v>
      </c>
      <c r="E6" s="20">
        <v>0</v>
      </c>
      <c r="F6" s="20">
        <v>1.3</v>
      </c>
      <c r="G6" s="20">
        <v>4596</v>
      </c>
    </row>
    <row r="7" spans="1:7" x14ac:dyDescent="0.45">
      <c r="A7" s="20" t="s">
        <v>65</v>
      </c>
      <c r="B7" s="20">
        <v>98.4</v>
      </c>
      <c r="C7" s="20">
        <v>22.1</v>
      </c>
      <c r="D7" s="20">
        <v>76.3</v>
      </c>
      <c r="E7" s="20">
        <v>0.1</v>
      </c>
      <c r="F7" s="20">
        <v>1.5</v>
      </c>
      <c r="G7" s="20">
        <v>4596</v>
      </c>
    </row>
    <row r="8" spans="1:7" x14ac:dyDescent="0.45">
      <c r="A8" s="20" t="s">
        <v>66</v>
      </c>
      <c r="B8" s="20">
        <v>98.5</v>
      </c>
      <c r="C8" s="20">
        <v>21.7</v>
      </c>
      <c r="D8" s="20">
        <v>76.8</v>
      </c>
      <c r="E8" s="20">
        <v>0.1</v>
      </c>
      <c r="F8" s="20">
        <v>1.4</v>
      </c>
      <c r="G8" s="20">
        <v>4596</v>
      </c>
    </row>
    <row r="9" spans="1:7" x14ac:dyDescent="0.45">
      <c r="A9" s="20" t="s">
        <v>67</v>
      </c>
      <c r="B9" s="20">
        <v>98.7</v>
      </c>
      <c r="C9" s="20">
        <v>19.899999999999999</v>
      </c>
      <c r="D9" s="20">
        <v>78.8</v>
      </c>
      <c r="E9" s="20">
        <v>0</v>
      </c>
      <c r="F9" s="20">
        <v>1.3</v>
      </c>
      <c r="G9" s="20">
        <v>4596</v>
      </c>
    </row>
    <row r="10" spans="1:7" x14ac:dyDescent="0.45">
      <c r="A10" s="20" t="s">
        <v>68</v>
      </c>
      <c r="B10" s="20">
        <v>98.5</v>
      </c>
      <c r="C10" s="20">
        <v>21.6</v>
      </c>
      <c r="D10" s="20">
        <v>76.900000000000006</v>
      </c>
      <c r="E10" s="20">
        <v>0</v>
      </c>
      <c r="F10" s="20">
        <v>1.5</v>
      </c>
      <c r="G10" s="20">
        <v>4596</v>
      </c>
    </row>
    <row r="11" spans="1:7" x14ac:dyDescent="0.45">
      <c r="A11" s="20" t="s">
        <v>8</v>
      </c>
      <c r="B11" s="20">
        <v>98.5</v>
      </c>
      <c r="C11" s="20">
        <v>19.899999999999999</v>
      </c>
      <c r="D11" s="20">
        <v>78.599999999999994</v>
      </c>
      <c r="E11" s="20">
        <v>0.1</v>
      </c>
      <c r="F11" s="20">
        <v>1.4</v>
      </c>
      <c r="G11" s="20">
        <v>4596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821-B483-46FA-B2E9-0EDF5C01F089}">
  <dimension ref="A1:I32"/>
  <sheetViews>
    <sheetView workbookViewId="0">
      <selection activeCell="D30" sqref="D30"/>
    </sheetView>
  </sheetViews>
  <sheetFormatPr defaultRowHeight="14.25" x14ac:dyDescent="0.45"/>
  <cols>
    <col min="1" max="1" width="24.265625" customWidth="1"/>
    <col min="2" max="3" width="11.46484375" bestFit="1" customWidth="1"/>
    <col min="4" max="4" width="18.46484375" bestFit="1" customWidth="1"/>
    <col min="5" max="10" width="11.46484375" bestFit="1" customWidth="1"/>
    <col min="11" max="11" width="18.46484375" bestFit="1" customWidth="1"/>
  </cols>
  <sheetData>
    <row r="1" spans="1:9" ht="14.65" thickBot="1" x14ac:dyDescent="0.5">
      <c r="A1" s="2" t="s">
        <v>58</v>
      </c>
      <c r="B1" s="11"/>
      <c r="C1" s="11"/>
      <c r="D1" s="11"/>
      <c r="E1" s="11"/>
      <c r="F1" s="11"/>
      <c r="G1" s="11"/>
      <c r="H1" s="11"/>
      <c r="I1" s="11"/>
    </row>
    <row r="2" spans="1:9" ht="14.65" thickBot="1" x14ac:dyDescent="0.5">
      <c r="A2" s="12" t="s">
        <v>34</v>
      </c>
      <c r="B2" s="13" t="s">
        <v>35</v>
      </c>
      <c r="C2" s="13" t="s">
        <v>7</v>
      </c>
      <c r="D2" s="13" t="s">
        <v>57</v>
      </c>
    </row>
    <row r="3" spans="1:9" x14ac:dyDescent="0.45">
      <c r="A3" s="14" t="s">
        <v>36</v>
      </c>
      <c r="B3" s="15">
        <v>38004428</v>
      </c>
      <c r="C3" s="15">
        <v>30963416</v>
      </c>
      <c r="D3" s="15">
        <v>32958928</v>
      </c>
    </row>
    <row r="4" spans="1:9" x14ac:dyDescent="0.45">
      <c r="A4" s="14" t="s">
        <v>37</v>
      </c>
      <c r="B4" s="15">
        <v>35943954</v>
      </c>
      <c r="C4" s="15">
        <v>29581582</v>
      </c>
      <c r="D4" s="15">
        <v>33432960</v>
      </c>
    </row>
    <row r="5" spans="1:9" x14ac:dyDescent="0.45">
      <c r="A5" s="14" t="s">
        <v>38</v>
      </c>
      <c r="B5" s="15">
        <v>44868710</v>
      </c>
      <c r="C5" s="15">
        <v>38724999</v>
      </c>
      <c r="D5" s="15">
        <v>39685748</v>
      </c>
    </row>
    <row r="6" spans="1:9" x14ac:dyDescent="0.45">
      <c r="A6" s="14" t="s">
        <v>39</v>
      </c>
      <c r="B6" s="15">
        <v>25679024</v>
      </c>
      <c r="C6" s="15">
        <v>22079791</v>
      </c>
      <c r="D6" s="15">
        <v>23101715</v>
      </c>
    </row>
    <row r="7" spans="1:9" x14ac:dyDescent="0.45">
      <c r="A7" s="14" t="s">
        <v>40</v>
      </c>
      <c r="B7" s="15">
        <v>45991561</v>
      </c>
      <c r="C7" s="15">
        <v>29228566</v>
      </c>
      <c r="D7" s="15">
        <v>42112164</v>
      </c>
    </row>
    <row r="8" spans="1:9" x14ac:dyDescent="0.45">
      <c r="A8" s="14" t="s">
        <v>41</v>
      </c>
      <c r="B8" s="15">
        <v>48704706</v>
      </c>
      <c r="C8" s="15">
        <v>28937740</v>
      </c>
      <c r="D8" s="15">
        <v>45146386</v>
      </c>
    </row>
    <row r="9" spans="1:9" x14ac:dyDescent="0.45">
      <c r="A9" s="14" t="s">
        <v>42</v>
      </c>
      <c r="B9" s="15">
        <v>32302721</v>
      </c>
      <c r="C9" s="15">
        <v>28277616</v>
      </c>
      <c r="D9" s="15">
        <v>29390523</v>
      </c>
    </row>
    <row r="10" spans="1:9" x14ac:dyDescent="0.45">
      <c r="A10" s="14" t="s">
        <v>43</v>
      </c>
      <c r="B10" s="15">
        <v>28329074</v>
      </c>
      <c r="C10" s="15">
        <v>23154485</v>
      </c>
      <c r="D10" s="15">
        <v>26309499</v>
      </c>
    </row>
    <row r="11" spans="1:9" x14ac:dyDescent="0.45">
      <c r="A11" s="14" t="s">
        <v>44</v>
      </c>
      <c r="B11" s="15">
        <v>65862748</v>
      </c>
      <c r="C11" s="15">
        <v>45044935</v>
      </c>
      <c r="D11" s="15">
        <v>53549826</v>
      </c>
    </row>
    <row r="12" spans="1:9" x14ac:dyDescent="0.45">
      <c r="A12" s="14" t="s">
        <v>45</v>
      </c>
      <c r="B12" s="15">
        <v>26592803</v>
      </c>
      <c r="C12" s="15">
        <v>19559996</v>
      </c>
      <c r="D12" s="15">
        <v>20778245</v>
      </c>
    </row>
    <row r="13" spans="1:9" x14ac:dyDescent="0.45">
      <c r="A13" s="14" t="s">
        <v>46</v>
      </c>
      <c r="B13" s="15">
        <v>57880920</v>
      </c>
      <c r="C13" s="15">
        <v>51431623</v>
      </c>
      <c r="D13" s="15">
        <v>48239358</v>
      </c>
    </row>
    <row r="14" spans="1:9" x14ac:dyDescent="0.45">
      <c r="A14" s="14" t="s">
        <v>47</v>
      </c>
      <c r="B14" s="15">
        <v>65293782</v>
      </c>
      <c r="C14" s="15">
        <v>58167434</v>
      </c>
      <c r="D14" s="15">
        <v>62297340</v>
      </c>
    </row>
    <row r="15" spans="1:9" x14ac:dyDescent="0.45">
      <c r="A15" s="14" t="s">
        <v>48</v>
      </c>
      <c r="B15" s="15">
        <v>79061710</v>
      </c>
      <c r="C15" s="15">
        <v>74222928</v>
      </c>
      <c r="D15" s="15">
        <v>73669886</v>
      </c>
    </row>
    <row r="16" spans="1:9" x14ac:dyDescent="0.45">
      <c r="A16" s="14" t="s">
        <v>49</v>
      </c>
      <c r="B16" s="15">
        <v>71179181</v>
      </c>
      <c r="C16" s="15">
        <v>62924550</v>
      </c>
      <c r="D16" s="15">
        <v>65837619</v>
      </c>
    </row>
    <row r="17" spans="1:7" x14ac:dyDescent="0.45">
      <c r="A17" s="14" t="s">
        <v>50</v>
      </c>
      <c r="B17" s="15">
        <v>59550008</v>
      </c>
      <c r="C17" s="15">
        <v>56537224</v>
      </c>
      <c r="D17" s="15">
        <v>56382805</v>
      </c>
    </row>
    <row r="18" spans="1:7" x14ac:dyDescent="0.45">
      <c r="A18" s="14" t="s">
        <v>51</v>
      </c>
      <c r="B18" s="15">
        <v>52512057</v>
      </c>
      <c r="C18" s="15">
        <v>48209797</v>
      </c>
      <c r="D18" s="15">
        <v>50218839</v>
      </c>
    </row>
    <row r="19" spans="1:7" x14ac:dyDescent="0.45">
      <c r="A19" s="14" t="s">
        <v>52</v>
      </c>
      <c r="B19" s="15">
        <v>60986212</v>
      </c>
      <c r="C19" s="15">
        <v>54958258</v>
      </c>
      <c r="D19" s="15">
        <v>55656957</v>
      </c>
    </row>
    <row r="20" spans="1:7" x14ac:dyDescent="0.45">
      <c r="A20" s="14" t="s">
        <v>53</v>
      </c>
      <c r="B20" s="15">
        <v>53660391</v>
      </c>
      <c r="C20" s="15">
        <v>49204614</v>
      </c>
      <c r="D20" s="15">
        <v>41681856</v>
      </c>
    </row>
    <row r="21" spans="1:7" x14ac:dyDescent="0.45">
      <c r="A21" s="14" t="s">
        <v>54</v>
      </c>
      <c r="B21" s="15">
        <v>68416614</v>
      </c>
      <c r="C21" s="15">
        <v>64956572</v>
      </c>
      <c r="D21" s="15">
        <v>66465249</v>
      </c>
    </row>
    <row r="22" spans="1:7" x14ac:dyDescent="0.45">
      <c r="A22" s="16" t="s">
        <v>60</v>
      </c>
      <c r="B22" s="15">
        <v>57880920</v>
      </c>
      <c r="C22" s="15">
        <v>51431623</v>
      </c>
      <c r="D22" s="15">
        <v>53549826</v>
      </c>
    </row>
    <row r="23" spans="1:7" x14ac:dyDescent="0.45">
      <c r="A23" s="16" t="s">
        <v>61</v>
      </c>
      <c r="B23" s="15">
        <v>57880920</v>
      </c>
      <c r="C23" s="15">
        <v>48209797</v>
      </c>
      <c r="D23" s="15">
        <v>50218839</v>
      </c>
    </row>
    <row r="24" spans="1:7" x14ac:dyDescent="0.45">
      <c r="A24" s="16" t="s">
        <v>55</v>
      </c>
      <c r="B24" s="15">
        <v>960820604</v>
      </c>
      <c r="C24" s="15">
        <v>816166126</v>
      </c>
      <c r="D24" s="15">
        <v>866915903</v>
      </c>
    </row>
    <row r="25" spans="1:7" ht="18.399999999999999" customHeight="1" thickBot="1" x14ac:dyDescent="0.5">
      <c r="A25" s="17" t="s">
        <v>56</v>
      </c>
      <c r="B25" s="18">
        <v>1010887456</v>
      </c>
      <c r="C25" s="18">
        <v>1001499700</v>
      </c>
      <c r="D25" s="18">
        <v>923795763</v>
      </c>
    </row>
    <row r="28" spans="1:7" x14ac:dyDescent="0.45">
      <c r="A28" t="s">
        <v>59</v>
      </c>
    </row>
    <row r="29" spans="1:7" x14ac:dyDescent="0.45">
      <c r="F29" s="19"/>
    </row>
    <row r="32" spans="1:7" x14ac:dyDescent="0.45">
      <c r="G3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5885-39AD-42FF-B7A6-A32B2C614A21}">
  <dimension ref="A1:K6"/>
  <sheetViews>
    <sheetView zoomScale="90" zoomScaleNormal="90" workbookViewId="0">
      <selection sqref="A1:K6"/>
    </sheetView>
  </sheetViews>
  <sheetFormatPr defaultRowHeight="14.25" x14ac:dyDescent="0.45"/>
  <cols>
    <col min="1" max="1" width="23.9296875" customWidth="1"/>
    <col min="2" max="3" width="9.46484375" bestFit="1" customWidth="1"/>
    <col min="4" max="4" width="13.06640625" customWidth="1"/>
    <col min="5" max="5" width="20.6640625" customWidth="1"/>
    <col min="6" max="6" width="15.53125" bestFit="1" customWidth="1"/>
    <col min="7" max="7" width="19.1328125" customWidth="1"/>
    <col min="8" max="8" width="18.46484375" customWidth="1"/>
    <col min="9" max="9" width="17.53125" bestFit="1" customWidth="1"/>
    <col min="10" max="10" width="13.86328125" bestFit="1" customWidth="1"/>
  </cols>
  <sheetData>
    <row r="1" spans="1:11" ht="14.65" thickBot="1" x14ac:dyDescent="0.5">
      <c r="A1" s="32" t="s">
        <v>87</v>
      </c>
      <c r="B1" s="33"/>
      <c r="C1" s="33"/>
      <c r="D1" s="33"/>
      <c r="E1" s="34"/>
      <c r="F1" s="34"/>
      <c r="G1" s="34"/>
      <c r="H1" s="34"/>
      <c r="I1" s="34"/>
      <c r="J1" s="34"/>
      <c r="K1" s="34"/>
    </row>
    <row r="2" spans="1:11" ht="28.9" thickBot="1" x14ac:dyDescent="0.5">
      <c r="A2" s="31" t="s">
        <v>0</v>
      </c>
      <c r="B2" s="31" t="s">
        <v>83</v>
      </c>
      <c r="C2" s="31" t="s">
        <v>84</v>
      </c>
      <c r="D2" s="31" t="s">
        <v>85</v>
      </c>
      <c r="E2" s="31" t="s">
        <v>86</v>
      </c>
      <c r="F2" s="31" t="s">
        <v>1</v>
      </c>
      <c r="G2" s="31" t="s">
        <v>2</v>
      </c>
      <c r="H2" s="31" t="s">
        <v>3</v>
      </c>
      <c r="I2" s="31" t="s">
        <v>4</v>
      </c>
      <c r="J2" s="31" t="s">
        <v>5</v>
      </c>
      <c r="K2" s="31" t="s">
        <v>6</v>
      </c>
    </row>
    <row r="3" spans="1:11" x14ac:dyDescent="0.45">
      <c r="A3" s="21" t="s">
        <v>89</v>
      </c>
      <c r="B3" s="23">
        <v>1.59</v>
      </c>
      <c r="C3" s="35">
        <v>4008</v>
      </c>
      <c r="D3" s="35">
        <v>1004</v>
      </c>
      <c r="E3" s="38">
        <v>1004</v>
      </c>
      <c r="F3" s="40">
        <v>98.6</v>
      </c>
      <c r="G3" s="40">
        <v>21</v>
      </c>
      <c r="H3" s="40">
        <v>77.599999999999994</v>
      </c>
      <c r="I3" s="40">
        <v>0.1</v>
      </c>
      <c r="J3" s="40">
        <v>1.3</v>
      </c>
      <c r="K3" s="21">
        <v>4596</v>
      </c>
    </row>
    <row r="4" spans="1:11" x14ac:dyDescent="0.45">
      <c r="A4" s="21" t="s">
        <v>90</v>
      </c>
      <c r="B4" s="23">
        <v>1.59</v>
      </c>
      <c r="C4" s="35">
        <v>4008</v>
      </c>
      <c r="D4" s="35">
        <v>1003.52</v>
      </c>
      <c r="E4" s="38">
        <v>1003.52</v>
      </c>
      <c r="F4" s="40">
        <v>98.6</v>
      </c>
      <c r="G4" s="40">
        <v>18.7</v>
      </c>
      <c r="H4" s="40">
        <v>79.900000000000006</v>
      </c>
      <c r="I4" s="40">
        <v>0.1</v>
      </c>
      <c r="J4" s="40">
        <v>1.3</v>
      </c>
      <c r="K4" s="21">
        <v>4596</v>
      </c>
    </row>
    <row r="5" spans="1:11" x14ac:dyDescent="0.45">
      <c r="A5" s="21" t="s">
        <v>88</v>
      </c>
      <c r="B5" s="23">
        <v>42.79</v>
      </c>
      <c r="C5" s="35">
        <v>3190</v>
      </c>
      <c r="D5" s="35">
        <v>1003.6</v>
      </c>
      <c r="E5" s="38">
        <v>1003.52</v>
      </c>
      <c r="F5" s="40">
        <v>98.6</v>
      </c>
      <c r="G5" s="40">
        <v>19.899999999999999</v>
      </c>
      <c r="H5" s="40">
        <v>78.7</v>
      </c>
      <c r="I5" s="40">
        <v>0.1</v>
      </c>
      <c r="J5" s="40">
        <v>1.3</v>
      </c>
      <c r="K5" s="21">
        <v>4596</v>
      </c>
    </row>
    <row r="6" spans="1:11" ht="14.65" thickBot="1" x14ac:dyDescent="0.5">
      <c r="A6" s="29" t="s">
        <v>91</v>
      </c>
      <c r="B6" s="36">
        <v>48.21</v>
      </c>
      <c r="C6" s="37">
        <v>3164</v>
      </c>
      <c r="D6" s="37">
        <v>1001.5</v>
      </c>
      <c r="E6" s="39">
        <v>1001.41</v>
      </c>
      <c r="F6" s="30">
        <v>98.5</v>
      </c>
      <c r="G6" s="30">
        <v>18</v>
      </c>
      <c r="H6" s="30">
        <v>80.5</v>
      </c>
      <c r="I6" s="30">
        <v>0.2</v>
      </c>
      <c r="J6" s="30">
        <v>1.3</v>
      </c>
      <c r="K6" s="29">
        <v>4596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4E5B-E37D-404D-AD35-632E1017A0B8}">
  <dimension ref="A1:G12"/>
  <sheetViews>
    <sheetView workbookViewId="0">
      <selection activeCell="E19" sqref="E19"/>
    </sheetView>
  </sheetViews>
  <sheetFormatPr defaultRowHeight="14.25" x14ac:dyDescent="0.45"/>
  <cols>
    <col min="1" max="1" width="14.73046875" bestFit="1" customWidth="1"/>
    <col min="2" max="2" width="16.06640625" bestFit="1" customWidth="1"/>
    <col min="3" max="3" width="26.19921875" bestFit="1" customWidth="1"/>
    <col min="4" max="4" width="25.53125" bestFit="1" customWidth="1"/>
    <col min="5" max="5" width="17.9296875" bestFit="1" customWidth="1"/>
    <col min="6" max="6" width="14.06640625" bestFit="1" customWidth="1"/>
    <col min="7" max="7" width="10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B3">
        <v>98.5</v>
      </c>
      <c r="C3">
        <v>19.899999999999999</v>
      </c>
      <c r="D3">
        <v>78.599999999999994</v>
      </c>
      <c r="E3">
        <v>0.1</v>
      </c>
      <c r="F3">
        <v>1.4</v>
      </c>
      <c r="G3">
        <v>4596</v>
      </c>
    </row>
    <row r="4" spans="1:7" x14ac:dyDescent="0.45">
      <c r="A4" t="s">
        <v>23</v>
      </c>
      <c r="B4">
        <v>98.5</v>
      </c>
      <c r="C4">
        <v>19.600000000000001</v>
      </c>
      <c r="D4">
        <v>78.900000000000006</v>
      </c>
      <c r="E4">
        <v>0.1</v>
      </c>
      <c r="F4">
        <v>1.4</v>
      </c>
      <c r="G4">
        <v>4596</v>
      </c>
    </row>
    <row r="5" spans="1:7" x14ac:dyDescent="0.45">
      <c r="A5" t="s">
        <v>70</v>
      </c>
      <c r="B5">
        <v>98.2</v>
      </c>
      <c r="C5">
        <v>20.6</v>
      </c>
      <c r="D5">
        <v>77.599999999999994</v>
      </c>
      <c r="E5">
        <v>0.2</v>
      </c>
      <c r="F5">
        <v>1.6</v>
      </c>
      <c r="G5">
        <v>4596</v>
      </c>
    </row>
    <row r="6" spans="1:7" x14ac:dyDescent="0.45">
      <c r="A6" t="s">
        <v>62</v>
      </c>
      <c r="B6">
        <v>98.5</v>
      </c>
      <c r="C6">
        <v>21.7</v>
      </c>
      <c r="D6">
        <v>76.8</v>
      </c>
      <c r="E6">
        <v>0.1</v>
      </c>
      <c r="F6">
        <v>1.4</v>
      </c>
      <c r="G6">
        <v>4596</v>
      </c>
    </row>
    <row r="7" spans="1:7" x14ac:dyDescent="0.45">
      <c r="A7" t="s">
        <v>63</v>
      </c>
      <c r="B7">
        <v>98.4</v>
      </c>
      <c r="C7">
        <v>25.1</v>
      </c>
      <c r="D7">
        <v>73.3</v>
      </c>
      <c r="E7">
        <v>0.2</v>
      </c>
      <c r="F7">
        <v>1.4</v>
      </c>
      <c r="G7">
        <v>4596</v>
      </c>
    </row>
    <row r="8" spans="1:7" x14ac:dyDescent="0.45">
      <c r="A8" t="s">
        <v>64</v>
      </c>
      <c r="B8">
        <v>98.7</v>
      </c>
      <c r="C8">
        <v>20.100000000000001</v>
      </c>
      <c r="D8">
        <v>78.599999999999994</v>
      </c>
      <c r="E8">
        <v>0</v>
      </c>
      <c r="F8">
        <v>1.3</v>
      </c>
      <c r="G8">
        <v>4596</v>
      </c>
    </row>
    <row r="9" spans="1:7" x14ac:dyDescent="0.45">
      <c r="A9" t="s">
        <v>65</v>
      </c>
      <c r="B9">
        <v>98.4</v>
      </c>
      <c r="C9">
        <v>22.1</v>
      </c>
      <c r="D9">
        <v>76.3</v>
      </c>
      <c r="E9">
        <v>0.1</v>
      </c>
      <c r="F9">
        <v>1.5</v>
      </c>
      <c r="G9">
        <v>4596</v>
      </c>
    </row>
    <row r="10" spans="1:7" x14ac:dyDescent="0.45">
      <c r="A10" t="s">
        <v>66</v>
      </c>
      <c r="B10">
        <v>98.5</v>
      </c>
      <c r="C10">
        <v>21.7</v>
      </c>
      <c r="D10">
        <v>76.8</v>
      </c>
      <c r="E10">
        <v>0.1</v>
      </c>
      <c r="F10">
        <v>1.4</v>
      </c>
      <c r="G10">
        <v>4596</v>
      </c>
    </row>
    <row r="11" spans="1:7" x14ac:dyDescent="0.45">
      <c r="A11" t="s">
        <v>67</v>
      </c>
      <c r="B11">
        <v>98.7</v>
      </c>
      <c r="C11">
        <v>19.899999999999999</v>
      </c>
      <c r="D11">
        <v>78.8</v>
      </c>
      <c r="E11">
        <v>0</v>
      </c>
      <c r="F11">
        <v>1.3</v>
      </c>
      <c r="G11">
        <v>4596</v>
      </c>
    </row>
    <row r="12" spans="1:7" x14ac:dyDescent="0.45">
      <c r="A12" t="s">
        <v>68</v>
      </c>
      <c r="B12">
        <v>98.5</v>
      </c>
      <c r="C12">
        <v>21.6</v>
      </c>
      <c r="D12">
        <v>76.900000000000006</v>
      </c>
      <c r="E12">
        <v>0</v>
      </c>
      <c r="F12">
        <v>1.5</v>
      </c>
      <c r="G12">
        <v>4596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DD34-2AEF-40F8-90BB-6F23BC70FCCA}">
  <dimension ref="A1:Q30"/>
  <sheetViews>
    <sheetView zoomScale="106" zoomScaleNormal="106" workbookViewId="0">
      <selection activeCell="A30" sqref="A30"/>
    </sheetView>
  </sheetViews>
  <sheetFormatPr defaultRowHeight="14.25" x14ac:dyDescent="0.45"/>
  <cols>
    <col min="1" max="1" width="63.3984375" bestFit="1" customWidth="1"/>
    <col min="2" max="2" width="11.3984375" bestFit="1" customWidth="1"/>
    <col min="3" max="3" width="10.1328125" customWidth="1"/>
    <col min="4" max="4" width="11.1328125" bestFit="1" customWidth="1"/>
    <col min="5" max="5" width="12.1328125" customWidth="1"/>
    <col min="6" max="6" width="11.1328125" bestFit="1" customWidth="1"/>
    <col min="7" max="7" width="10.6640625" customWidth="1"/>
    <col min="8" max="8" width="11.1328125" bestFit="1" customWidth="1"/>
    <col min="10" max="10" width="11.1328125" bestFit="1" customWidth="1"/>
    <col min="12" max="12" width="11.1328125" bestFit="1" customWidth="1"/>
    <col min="14" max="14" width="11.1328125" bestFit="1" customWidth="1"/>
    <col min="16" max="16" width="11.1328125" bestFit="1" customWidth="1"/>
    <col min="17" max="17" width="9" customWidth="1"/>
    <col min="18" max="18" width="11.1328125" bestFit="1" customWidth="1"/>
  </cols>
  <sheetData>
    <row r="1" spans="1:17" ht="14.65" thickBot="1" x14ac:dyDescent="0.5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45">
      <c r="A2" s="42" t="s">
        <v>9</v>
      </c>
      <c r="B2" s="42" t="s">
        <v>7</v>
      </c>
      <c r="C2" s="42"/>
      <c r="D2" s="42" t="s">
        <v>8</v>
      </c>
      <c r="E2" s="42"/>
      <c r="F2" s="42" t="s">
        <v>23</v>
      </c>
      <c r="G2" s="42"/>
    </row>
    <row r="3" spans="1:17" ht="40.9" thickBot="1" x14ac:dyDescent="0.5">
      <c r="A3" s="43"/>
      <c r="B3" s="4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</row>
    <row r="4" spans="1:17" x14ac:dyDescent="0.45">
      <c r="A4" s="6" t="s">
        <v>12</v>
      </c>
      <c r="B4" s="7">
        <v>279891636</v>
      </c>
      <c r="C4" s="8">
        <f>B4/1001499700*100</f>
        <v>27.947251107514059</v>
      </c>
      <c r="D4" s="7">
        <v>301651364</v>
      </c>
      <c r="E4" s="8">
        <f>D4/1010887456*100</f>
        <v>29.840251969651504</v>
      </c>
      <c r="F4" s="7">
        <v>234603345</v>
      </c>
      <c r="G4" s="8">
        <f>F4/923795763*100</f>
        <v>25.395585734029829</v>
      </c>
    </row>
    <row r="5" spans="1:17" x14ac:dyDescent="0.45">
      <c r="A5" s="1" t="s">
        <v>13</v>
      </c>
      <c r="B5" s="7">
        <v>375932</v>
      </c>
      <c r="C5" s="8">
        <f t="shared" ref="C5:C13" si="0">B5/1001499700*100</f>
        <v>3.7536905902218448E-2</v>
      </c>
      <c r="D5" s="7">
        <v>132092</v>
      </c>
      <c r="E5" s="8">
        <f t="shared" ref="E5:E13" si="1">D5/1010887456*100</f>
        <v>1.3066934327454944E-2</v>
      </c>
      <c r="F5" s="7">
        <v>67012</v>
      </c>
      <c r="G5" s="8">
        <f t="shared" ref="G5:G13" si="2">F5/923795763*100</f>
        <v>7.253984341991402E-3</v>
      </c>
    </row>
    <row r="6" spans="1:17" x14ac:dyDescent="0.45">
      <c r="A6" s="1" t="s">
        <v>14</v>
      </c>
      <c r="B6" s="7">
        <v>29216324</v>
      </c>
      <c r="C6" s="8">
        <f t="shared" si="0"/>
        <v>2.9172573890935762</v>
      </c>
      <c r="D6" s="7">
        <v>28783458</v>
      </c>
      <c r="E6" s="8">
        <f t="shared" si="1"/>
        <v>2.8473454516780552</v>
      </c>
      <c r="F6" s="7">
        <v>27714254</v>
      </c>
      <c r="G6" s="8">
        <f t="shared" si="2"/>
        <v>3.0000412547897777</v>
      </c>
    </row>
    <row r="7" spans="1:17" x14ac:dyDescent="0.45">
      <c r="A7" s="1" t="s">
        <v>15</v>
      </c>
      <c r="B7" s="7">
        <v>250299380</v>
      </c>
      <c r="C7" s="8">
        <f t="shared" si="0"/>
        <v>24.992456812518267</v>
      </c>
      <c r="D7" s="7">
        <v>272735814</v>
      </c>
      <c r="E7" s="8">
        <f t="shared" si="1"/>
        <v>26.979839583645997</v>
      </c>
      <c r="F7" s="7">
        <v>206822079</v>
      </c>
      <c r="G7" s="8">
        <f t="shared" si="2"/>
        <v>22.388290494898058</v>
      </c>
    </row>
    <row r="8" spans="1:17" x14ac:dyDescent="0.45">
      <c r="A8" s="1" t="s">
        <v>16</v>
      </c>
      <c r="B8" s="7">
        <v>82726692</v>
      </c>
      <c r="C8" s="8">
        <f t="shared" si="0"/>
        <v>8.2602812562000771</v>
      </c>
      <c r="D8" s="7">
        <v>82083435</v>
      </c>
      <c r="E8" s="8">
        <f t="shared" si="1"/>
        <v>8.1199380319543693</v>
      </c>
      <c r="F8" s="7">
        <v>65303382</v>
      </c>
      <c r="G8" s="8">
        <f t="shared" si="2"/>
        <v>7.0690280920892246</v>
      </c>
    </row>
    <row r="9" spans="1:17" x14ac:dyDescent="0.45">
      <c r="A9" s="1" t="s">
        <v>17</v>
      </c>
      <c r="B9" s="7">
        <v>104171553</v>
      </c>
      <c r="C9" s="8">
        <f t="shared" si="0"/>
        <v>10.401556086337321</v>
      </c>
      <c r="D9" s="7">
        <v>103423820</v>
      </c>
      <c r="E9" s="8">
        <f t="shared" si="1"/>
        <v>10.23099251911184</v>
      </c>
      <c r="F9" s="7">
        <v>92951519</v>
      </c>
      <c r="G9" s="8">
        <f t="shared" si="2"/>
        <v>10.06191224542345</v>
      </c>
    </row>
    <row r="10" spans="1:17" x14ac:dyDescent="0.45">
      <c r="A10" s="6" t="s">
        <v>18</v>
      </c>
      <c r="B10" s="7">
        <v>41357988</v>
      </c>
      <c r="C10" s="8">
        <f t="shared" si="0"/>
        <v>4.1296056304360356</v>
      </c>
      <c r="D10" s="7">
        <v>41077363</v>
      </c>
      <c r="E10" s="8">
        <f t="shared" si="1"/>
        <v>4.0634951750751567</v>
      </c>
      <c r="F10" s="7">
        <v>38608863</v>
      </c>
      <c r="G10" s="8">
        <f t="shared" si="2"/>
        <v>4.1793721671356057</v>
      </c>
    </row>
    <row r="11" spans="1:17" x14ac:dyDescent="0.45">
      <c r="A11" s="1" t="s">
        <v>19</v>
      </c>
      <c r="B11" s="7">
        <v>2047996</v>
      </c>
      <c r="C11" s="8">
        <f t="shared" si="0"/>
        <v>0.20449292196492919</v>
      </c>
      <c r="D11" s="7">
        <v>2077757</v>
      </c>
      <c r="E11" s="8">
        <f t="shared" si="1"/>
        <v>0.20553791499416924</v>
      </c>
      <c r="F11" s="7">
        <v>1999669</v>
      </c>
      <c r="G11" s="8">
        <f t="shared" si="2"/>
        <v>0.21646223982518961</v>
      </c>
    </row>
    <row r="12" spans="1:17" x14ac:dyDescent="0.45">
      <c r="A12" s="1" t="s">
        <v>20</v>
      </c>
      <c r="B12" s="7">
        <v>4906031</v>
      </c>
      <c r="C12" s="8">
        <f t="shared" si="0"/>
        <v>0.48986844429409215</v>
      </c>
      <c r="D12" s="7">
        <v>4830866</v>
      </c>
      <c r="E12" s="8">
        <f t="shared" si="1"/>
        <v>0.47788366264978172</v>
      </c>
      <c r="F12" s="7">
        <v>4484716</v>
      </c>
      <c r="G12" s="8">
        <f t="shared" si="2"/>
        <v>0.48546617982269313</v>
      </c>
    </row>
    <row r="13" spans="1:17" x14ac:dyDescent="0.45">
      <c r="A13" s="6" t="s">
        <v>21</v>
      </c>
      <c r="B13" s="7">
        <v>218661515</v>
      </c>
      <c r="C13" s="8">
        <f t="shared" si="0"/>
        <v>21.833407938115208</v>
      </c>
      <c r="D13" s="7">
        <v>219971502</v>
      </c>
      <c r="E13" s="8">
        <f t="shared" si="1"/>
        <v>21.760236581667506</v>
      </c>
      <c r="F13" s="7">
        <v>204308974</v>
      </c>
      <c r="G13" s="8">
        <f t="shared" si="2"/>
        <v>22.116249303472937</v>
      </c>
    </row>
    <row r="14" spans="1:17" ht="14.65" thickBot="1" x14ac:dyDescent="0.5">
      <c r="A14" s="5" t="s">
        <v>22</v>
      </c>
      <c r="B14" s="9">
        <f t="shared" ref="B14:G14" si="3">SUM(B4,B10,B13)</f>
        <v>539911139</v>
      </c>
      <c r="C14" s="10">
        <f t="shared" si="3"/>
        <v>53.910264676065303</v>
      </c>
      <c r="D14" s="9">
        <f t="shared" si="3"/>
        <v>562700229</v>
      </c>
      <c r="E14" s="10">
        <f t="shared" si="3"/>
        <v>55.663983726394164</v>
      </c>
      <c r="F14" s="9">
        <f t="shared" si="3"/>
        <v>477521182</v>
      </c>
      <c r="G14" s="10">
        <f t="shared" si="3"/>
        <v>51.691207204638374</v>
      </c>
    </row>
    <row r="17" spans="1:1" x14ac:dyDescent="0.45">
      <c r="A17" t="s">
        <v>32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69</v>
      </c>
    </row>
    <row r="23" spans="1:1" x14ac:dyDescent="0.45">
      <c r="A23" t="s">
        <v>27</v>
      </c>
    </row>
    <row r="24" spans="1:1" x14ac:dyDescent="0.45">
      <c r="A24" t="s">
        <v>28</v>
      </c>
    </row>
    <row r="25" spans="1:1" x14ac:dyDescent="0.45">
      <c r="A25" t="s">
        <v>29</v>
      </c>
    </row>
    <row r="26" spans="1:1" x14ac:dyDescent="0.45">
      <c r="A26" t="s">
        <v>30</v>
      </c>
    </row>
    <row r="27" spans="1:1" x14ac:dyDescent="0.45">
      <c r="A27" t="s">
        <v>31</v>
      </c>
    </row>
    <row r="30" spans="1:1" x14ac:dyDescent="0.45">
      <c r="A30" t="s">
        <v>33</v>
      </c>
    </row>
  </sheetData>
  <mergeCells count="4">
    <mergeCell ref="D2:E2"/>
    <mergeCell ref="F2:G2"/>
    <mergeCell ref="A2:A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 (Anchored Chromosome)</vt:lpstr>
      <vt:lpstr>Table 2 (BUSCOs)</vt:lpstr>
      <vt:lpstr>Table 3 (TE Content)</vt:lpstr>
      <vt:lpstr>Table 5 BUSCOs 2</vt:lpstr>
      <vt:lpstr>Anchored Chromosomes</vt:lpstr>
      <vt:lpstr>Draft Assemblies</vt:lpstr>
      <vt:lpstr>BUSCOs</vt:lpstr>
      <vt:lpstr>TE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davis</dc:creator>
  <cp:lastModifiedBy>john davis</cp:lastModifiedBy>
  <dcterms:created xsi:type="dcterms:W3CDTF">2022-06-09T18:24:23Z</dcterms:created>
  <dcterms:modified xsi:type="dcterms:W3CDTF">2022-11-04T17:33:52Z</dcterms:modified>
</cp:coreProperties>
</file>