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 Cube\"/>
    </mc:Choice>
  </mc:AlternateContent>
  <xr:revisionPtr revIDLastSave="0" documentId="13_ncr:1_{802D7846-71C1-4C02-B8E0-60869755C2EE}" xr6:coauthVersionLast="47" xr6:coauthVersionMax="47" xr10:uidLastSave="{00000000-0000-0000-0000-000000000000}"/>
  <bookViews>
    <workbookView xWindow="-120" yWindow="-120" windowWidth="29040" windowHeight="15840" xr2:uid="{AB3AD9CE-564C-2A4A-97CD-F7C14CAA2AA2}"/>
  </bookViews>
  <sheets>
    <sheet name="Cost per  LL" sheetId="1" r:id="rId1"/>
    <sheet name="Cost new assets" sheetId="3" r:id="rId2"/>
    <sheet name="Cost current asse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K7" i="4"/>
  <c r="J7" i="4"/>
  <c r="K9" i="3"/>
  <c r="J9" i="3"/>
  <c r="N17" i="1"/>
  <c r="K17" i="1"/>
  <c r="M17" i="1" s="1"/>
  <c r="J17" i="1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J6" i="4"/>
  <c r="K6" i="4"/>
  <c r="K5" i="4"/>
  <c r="J5" i="4"/>
  <c r="K4" i="4"/>
  <c r="J4" i="4"/>
  <c r="K3" i="4"/>
  <c r="J3" i="4"/>
  <c r="K2" i="4"/>
  <c r="J2" i="4"/>
  <c r="K8" i="3"/>
  <c r="J8" i="3"/>
  <c r="K7" i="3"/>
  <c r="J7" i="3"/>
  <c r="H6" i="3"/>
  <c r="K6" i="3" s="1"/>
  <c r="K5" i="3"/>
  <c r="J5" i="3"/>
  <c r="K4" i="3"/>
  <c r="J4" i="3"/>
  <c r="K3" i="3"/>
  <c r="J3" i="3"/>
  <c r="K2" i="3"/>
  <c r="J2" i="3"/>
  <c r="N3" i="1"/>
  <c r="N4" i="1"/>
  <c r="N5" i="1"/>
  <c r="N6" i="1"/>
  <c r="N7" i="1"/>
  <c r="N8" i="1"/>
  <c r="N9" i="1"/>
  <c r="N10" i="1"/>
  <c r="N11" i="1"/>
  <c r="N12" i="1"/>
  <c r="N13" i="1"/>
  <c r="N16" i="1"/>
  <c r="N2" i="1"/>
  <c r="J3" i="1"/>
  <c r="J5" i="1"/>
  <c r="J6" i="1"/>
  <c r="J7" i="1"/>
  <c r="J8" i="1"/>
  <c r="J9" i="1"/>
  <c r="J10" i="1"/>
  <c r="J11" i="1"/>
  <c r="J12" i="1"/>
  <c r="J13" i="1"/>
  <c r="J15" i="1"/>
  <c r="J16" i="1"/>
  <c r="J2" i="1"/>
  <c r="H4" i="1"/>
  <c r="J4" i="1" s="1"/>
  <c r="I15" i="1"/>
  <c r="N15" i="1" s="1"/>
  <c r="I14" i="1"/>
  <c r="N14" i="1" s="1"/>
  <c r="J14" i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6" i="1"/>
  <c r="M16" i="1" s="1"/>
  <c r="K3" i="1"/>
  <c r="M3" i="1" s="1"/>
  <c r="K2" i="1"/>
  <c r="M2" i="1" s="1"/>
  <c r="N21" i="1" l="1"/>
  <c r="J21" i="1"/>
  <c r="K4" i="1"/>
  <c r="M4" i="1" s="1"/>
  <c r="J21" i="4"/>
  <c r="J6" i="3"/>
  <c r="J21" i="3" s="1"/>
  <c r="K15" i="1"/>
  <c r="M15" i="1" s="1"/>
  <c r="K14" i="1"/>
  <c r="M14" i="1" s="1"/>
  <c r="M21" i="1" l="1"/>
</calcChain>
</file>

<file path=xl/sharedStrings.xml><?xml version="1.0" encoding="utf-8"?>
<sst xmlns="http://schemas.openxmlformats.org/spreadsheetml/2006/main" count="170" uniqueCount="101">
  <si>
    <t>Solder</t>
  </si>
  <si>
    <t>Item</t>
  </si>
  <si>
    <t>Description</t>
  </si>
  <si>
    <t>Cost</t>
  </si>
  <si>
    <t>Units</t>
  </si>
  <si>
    <t>Unit Price</t>
  </si>
  <si>
    <t>Type</t>
  </si>
  <si>
    <t>Washer</t>
  </si>
  <si>
    <t>M2x5x1mm</t>
  </si>
  <si>
    <t>Order Date</t>
  </si>
  <si>
    <t>Received</t>
  </si>
  <si>
    <t>22AWG 3pin</t>
  </si>
  <si>
    <t>ESP32</t>
  </si>
  <si>
    <t>S2 mini</t>
  </si>
  <si>
    <t>JSH XH 2.54</t>
  </si>
  <si>
    <t>Crimper</t>
  </si>
  <si>
    <t>Wire</t>
  </si>
  <si>
    <t>Universel</t>
  </si>
  <si>
    <t>Side cutter</t>
  </si>
  <si>
    <t>IWS-2820</t>
  </si>
  <si>
    <t>Pincer</t>
  </si>
  <si>
    <t>Reversed</t>
  </si>
  <si>
    <t>Fillament</t>
  </si>
  <si>
    <t>PLA</t>
  </si>
  <si>
    <t>JST XH 2.54</t>
  </si>
  <si>
    <t>WS2811</t>
  </si>
  <si>
    <t>F5 hat led</t>
  </si>
  <si>
    <t>Solderingstation</t>
  </si>
  <si>
    <t>T245 130W</t>
  </si>
  <si>
    <t>KWS-102</t>
  </si>
  <si>
    <t>Screw</t>
  </si>
  <si>
    <t>M1.4x3mm</t>
  </si>
  <si>
    <t>LL</t>
  </si>
  <si>
    <t>Cost/LL</t>
  </si>
  <si>
    <t>Wood</t>
  </si>
  <si>
    <t>Glue</t>
  </si>
  <si>
    <t>Supplier</t>
  </si>
  <si>
    <t>AliExpress</t>
  </si>
  <si>
    <t>Mouser</t>
  </si>
  <si>
    <t>Conrad</t>
  </si>
  <si>
    <t>Cable</t>
  </si>
  <si>
    <t>USB-C</t>
  </si>
  <si>
    <t>Regular</t>
  </si>
  <si>
    <t>Technasium</t>
  </si>
  <si>
    <t>BINASK</t>
  </si>
  <si>
    <t>Fume extractor</t>
  </si>
  <si>
    <t>3Pin housing</t>
  </si>
  <si>
    <t>Pin</t>
  </si>
  <si>
    <t>3Pin angled connector</t>
  </si>
  <si>
    <t>Bulk 1m</t>
  </si>
  <si>
    <t>Daniël</t>
  </si>
  <si>
    <t>122x61x3cm</t>
  </si>
  <si>
    <t>Kester 63/37 0.031"</t>
  </si>
  <si>
    <t>Kester 63/37 0.025"</t>
  </si>
  <si>
    <t>BLK vertind 0,80mm</t>
  </si>
  <si>
    <t>BLK vertind 1,00mm</t>
  </si>
  <si>
    <t>Qty</t>
  </si>
  <si>
    <t>Price</t>
  </si>
  <si>
    <t>Total</t>
  </si>
  <si>
    <t>Units/LL</t>
  </si>
  <si>
    <t>Total/LL</t>
  </si>
  <si>
    <t>Wrench</t>
  </si>
  <si>
    <t>Table Wrench</t>
  </si>
  <si>
    <t>Drill</t>
  </si>
  <si>
    <t>Battery Powered</t>
  </si>
  <si>
    <t>3D prints</t>
  </si>
  <si>
    <t>Jig and bender</t>
  </si>
  <si>
    <t>File</t>
  </si>
  <si>
    <t>Small size</t>
  </si>
  <si>
    <t>Storage</t>
  </si>
  <si>
    <t>For soldering</t>
  </si>
  <si>
    <t>Total LL</t>
  </si>
  <si>
    <t>Test RGB/WS2811</t>
  </si>
  <si>
    <t>Tester</t>
  </si>
  <si>
    <t>Bad/Good solder</t>
  </si>
  <si>
    <t>Practise soldering wire</t>
  </si>
  <si>
    <t>PSU</t>
  </si>
  <si>
    <t>Lab bench powersupply</t>
  </si>
  <si>
    <t>Metal</t>
  </si>
  <si>
    <t>Ruler</t>
  </si>
  <si>
    <t>Duct tape</t>
  </si>
  <si>
    <t>Generic</t>
  </si>
  <si>
    <t>PVC Tube</t>
  </si>
  <si>
    <t>Storage tube 17 cm</t>
  </si>
  <si>
    <t>Soldering/Project assets</t>
  </si>
  <si>
    <t>Drill bit</t>
  </si>
  <si>
    <t>Power extension 4 sockets</t>
  </si>
  <si>
    <t>Comment</t>
  </si>
  <si>
    <t>1 per table</t>
  </si>
  <si>
    <t>In biology cabinet A2.10</t>
  </si>
  <si>
    <t>Rene</t>
  </si>
  <si>
    <t>For adjustment on 3D prints</t>
  </si>
  <si>
    <t>Hardboard</t>
  </si>
  <si>
    <t>To protect tables</t>
  </si>
  <si>
    <t>Left over from other projects</t>
  </si>
  <si>
    <t>RGB LED</t>
  </si>
  <si>
    <t>Common anode</t>
  </si>
  <si>
    <t>0,8mm</t>
  </si>
  <si>
    <t>FA-400</t>
  </si>
  <si>
    <t>Hotglue (bol.com)</t>
  </si>
  <si>
    <t>BTW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</si>
</sst>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" fontId="0" fillId="0" borderId="0" xfId="0" applyNumberFormat="1"/>
    <xf numFmtId="0" fontId="0" fillId="4" borderId="0" xfId="0" applyFill="1"/>
    <xf numFmtId="164" fontId="0" fillId="3" borderId="0" xfId="0" applyNumberFormat="1" applyFill="1"/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81AA-3171-AF45-916C-602E746CB626}">
  <dimension ref="A1:O21"/>
  <sheetViews>
    <sheetView tabSelected="1" workbookViewId="0">
      <selection activeCell="F8" sqref="F8"/>
    </sheetView>
  </sheetViews>
  <sheetFormatPr defaultColWidth="11" defaultRowHeight="15.75" x14ac:dyDescent="0.25"/>
  <cols>
    <col min="1" max="2" width="13" customWidth="1"/>
    <col min="3" max="4" width="11.875" customWidth="1"/>
    <col min="5" max="5" width="14.625" customWidth="1"/>
    <col min="6" max="6" width="23.125" customWidth="1"/>
    <col min="7" max="7" width="6.375" customWidth="1"/>
    <col min="8" max="8" width="11.625" style="2" customWidth="1"/>
    <col min="9" max="10" width="11.625" customWidth="1"/>
    <col min="11" max="11" width="11.875" style="2" customWidth="1"/>
    <col min="13" max="13" width="13" style="2" customWidth="1"/>
  </cols>
  <sheetData>
    <row r="1" spans="1:15" x14ac:dyDescent="0.25">
      <c r="A1" t="s">
        <v>1</v>
      </c>
      <c r="B1" t="s">
        <v>36</v>
      </c>
      <c r="C1" t="s">
        <v>9</v>
      </c>
      <c r="D1" t="s">
        <v>10</v>
      </c>
      <c r="E1" t="s">
        <v>2</v>
      </c>
      <c r="F1" t="s">
        <v>6</v>
      </c>
      <c r="G1" t="s">
        <v>56</v>
      </c>
      <c r="H1" s="2" t="s">
        <v>3</v>
      </c>
      <c r="I1" t="s">
        <v>4</v>
      </c>
      <c r="J1" t="s">
        <v>57</v>
      </c>
      <c r="K1" s="2" t="s">
        <v>5</v>
      </c>
      <c r="L1" t="s">
        <v>59</v>
      </c>
      <c r="M1" s="2" t="s">
        <v>33</v>
      </c>
      <c r="N1" t="s">
        <v>32</v>
      </c>
      <c r="O1" s="2"/>
    </row>
    <row r="2" spans="1:15" x14ac:dyDescent="0.25">
      <c r="A2" s="6">
        <v>1</v>
      </c>
      <c r="B2" t="s">
        <v>37</v>
      </c>
      <c r="C2" s="1">
        <v>45009</v>
      </c>
      <c r="D2" s="1">
        <v>45023</v>
      </c>
      <c r="E2" t="s">
        <v>7</v>
      </c>
      <c r="F2" t="s">
        <v>8</v>
      </c>
      <c r="G2">
        <v>1</v>
      </c>
      <c r="H2" s="2">
        <v>0.79</v>
      </c>
      <c r="I2">
        <v>100</v>
      </c>
      <c r="J2" s="2">
        <f>G2*H2</f>
        <v>0.79</v>
      </c>
      <c r="K2" s="2">
        <f t="shared" ref="K2:K17" si="0">H2/I2</f>
        <v>7.9000000000000008E-3</v>
      </c>
      <c r="L2">
        <v>2</v>
      </c>
      <c r="M2" s="2">
        <f t="shared" ref="M2:M17" si="1">IF(L2="","",L2*K2)</f>
        <v>1.5800000000000002E-2</v>
      </c>
      <c r="N2" s="5">
        <f>I2/L2*G2</f>
        <v>50</v>
      </c>
    </row>
    <row r="3" spans="1:15" x14ac:dyDescent="0.25">
      <c r="A3" s="6">
        <v>2</v>
      </c>
      <c r="B3" t="s">
        <v>37</v>
      </c>
      <c r="C3" s="1">
        <v>45009</v>
      </c>
      <c r="D3" s="1">
        <v>45023</v>
      </c>
      <c r="E3" t="s">
        <v>16</v>
      </c>
      <c r="F3" t="s">
        <v>11</v>
      </c>
      <c r="G3">
        <v>1</v>
      </c>
      <c r="H3" s="2">
        <v>15.93</v>
      </c>
      <c r="I3">
        <v>50</v>
      </c>
      <c r="J3" s="2">
        <f t="shared" ref="J3:J17" si="2">G3*H3</f>
        <v>15.93</v>
      </c>
      <c r="K3" s="2">
        <f t="shared" si="0"/>
        <v>0.31859999999999999</v>
      </c>
      <c r="L3">
        <v>0.2</v>
      </c>
      <c r="M3" s="2">
        <f t="shared" si="1"/>
        <v>6.3719999999999999E-2</v>
      </c>
      <c r="N3" s="5">
        <f t="shared" ref="N3:N17" si="3">I3/L3*G3</f>
        <v>250</v>
      </c>
    </row>
    <row r="4" spans="1:15" x14ac:dyDescent="0.25">
      <c r="A4" s="6">
        <v>3</v>
      </c>
      <c r="B4" t="s">
        <v>37</v>
      </c>
      <c r="C4" s="1">
        <v>45009</v>
      </c>
      <c r="D4" s="1">
        <v>45023</v>
      </c>
      <c r="E4" t="s">
        <v>12</v>
      </c>
      <c r="F4" t="s">
        <v>13</v>
      </c>
      <c r="G4">
        <v>50</v>
      </c>
      <c r="H4" s="2">
        <f>112.66/50</f>
        <v>2.2532000000000001</v>
      </c>
      <c r="I4">
        <v>1</v>
      </c>
      <c r="J4" s="2">
        <f t="shared" si="2"/>
        <v>112.66000000000001</v>
      </c>
      <c r="K4" s="2">
        <f t="shared" si="0"/>
        <v>2.2532000000000001</v>
      </c>
      <c r="L4">
        <v>1</v>
      </c>
      <c r="M4" s="2">
        <f t="shared" si="1"/>
        <v>2.2532000000000001</v>
      </c>
      <c r="N4" s="5">
        <f t="shared" si="3"/>
        <v>50</v>
      </c>
    </row>
    <row r="5" spans="1:15" x14ac:dyDescent="0.25">
      <c r="A5" s="6">
        <v>4</v>
      </c>
      <c r="B5" t="s">
        <v>37</v>
      </c>
      <c r="C5" s="1">
        <v>45009</v>
      </c>
      <c r="D5" s="1">
        <v>45023</v>
      </c>
      <c r="E5" t="s">
        <v>14</v>
      </c>
      <c r="F5" t="s">
        <v>46</v>
      </c>
      <c r="G5">
        <v>1</v>
      </c>
      <c r="H5" s="2">
        <v>1.98</v>
      </c>
      <c r="I5">
        <v>100</v>
      </c>
      <c r="J5" s="2">
        <f t="shared" si="2"/>
        <v>1.98</v>
      </c>
      <c r="K5" s="2">
        <f t="shared" si="0"/>
        <v>1.9799999999999998E-2</v>
      </c>
      <c r="L5">
        <v>1</v>
      </c>
      <c r="M5" s="2">
        <f t="shared" si="1"/>
        <v>1.9799999999999998E-2</v>
      </c>
      <c r="N5" s="5">
        <f t="shared" si="3"/>
        <v>100</v>
      </c>
    </row>
    <row r="6" spans="1:15" x14ac:dyDescent="0.25">
      <c r="A6" s="6">
        <v>5</v>
      </c>
      <c r="B6" t="s">
        <v>37</v>
      </c>
      <c r="C6" s="1">
        <v>45009</v>
      </c>
      <c r="D6" s="1">
        <v>45023</v>
      </c>
      <c r="E6" t="s">
        <v>24</v>
      </c>
      <c r="F6" t="s">
        <v>47</v>
      </c>
      <c r="G6">
        <v>1</v>
      </c>
      <c r="H6" s="2">
        <v>3.26</v>
      </c>
      <c r="I6">
        <v>500</v>
      </c>
      <c r="J6" s="2">
        <f t="shared" si="2"/>
        <v>3.26</v>
      </c>
      <c r="K6" s="2">
        <f t="shared" si="0"/>
        <v>6.5199999999999998E-3</v>
      </c>
      <c r="L6">
        <v>3</v>
      </c>
      <c r="M6" s="2">
        <f t="shared" si="1"/>
        <v>1.9560000000000001E-2</v>
      </c>
      <c r="N6" s="5">
        <f t="shared" si="3"/>
        <v>166.66666666666666</v>
      </c>
    </row>
    <row r="7" spans="1:15" x14ac:dyDescent="0.25">
      <c r="A7" s="6">
        <v>6</v>
      </c>
      <c r="B7" t="s">
        <v>37</v>
      </c>
      <c r="C7" s="1">
        <v>45009</v>
      </c>
      <c r="D7" s="1">
        <v>45023</v>
      </c>
      <c r="E7" t="s">
        <v>24</v>
      </c>
      <c r="F7" t="s">
        <v>48</v>
      </c>
      <c r="G7">
        <v>1</v>
      </c>
      <c r="H7" s="2">
        <v>3.05</v>
      </c>
      <c r="I7">
        <v>150</v>
      </c>
      <c r="J7" s="2">
        <f t="shared" si="2"/>
        <v>3.05</v>
      </c>
      <c r="K7" s="2">
        <f t="shared" si="0"/>
        <v>2.0333333333333332E-2</v>
      </c>
      <c r="L7">
        <v>1</v>
      </c>
      <c r="M7" s="2">
        <f t="shared" si="1"/>
        <v>2.0333333333333332E-2</v>
      </c>
      <c r="N7" s="5">
        <f t="shared" si="3"/>
        <v>150</v>
      </c>
    </row>
    <row r="8" spans="1:15" x14ac:dyDescent="0.25">
      <c r="A8" s="8">
        <v>7</v>
      </c>
      <c r="B8" t="s">
        <v>37</v>
      </c>
      <c r="C8" s="1">
        <v>45009</v>
      </c>
      <c r="D8" s="1"/>
      <c r="E8" t="s">
        <v>25</v>
      </c>
      <c r="F8" t="s">
        <v>26</v>
      </c>
      <c r="G8">
        <v>3</v>
      </c>
      <c r="H8" s="2">
        <v>65.67</v>
      </c>
      <c r="I8">
        <v>1000</v>
      </c>
      <c r="J8" s="2">
        <f t="shared" si="2"/>
        <v>197.01</v>
      </c>
      <c r="K8" s="2">
        <f t="shared" si="0"/>
        <v>6.5670000000000006E-2</v>
      </c>
      <c r="L8">
        <v>64</v>
      </c>
      <c r="M8" s="2">
        <f t="shared" si="1"/>
        <v>4.2028800000000004</v>
      </c>
      <c r="N8" s="5">
        <f t="shared" si="3"/>
        <v>46.875</v>
      </c>
    </row>
    <row r="9" spans="1:15" x14ac:dyDescent="0.25">
      <c r="A9" s="6">
        <v>8</v>
      </c>
      <c r="B9" t="s">
        <v>37</v>
      </c>
      <c r="C9" s="1">
        <v>45009</v>
      </c>
      <c r="D9" s="1">
        <v>45023</v>
      </c>
      <c r="E9" t="s">
        <v>30</v>
      </c>
      <c r="F9" t="s">
        <v>31</v>
      </c>
      <c r="G9">
        <v>1</v>
      </c>
      <c r="H9" s="2">
        <v>2.0099999999999998</v>
      </c>
      <c r="I9">
        <v>200</v>
      </c>
      <c r="J9" s="2">
        <f t="shared" si="2"/>
        <v>2.0099999999999998</v>
      </c>
      <c r="K9" s="2">
        <f t="shared" si="0"/>
        <v>1.0049999999999998E-2</v>
      </c>
      <c r="L9">
        <v>2</v>
      </c>
      <c r="M9" s="2">
        <f t="shared" si="1"/>
        <v>2.0099999999999996E-2</v>
      </c>
      <c r="N9" s="5">
        <f t="shared" si="3"/>
        <v>100</v>
      </c>
    </row>
    <row r="10" spans="1:15" x14ac:dyDescent="0.25">
      <c r="A10">
        <v>9</v>
      </c>
      <c r="B10" t="s">
        <v>90</v>
      </c>
      <c r="C10" s="1"/>
      <c r="D10" s="1"/>
      <c r="E10" t="s">
        <v>34</v>
      </c>
      <c r="F10" t="s">
        <v>51</v>
      </c>
      <c r="G10">
        <v>7</v>
      </c>
      <c r="H10" s="2">
        <v>7.79</v>
      </c>
      <c r="I10">
        <v>4</v>
      </c>
      <c r="J10" s="2">
        <f t="shared" si="2"/>
        <v>54.53</v>
      </c>
      <c r="K10" s="2">
        <f t="shared" si="0"/>
        <v>1.9475</v>
      </c>
      <c r="L10">
        <v>0.5</v>
      </c>
      <c r="M10" s="2">
        <f t="shared" si="1"/>
        <v>0.97375</v>
      </c>
      <c r="N10" s="5">
        <f t="shared" si="3"/>
        <v>56</v>
      </c>
    </row>
    <row r="11" spans="1:15" x14ac:dyDescent="0.25">
      <c r="A11">
        <v>10</v>
      </c>
      <c r="B11" t="s">
        <v>90</v>
      </c>
      <c r="C11" s="1"/>
      <c r="D11" s="1"/>
      <c r="E11" t="s">
        <v>35</v>
      </c>
      <c r="F11" t="s">
        <v>99</v>
      </c>
      <c r="G11">
        <v>1</v>
      </c>
      <c r="H11" s="2">
        <v>10</v>
      </c>
      <c r="I11">
        <v>100</v>
      </c>
      <c r="J11" s="2">
        <f t="shared" si="2"/>
        <v>10</v>
      </c>
      <c r="K11" s="2">
        <f t="shared" si="0"/>
        <v>0.1</v>
      </c>
      <c r="L11">
        <v>1</v>
      </c>
      <c r="M11" s="2">
        <f t="shared" si="1"/>
        <v>0.1</v>
      </c>
      <c r="N11" s="5">
        <f t="shared" si="3"/>
        <v>100</v>
      </c>
    </row>
    <row r="12" spans="1:15" x14ac:dyDescent="0.25">
      <c r="A12" s="6">
        <v>11</v>
      </c>
      <c r="B12" t="s">
        <v>38</v>
      </c>
      <c r="C12" s="1">
        <v>44999</v>
      </c>
      <c r="D12" s="1">
        <v>45006</v>
      </c>
      <c r="E12" t="s">
        <v>0</v>
      </c>
      <c r="F12" t="s">
        <v>53</v>
      </c>
      <c r="G12">
        <v>1</v>
      </c>
      <c r="H12" s="2">
        <v>66.260000000000005</v>
      </c>
      <c r="I12">
        <v>1</v>
      </c>
      <c r="J12" s="2">
        <f t="shared" si="2"/>
        <v>66.260000000000005</v>
      </c>
      <c r="K12" s="2">
        <f t="shared" si="0"/>
        <v>66.260000000000005</v>
      </c>
      <c r="L12">
        <v>5.0000000000000001E-3</v>
      </c>
      <c r="M12" s="2">
        <f t="shared" si="1"/>
        <v>0.33130000000000004</v>
      </c>
      <c r="N12" s="5">
        <f t="shared" si="3"/>
        <v>200</v>
      </c>
    </row>
    <row r="13" spans="1:15" x14ac:dyDescent="0.25">
      <c r="A13" s="6">
        <v>12</v>
      </c>
      <c r="B13" t="s">
        <v>38</v>
      </c>
      <c r="C13" s="1">
        <v>44999</v>
      </c>
      <c r="D13" s="1">
        <v>45006</v>
      </c>
      <c r="E13" t="s">
        <v>0</v>
      </c>
      <c r="F13" t="s">
        <v>52</v>
      </c>
      <c r="G13">
        <v>1</v>
      </c>
      <c r="H13" s="2">
        <v>58.31</v>
      </c>
      <c r="I13">
        <v>1</v>
      </c>
      <c r="J13" s="2">
        <f t="shared" si="2"/>
        <v>58.31</v>
      </c>
      <c r="K13" s="2">
        <f t="shared" si="0"/>
        <v>58.31</v>
      </c>
      <c r="L13">
        <v>5.0000000000000001E-3</v>
      </c>
      <c r="M13" s="2">
        <f t="shared" si="1"/>
        <v>0.29155000000000003</v>
      </c>
      <c r="N13" s="5">
        <f t="shared" si="3"/>
        <v>200</v>
      </c>
    </row>
    <row r="14" spans="1:15" x14ac:dyDescent="0.25">
      <c r="A14" s="6">
        <v>13</v>
      </c>
      <c r="B14" t="s">
        <v>39</v>
      </c>
      <c r="C14" s="1">
        <v>45016</v>
      </c>
      <c r="D14" s="1">
        <v>45024</v>
      </c>
      <c r="E14" t="s">
        <v>16</v>
      </c>
      <c r="F14" t="s">
        <v>54</v>
      </c>
      <c r="G14">
        <v>5</v>
      </c>
      <c r="H14" s="2">
        <v>29.65</v>
      </c>
      <c r="I14">
        <f>110</f>
        <v>110</v>
      </c>
      <c r="J14" s="2">
        <f t="shared" si="2"/>
        <v>148.25</v>
      </c>
      <c r="K14" s="2">
        <f t="shared" si="0"/>
        <v>0.26954545454545453</v>
      </c>
      <c r="L14">
        <v>10</v>
      </c>
      <c r="M14" s="2">
        <f t="shared" si="1"/>
        <v>2.6954545454545453</v>
      </c>
      <c r="N14" s="5">
        <f t="shared" si="3"/>
        <v>55</v>
      </c>
    </row>
    <row r="15" spans="1:15" x14ac:dyDescent="0.25">
      <c r="A15" s="6">
        <v>14</v>
      </c>
      <c r="B15" t="s">
        <v>39</v>
      </c>
      <c r="C15" s="1">
        <v>45016</v>
      </c>
      <c r="D15" s="1">
        <v>45024</v>
      </c>
      <c r="E15" t="s">
        <v>16</v>
      </c>
      <c r="F15" t="s">
        <v>55</v>
      </c>
      <c r="G15">
        <v>1</v>
      </c>
      <c r="H15" s="2">
        <v>22.99</v>
      </c>
      <c r="I15">
        <f>70</f>
        <v>70</v>
      </c>
      <c r="J15" s="2">
        <f t="shared" si="2"/>
        <v>22.99</v>
      </c>
      <c r="K15" s="2">
        <f t="shared" si="0"/>
        <v>0.3284285714285714</v>
      </c>
      <c r="L15">
        <v>1</v>
      </c>
      <c r="M15" s="2">
        <f t="shared" si="1"/>
        <v>0.3284285714285714</v>
      </c>
      <c r="N15" s="5">
        <f t="shared" si="3"/>
        <v>70</v>
      </c>
    </row>
    <row r="16" spans="1:15" x14ac:dyDescent="0.25">
      <c r="A16" s="6">
        <v>15</v>
      </c>
      <c r="B16" t="s">
        <v>37</v>
      </c>
      <c r="C16" s="1">
        <v>45016</v>
      </c>
      <c r="D16" s="1">
        <v>45029</v>
      </c>
      <c r="E16" t="s">
        <v>41</v>
      </c>
      <c r="F16" t="s">
        <v>49</v>
      </c>
      <c r="G16">
        <v>1</v>
      </c>
      <c r="H16" s="2">
        <v>48.02</v>
      </c>
      <c r="I16">
        <v>100</v>
      </c>
      <c r="J16" s="2">
        <f t="shared" si="2"/>
        <v>48.02</v>
      </c>
      <c r="K16" s="2">
        <f t="shared" si="0"/>
        <v>0.48020000000000002</v>
      </c>
      <c r="L16">
        <v>1</v>
      </c>
      <c r="M16" s="2">
        <f t="shared" si="1"/>
        <v>0.48020000000000002</v>
      </c>
      <c r="N16" s="5">
        <f t="shared" si="3"/>
        <v>100</v>
      </c>
    </row>
    <row r="17" spans="1:14" x14ac:dyDescent="0.25">
      <c r="A17" s="6">
        <v>16</v>
      </c>
      <c r="B17" t="s">
        <v>37</v>
      </c>
      <c r="C17" s="1">
        <v>45016</v>
      </c>
      <c r="D17" s="1">
        <v>45029</v>
      </c>
      <c r="E17" t="s">
        <v>95</v>
      </c>
      <c r="F17" t="s">
        <v>96</v>
      </c>
      <c r="G17">
        <v>1</v>
      </c>
      <c r="H17" s="2">
        <v>25.65</v>
      </c>
      <c r="I17">
        <v>1000</v>
      </c>
      <c r="J17" s="2">
        <f t="shared" si="2"/>
        <v>25.65</v>
      </c>
      <c r="K17" s="2">
        <f t="shared" si="0"/>
        <v>2.5649999999999999E-2</v>
      </c>
      <c r="L17" s="2">
        <v>10</v>
      </c>
      <c r="M17" s="2">
        <f t="shared" si="1"/>
        <v>0.25650000000000001</v>
      </c>
      <c r="N17" s="5">
        <f t="shared" si="3"/>
        <v>100</v>
      </c>
    </row>
    <row r="18" spans="1:14" x14ac:dyDescent="0.25">
      <c r="D18" s="1"/>
      <c r="J18" s="2"/>
      <c r="N18" s="5"/>
    </row>
    <row r="19" spans="1:14" x14ac:dyDescent="0.25">
      <c r="D19" s="1"/>
      <c r="N19" s="5"/>
    </row>
    <row r="20" spans="1:14" x14ac:dyDescent="0.25">
      <c r="A20" s="3"/>
      <c r="B20" s="3"/>
      <c r="C20" s="3"/>
      <c r="D20" s="3"/>
      <c r="E20" s="3"/>
      <c r="F20" s="3"/>
      <c r="G20" s="3"/>
      <c r="H20" s="4"/>
      <c r="I20" s="3"/>
      <c r="J20" s="3" t="s">
        <v>58</v>
      </c>
      <c r="K20" s="4"/>
      <c r="L20" s="3"/>
      <c r="M20" s="4" t="s">
        <v>60</v>
      </c>
      <c r="N20" s="3" t="s">
        <v>71</v>
      </c>
    </row>
    <row r="21" spans="1:14" x14ac:dyDescent="0.25">
      <c r="I21" s="2"/>
      <c r="J21" s="2">
        <f>SUM(J2:J19)</f>
        <v>770.69999999999993</v>
      </c>
      <c r="L21" s="2"/>
      <c r="M21" s="2">
        <f>SUM(M2:M19)</f>
        <v>12.072576450216452</v>
      </c>
      <c r="N21" s="5">
        <f>MIN(N2:N19)</f>
        <v>46.875</v>
      </c>
    </row>
  </sheetData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A854-EC30-234D-B813-92F588BADCD5}">
  <dimension ref="A1:O21"/>
  <sheetViews>
    <sheetView workbookViewId="0">
      <selection activeCell="K6" sqref="K6"/>
    </sheetView>
  </sheetViews>
  <sheetFormatPr defaultColWidth="11" defaultRowHeight="15.75" x14ac:dyDescent="0.25"/>
  <cols>
    <col min="1" max="2" width="13" customWidth="1"/>
    <col min="3" max="4" width="11.875" customWidth="1"/>
    <col min="5" max="5" width="14.625" customWidth="1"/>
    <col min="6" max="6" width="23.125" customWidth="1"/>
    <col min="7" max="7" width="6.375" customWidth="1"/>
    <col min="8" max="8" width="11.625" style="2" customWidth="1"/>
    <col min="9" max="10" width="11.625" customWidth="1"/>
    <col min="11" max="11" width="11.875" style="2" customWidth="1"/>
    <col min="13" max="13" width="13" style="2" customWidth="1"/>
  </cols>
  <sheetData>
    <row r="1" spans="1:15" x14ac:dyDescent="0.25">
      <c r="A1" t="s">
        <v>1</v>
      </c>
      <c r="B1" t="s">
        <v>36</v>
      </c>
      <c r="C1" t="s">
        <v>9</v>
      </c>
      <c r="D1" t="s">
        <v>10</v>
      </c>
      <c r="E1" t="s">
        <v>2</v>
      </c>
      <c r="F1" t="s">
        <v>6</v>
      </c>
      <c r="G1" t="s">
        <v>56</v>
      </c>
      <c r="H1" s="2" t="s">
        <v>3</v>
      </c>
      <c r="I1" t="s">
        <v>4</v>
      </c>
      <c r="J1" t="s">
        <v>57</v>
      </c>
      <c r="K1" s="2" t="s">
        <v>5</v>
      </c>
      <c r="L1" t="s">
        <v>100</v>
      </c>
    </row>
    <row r="2" spans="1:15" x14ac:dyDescent="0.25">
      <c r="A2" s="6">
        <v>1</v>
      </c>
      <c r="B2" t="s">
        <v>37</v>
      </c>
      <c r="C2" s="1">
        <v>45009</v>
      </c>
      <c r="D2" s="1">
        <v>45023</v>
      </c>
      <c r="E2" t="s">
        <v>18</v>
      </c>
      <c r="F2" t="s">
        <v>17</v>
      </c>
      <c r="G2">
        <v>1</v>
      </c>
      <c r="H2" s="2">
        <v>16.739999999999998</v>
      </c>
      <c r="I2">
        <v>10</v>
      </c>
      <c r="J2" s="2">
        <f>G2*H2</f>
        <v>16.739999999999998</v>
      </c>
      <c r="K2" s="2">
        <f>H2/I2</f>
        <v>1.6739999999999999</v>
      </c>
      <c r="M2"/>
    </row>
    <row r="3" spans="1:15" x14ac:dyDescent="0.25">
      <c r="A3" s="6">
        <v>2</v>
      </c>
      <c r="B3" t="s">
        <v>37</v>
      </c>
      <c r="C3" s="1">
        <v>45009</v>
      </c>
      <c r="D3" s="1">
        <v>45023</v>
      </c>
      <c r="E3" t="s">
        <v>15</v>
      </c>
      <c r="F3" t="s">
        <v>19</v>
      </c>
      <c r="G3">
        <v>1</v>
      </c>
      <c r="H3" s="2">
        <v>19.34</v>
      </c>
      <c r="I3">
        <v>1</v>
      </c>
      <c r="J3" s="2">
        <f t="shared" ref="J3:J7" si="0">G3*H3</f>
        <v>19.34</v>
      </c>
      <c r="K3" s="2">
        <f t="shared" ref="K3:L7" si="1">H3/I3</f>
        <v>19.34</v>
      </c>
      <c r="M3"/>
    </row>
    <row r="4" spans="1:15" x14ac:dyDescent="0.25">
      <c r="A4" s="6">
        <v>3</v>
      </c>
      <c r="B4" t="s">
        <v>37</v>
      </c>
      <c r="C4" s="1">
        <v>45009</v>
      </c>
      <c r="D4" s="1">
        <v>45023</v>
      </c>
      <c r="E4" t="s">
        <v>20</v>
      </c>
      <c r="F4" t="s">
        <v>21</v>
      </c>
      <c r="G4">
        <v>1</v>
      </c>
      <c r="H4" s="2">
        <v>9.67</v>
      </c>
      <c r="I4">
        <v>1</v>
      </c>
      <c r="J4" s="2">
        <f t="shared" si="0"/>
        <v>9.67</v>
      </c>
      <c r="K4" s="2">
        <f t="shared" si="1"/>
        <v>9.67</v>
      </c>
      <c r="M4"/>
    </row>
    <row r="5" spans="1:15" x14ac:dyDescent="0.25">
      <c r="A5" s="6">
        <v>4</v>
      </c>
      <c r="B5" t="s">
        <v>37</v>
      </c>
      <c r="C5" s="1">
        <v>45009</v>
      </c>
      <c r="D5" s="1">
        <v>45013</v>
      </c>
      <c r="E5" t="s">
        <v>22</v>
      </c>
      <c r="F5" t="s">
        <v>23</v>
      </c>
      <c r="G5">
        <v>1</v>
      </c>
      <c r="H5" s="2">
        <v>19.260000000000002</v>
      </c>
      <c r="I5">
        <v>1</v>
      </c>
      <c r="J5" s="2">
        <f t="shared" si="0"/>
        <v>19.260000000000002</v>
      </c>
      <c r="K5" s="2">
        <f t="shared" si="1"/>
        <v>19.260000000000002</v>
      </c>
      <c r="M5"/>
    </row>
    <row r="6" spans="1:15" x14ac:dyDescent="0.25">
      <c r="A6" s="6">
        <v>5</v>
      </c>
      <c r="B6" t="s">
        <v>37</v>
      </c>
      <c r="C6" s="1">
        <v>45009</v>
      </c>
      <c r="D6" s="1">
        <v>45023</v>
      </c>
      <c r="E6" t="s">
        <v>27</v>
      </c>
      <c r="F6" t="s">
        <v>28</v>
      </c>
      <c r="G6">
        <v>7</v>
      </c>
      <c r="H6" s="2">
        <f>385.14/7</f>
        <v>55.019999999999996</v>
      </c>
      <c r="I6">
        <v>1</v>
      </c>
      <c r="J6" s="2">
        <f t="shared" si="0"/>
        <v>385.14</v>
      </c>
      <c r="K6" s="2">
        <f t="shared" si="1"/>
        <v>55.019999999999996</v>
      </c>
      <c r="L6" s="7">
        <v>30.64</v>
      </c>
      <c r="M6"/>
    </row>
    <row r="7" spans="1:15" x14ac:dyDescent="0.25">
      <c r="A7" s="6">
        <v>6</v>
      </c>
      <c r="B7" t="s">
        <v>37</v>
      </c>
      <c r="C7" s="1">
        <v>45009</v>
      </c>
      <c r="D7" s="1">
        <v>45023</v>
      </c>
      <c r="E7" t="s">
        <v>18</v>
      </c>
      <c r="F7" t="s">
        <v>29</v>
      </c>
      <c r="G7">
        <v>1</v>
      </c>
      <c r="H7" s="2">
        <v>30.83</v>
      </c>
      <c r="I7">
        <v>1</v>
      </c>
      <c r="J7" s="2">
        <f t="shared" si="0"/>
        <v>30.83</v>
      </c>
      <c r="K7" s="2">
        <f t="shared" si="1"/>
        <v>30.83</v>
      </c>
      <c r="M7"/>
      <c r="O7" s="2"/>
    </row>
    <row r="8" spans="1:15" x14ac:dyDescent="0.25">
      <c r="A8" s="6">
        <v>7</v>
      </c>
      <c r="B8" t="s">
        <v>37</v>
      </c>
      <c r="C8" s="1">
        <v>45016</v>
      </c>
      <c r="D8" s="1">
        <v>45029</v>
      </c>
      <c r="E8" t="s">
        <v>45</v>
      </c>
      <c r="F8" t="s">
        <v>98</v>
      </c>
      <c r="G8">
        <v>4</v>
      </c>
      <c r="H8" s="2">
        <v>28.52</v>
      </c>
      <c r="I8">
        <v>1</v>
      </c>
      <c r="J8" s="2">
        <f>G8*H8</f>
        <v>114.08</v>
      </c>
      <c r="K8" s="2">
        <f>H8/I8</f>
        <v>28.52</v>
      </c>
      <c r="M8"/>
      <c r="O8" s="2"/>
    </row>
    <row r="9" spans="1:15" x14ac:dyDescent="0.25">
      <c r="A9" s="6">
        <v>8</v>
      </c>
      <c r="B9" t="s">
        <v>37</v>
      </c>
      <c r="C9" s="1">
        <v>45016</v>
      </c>
      <c r="D9" s="1">
        <v>45029</v>
      </c>
      <c r="E9" t="s">
        <v>45</v>
      </c>
      <c r="F9" t="s">
        <v>98</v>
      </c>
      <c r="G9">
        <v>3</v>
      </c>
      <c r="H9" s="2">
        <v>29.26</v>
      </c>
      <c r="I9">
        <v>1</v>
      </c>
      <c r="J9" s="2">
        <f>G9*H9</f>
        <v>87.78</v>
      </c>
      <c r="K9" s="2">
        <f>H9/I9</f>
        <v>29.26</v>
      </c>
      <c r="M9"/>
      <c r="O9" s="2"/>
    </row>
    <row r="10" spans="1:15" x14ac:dyDescent="0.25">
      <c r="A10" s="6">
        <v>9</v>
      </c>
      <c r="B10" t="s">
        <v>37</v>
      </c>
      <c r="C10" s="1">
        <v>45016</v>
      </c>
      <c r="D10" s="1">
        <v>45029</v>
      </c>
      <c r="E10" t="s">
        <v>85</v>
      </c>
      <c r="F10" t="s">
        <v>97</v>
      </c>
      <c r="G10">
        <v>1</v>
      </c>
      <c r="H10" s="2">
        <v>1.34</v>
      </c>
      <c r="I10">
        <v>1</v>
      </c>
      <c r="J10" s="2">
        <f>G10*H10</f>
        <v>1.34</v>
      </c>
      <c r="K10" s="2">
        <f>H10/I10</f>
        <v>1.34</v>
      </c>
      <c r="M10"/>
      <c r="O10" s="2"/>
    </row>
    <row r="11" spans="1:15" x14ac:dyDescent="0.25">
      <c r="G11" s="2"/>
      <c r="H11"/>
      <c r="J11" s="2"/>
      <c r="M11"/>
      <c r="O11" s="2"/>
    </row>
    <row r="12" spans="1:15" x14ac:dyDescent="0.25">
      <c r="G12" s="2"/>
      <c r="H12"/>
      <c r="J12" s="2"/>
      <c r="M12"/>
      <c r="O12" s="2"/>
    </row>
    <row r="13" spans="1:15" x14ac:dyDescent="0.25">
      <c r="G13" s="2"/>
      <c r="H13"/>
      <c r="J13" s="2"/>
      <c r="M13"/>
      <c r="O13" s="2"/>
    </row>
    <row r="14" spans="1:15" x14ac:dyDescent="0.25">
      <c r="G14" s="2"/>
      <c r="H14"/>
      <c r="J14" s="2"/>
      <c r="M14"/>
      <c r="O14" s="2"/>
    </row>
    <row r="15" spans="1:15" x14ac:dyDescent="0.25">
      <c r="G15" s="2"/>
      <c r="H15"/>
      <c r="J15" s="2"/>
      <c r="M15"/>
      <c r="O15" s="2"/>
    </row>
    <row r="16" spans="1:15" x14ac:dyDescent="0.25">
      <c r="G16" s="2"/>
      <c r="H16"/>
      <c r="J16" s="2"/>
      <c r="M16"/>
    </row>
    <row r="17" spans="1:13" x14ac:dyDescent="0.25">
      <c r="G17" s="2"/>
      <c r="H17"/>
      <c r="J17" s="2"/>
      <c r="M17"/>
    </row>
    <row r="18" spans="1:13" x14ac:dyDescent="0.25">
      <c r="G18" s="2"/>
      <c r="H18"/>
      <c r="J18" s="2"/>
      <c r="M18"/>
    </row>
    <row r="19" spans="1:13" x14ac:dyDescent="0.25">
      <c r="G19" s="2"/>
      <c r="H19"/>
      <c r="J19" s="2"/>
      <c r="M19"/>
    </row>
    <row r="20" spans="1:13" x14ac:dyDescent="0.25">
      <c r="A20" s="3"/>
      <c r="B20" s="3"/>
      <c r="C20" s="3"/>
      <c r="D20" s="3"/>
      <c r="E20" s="3"/>
      <c r="F20" s="3"/>
      <c r="G20" s="4"/>
      <c r="H20" s="3"/>
      <c r="I20" s="4"/>
      <c r="J20" s="3" t="s">
        <v>58</v>
      </c>
      <c r="K20" s="4"/>
      <c r="M20"/>
    </row>
    <row r="21" spans="1:13" x14ac:dyDescent="0.25">
      <c r="G21" s="2"/>
      <c r="H21"/>
      <c r="I21" s="2"/>
      <c r="J21" s="2">
        <f>SUM(J2:J19)</f>
        <v>684.18</v>
      </c>
      <c r="M21"/>
    </row>
  </sheetData>
  <pageMargins left="0.7" right="0.7" top="0.75" bottom="0.7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DC57-8DE7-3643-A203-26F5349DDB70}">
  <dimension ref="A1:O21"/>
  <sheetViews>
    <sheetView workbookViewId="0">
      <selection activeCell="L8" sqref="L8"/>
    </sheetView>
  </sheetViews>
  <sheetFormatPr defaultColWidth="11" defaultRowHeight="15.75" x14ac:dyDescent="0.25"/>
  <cols>
    <col min="1" max="2" width="13" customWidth="1"/>
    <col min="3" max="4" width="11.875" customWidth="1"/>
    <col min="5" max="5" width="14.625" customWidth="1"/>
    <col min="6" max="6" width="23.125" customWidth="1"/>
    <col min="7" max="7" width="6.375" customWidth="1"/>
    <col min="8" max="8" width="11.625" style="2" customWidth="1"/>
    <col min="9" max="10" width="11.625" customWidth="1"/>
    <col min="11" max="11" width="11.875" style="2" customWidth="1"/>
    <col min="12" max="12" width="47.75" customWidth="1"/>
    <col min="13" max="13" width="13" style="2" customWidth="1"/>
  </cols>
  <sheetData>
    <row r="1" spans="1:15" x14ac:dyDescent="0.25">
      <c r="A1" t="s">
        <v>1</v>
      </c>
      <c r="B1" t="s">
        <v>36</v>
      </c>
      <c r="C1" t="s">
        <v>9</v>
      </c>
      <c r="D1" t="s">
        <v>10</v>
      </c>
      <c r="E1" t="s">
        <v>2</v>
      </c>
      <c r="F1" t="s">
        <v>6</v>
      </c>
      <c r="G1" t="s">
        <v>56</v>
      </c>
      <c r="H1" s="2" t="s">
        <v>3</v>
      </c>
      <c r="I1" t="s">
        <v>4</v>
      </c>
      <c r="J1" t="s">
        <v>57</v>
      </c>
      <c r="K1" s="2" t="s">
        <v>5</v>
      </c>
      <c r="L1" t="s">
        <v>87</v>
      </c>
    </row>
    <row r="2" spans="1:15" x14ac:dyDescent="0.25">
      <c r="A2">
        <v>1</v>
      </c>
      <c r="B2" t="s">
        <v>43</v>
      </c>
      <c r="C2" s="1">
        <v>44927</v>
      </c>
      <c r="D2" s="1">
        <v>44927</v>
      </c>
      <c r="E2" t="s">
        <v>61</v>
      </c>
      <c r="F2" t="s">
        <v>62</v>
      </c>
      <c r="G2">
        <v>3</v>
      </c>
      <c r="H2" s="2">
        <v>0</v>
      </c>
      <c r="I2">
        <v>1</v>
      </c>
      <c r="J2" s="2">
        <f>G2*H2</f>
        <v>0</v>
      </c>
      <c r="K2" s="2">
        <f>H2/I2</f>
        <v>0</v>
      </c>
      <c r="L2" t="s">
        <v>88</v>
      </c>
      <c r="M2"/>
    </row>
    <row r="3" spans="1:15" x14ac:dyDescent="0.25">
      <c r="A3">
        <v>2</v>
      </c>
      <c r="B3" t="s">
        <v>43</v>
      </c>
      <c r="C3" s="1">
        <v>44927</v>
      </c>
      <c r="D3" s="1">
        <v>44927</v>
      </c>
      <c r="E3" t="s">
        <v>63</v>
      </c>
      <c r="F3" t="s">
        <v>64</v>
      </c>
      <c r="G3">
        <v>3</v>
      </c>
      <c r="H3" s="2">
        <v>0</v>
      </c>
      <c r="I3">
        <v>1</v>
      </c>
      <c r="J3" s="2">
        <f t="shared" ref="J3:J16" si="0">G3*H3</f>
        <v>0</v>
      </c>
      <c r="K3" s="2">
        <f t="shared" ref="K3:K16" si="1">H3/I3</f>
        <v>0</v>
      </c>
      <c r="L3" t="s">
        <v>88</v>
      </c>
      <c r="M3"/>
    </row>
    <row r="4" spans="1:15" x14ac:dyDescent="0.25">
      <c r="A4">
        <v>3</v>
      </c>
      <c r="B4" t="s">
        <v>90</v>
      </c>
      <c r="C4" s="1">
        <v>45013</v>
      </c>
      <c r="E4" t="s">
        <v>40</v>
      </c>
      <c r="F4" t="s">
        <v>86</v>
      </c>
      <c r="G4">
        <v>3</v>
      </c>
      <c r="H4" s="2">
        <v>0</v>
      </c>
      <c r="I4">
        <v>1</v>
      </c>
      <c r="J4" s="2">
        <f t="shared" si="0"/>
        <v>0</v>
      </c>
      <c r="K4" s="2">
        <f t="shared" si="1"/>
        <v>0</v>
      </c>
      <c r="L4" t="s">
        <v>88</v>
      </c>
      <c r="M4"/>
    </row>
    <row r="5" spans="1:15" x14ac:dyDescent="0.25">
      <c r="A5">
        <v>4</v>
      </c>
      <c r="B5" t="s">
        <v>44</v>
      </c>
      <c r="C5" s="1">
        <v>45014</v>
      </c>
      <c r="D5" s="1">
        <v>45014</v>
      </c>
      <c r="E5" t="s">
        <v>20</v>
      </c>
      <c r="F5" t="s">
        <v>42</v>
      </c>
      <c r="G5">
        <v>7</v>
      </c>
      <c r="H5" s="2">
        <v>0</v>
      </c>
      <c r="I5">
        <v>1</v>
      </c>
      <c r="J5" s="2">
        <f t="shared" si="0"/>
        <v>0</v>
      </c>
      <c r="K5" s="2">
        <f t="shared" si="1"/>
        <v>0</v>
      </c>
      <c r="L5" t="s">
        <v>89</v>
      </c>
      <c r="M5"/>
    </row>
    <row r="6" spans="1:15" x14ac:dyDescent="0.25">
      <c r="A6">
        <v>5</v>
      </c>
      <c r="B6" t="s">
        <v>50</v>
      </c>
      <c r="C6" s="1">
        <v>44927</v>
      </c>
      <c r="D6" s="1">
        <v>45029</v>
      </c>
      <c r="E6" t="s">
        <v>65</v>
      </c>
      <c r="F6" t="s">
        <v>66</v>
      </c>
      <c r="G6">
        <v>7</v>
      </c>
      <c r="H6" s="2">
        <v>0</v>
      </c>
      <c r="I6">
        <v>1</v>
      </c>
      <c r="J6" s="2">
        <f t="shared" si="0"/>
        <v>0</v>
      </c>
      <c r="K6" s="2">
        <f t="shared" si="1"/>
        <v>0</v>
      </c>
      <c r="M6"/>
    </row>
    <row r="7" spans="1:15" x14ac:dyDescent="0.25">
      <c r="A7">
        <v>6</v>
      </c>
      <c r="B7" t="s">
        <v>43</v>
      </c>
      <c r="C7" s="1">
        <v>45013</v>
      </c>
      <c r="D7" s="1">
        <v>45013</v>
      </c>
      <c r="E7" t="s">
        <v>80</v>
      </c>
      <c r="F7" t="s">
        <v>81</v>
      </c>
      <c r="G7">
        <v>1</v>
      </c>
      <c r="H7" s="2">
        <v>0</v>
      </c>
      <c r="I7">
        <v>1</v>
      </c>
      <c r="J7" s="2">
        <f t="shared" ref="J7" si="2">G7*H7</f>
        <v>0</v>
      </c>
      <c r="K7" s="2">
        <f t="shared" ref="K7" si="3">H7/I7</f>
        <v>0</v>
      </c>
      <c r="M7"/>
    </row>
    <row r="8" spans="1:15" x14ac:dyDescent="0.25">
      <c r="A8">
        <v>7</v>
      </c>
      <c r="B8" t="s">
        <v>90</v>
      </c>
      <c r="C8" s="1">
        <v>45013</v>
      </c>
      <c r="E8" t="s">
        <v>67</v>
      </c>
      <c r="F8" t="s">
        <v>68</v>
      </c>
      <c r="G8">
        <v>1</v>
      </c>
      <c r="H8" s="2">
        <v>0</v>
      </c>
      <c r="I8">
        <v>1</v>
      </c>
      <c r="J8" s="2">
        <f t="shared" si="0"/>
        <v>0</v>
      </c>
      <c r="K8" s="2">
        <f t="shared" si="1"/>
        <v>0</v>
      </c>
      <c r="L8" t="s">
        <v>91</v>
      </c>
      <c r="M8"/>
      <c r="O8" s="2"/>
    </row>
    <row r="9" spans="1:15" x14ac:dyDescent="0.25">
      <c r="A9">
        <v>8</v>
      </c>
      <c r="B9" t="s">
        <v>43</v>
      </c>
      <c r="C9" s="1">
        <v>45013</v>
      </c>
      <c r="D9" s="1"/>
      <c r="E9" t="s">
        <v>82</v>
      </c>
      <c r="F9" t="s">
        <v>83</v>
      </c>
      <c r="G9">
        <v>7</v>
      </c>
      <c r="H9" s="2">
        <v>0</v>
      </c>
      <c r="I9">
        <v>1</v>
      </c>
      <c r="J9" s="2">
        <f t="shared" si="0"/>
        <v>0</v>
      </c>
      <c r="K9" s="2">
        <f t="shared" si="1"/>
        <v>0</v>
      </c>
      <c r="M9"/>
      <c r="O9" s="2"/>
    </row>
    <row r="10" spans="1:15" x14ac:dyDescent="0.25">
      <c r="A10">
        <v>9</v>
      </c>
      <c r="B10" t="s">
        <v>43</v>
      </c>
      <c r="C10" s="1">
        <v>45013</v>
      </c>
      <c r="D10" s="1">
        <v>45013</v>
      </c>
      <c r="E10" t="s">
        <v>69</v>
      </c>
      <c r="F10" t="s">
        <v>84</v>
      </c>
      <c r="G10">
        <v>1</v>
      </c>
      <c r="H10" s="2">
        <v>0</v>
      </c>
      <c r="I10">
        <v>1</v>
      </c>
      <c r="J10" s="2">
        <f t="shared" si="0"/>
        <v>0</v>
      </c>
      <c r="K10" s="2">
        <f t="shared" si="1"/>
        <v>0</v>
      </c>
      <c r="M10"/>
      <c r="O10" s="2"/>
    </row>
    <row r="11" spans="1:15" x14ac:dyDescent="0.25">
      <c r="A11">
        <v>10</v>
      </c>
      <c r="B11" t="s">
        <v>90</v>
      </c>
      <c r="C11" s="1">
        <v>45013</v>
      </c>
      <c r="E11" t="s">
        <v>92</v>
      </c>
      <c r="F11" t="s">
        <v>70</v>
      </c>
      <c r="G11">
        <v>8</v>
      </c>
      <c r="H11" s="2">
        <v>0</v>
      </c>
      <c r="I11">
        <v>1</v>
      </c>
      <c r="J11" s="2">
        <f t="shared" si="0"/>
        <v>0</v>
      </c>
      <c r="K11" s="2">
        <f t="shared" si="1"/>
        <v>0</v>
      </c>
      <c r="L11" t="s">
        <v>93</v>
      </c>
      <c r="M11"/>
      <c r="O11" s="2"/>
    </row>
    <row r="12" spans="1:15" x14ac:dyDescent="0.25">
      <c r="A12">
        <v>11</v>
      </c>
      <c r="B12" t="s">
        <v>43</v>
      </c>
      <c r="C12" s="1">
        <v>45013</v>
      </c>
      <c r="D12" s="1">
        <v>45013</v>
      </c>
      <c r="E12" t="s">
        <v>16</v>
      </c>
      <c r="F12" t="s">
        <v>75</v>
      </c>
      <c r="G12">
        <v>50</v>
      </c>
      <c r="H12" s="2">
        <v>0</v>
      </c>
      <c r="I12">
        <v>1</v>
      </c>
      <c r="J12" s="2">
        <f t="shared" si="0"/>
        <v>0</v>
      </c>
      <c r="K12" s="2">
        <f t="shared" si="1"/>
        <v>0</v>
      </c>
      <c r="L12" t="s">
        <v>94</v>
      </c>
      <c r="M12"/>
      <c r="O12" s="2"/>
    </row>
    <row r="13" spans="1:15" x14ac:dyDescent="0.25">
      <c r="A13">
        <v>12</v>
      </c>
      <c r="B13" t="s">
        <v>50</v>
      </c>
      <c r="C13" s="1">
        <v>44927</v>
      </c>
      <c r="D13" s="1">
        <v>45013</v>
      </c>
      <c r="E13" t="s">
        <v>73</v>
      </c>
      <c r="F13" t="s">
        <v>72</v>
      </c>
      <c r="G13">
        <v>1</v>
      </c>
      <c r="H13" s="2">
        <v>0</v>
      </c>
      <c r="I13">
        <v>1</v>
      </c>
      <c r="J13" s="2">
        <f t="shared" si="0"/>
        <v>0</v>
      </c>
      <c r="K13" s="2">
        <f t="shared" si="1"/>
        <v>0</v>
      </c>
      <c r="M13"/>
      <c r="O13" s="2"/>
    </row>
    <row r="14" spans="1:15" x14ac:dyDescent="0.25">
      <c r="A14">
        <v>13</v>
      </c>
      <c r="B14" t="s">
        <v>43</v>
      </c>
      <c r="C14" s="1">
        <v>45013</v>
      </c>
      <c r="D14" s="1">
        <v>45013</v>
      </c>
      <c r="E14" t="s">
        <v>0</v>
      </c>
      <c r="F14" t="s">
        <v>74</v>
      </c>
      <c r="G14">
        <v>4</v>
      </c>
      <c r="H14" s="2">
        <v>0</v>
      </c>
      <c r="I14">
        <v>1</v>
      </c>
      <c r="J14" s="2">
        <f t="shared" si="0"/>
        <v>0</v>
      </c>
      <c r="K14" s="2">
        <f t="shared" si="1"/>
        <v>0</v>
      </c>
      <c r="M14"/>
      <c r="O14" s="2"/>
    </row>
    <row r="15" spans="1:15" x14ac:dyDescent="0.25">
      <c r="A15">
        <v>14</v>
      </c>
      <c r="B15" t="s">
        <v>43</v>
      </c>
      <c r="C15" s="1">
        <v>45013</v>
      </c>
      <c r="D15" s="1">
        <v>45013</v>
      </c>
      <c r="E15" t="s">
        <v>76</v>
      </c>
      <c r="F15" t="s">
        <v>77</v>
      </c>
      <c r="G15">
        <v>1</v>
      </c>
      <c r="H15" s="2">
        <v>0</v>
      </c>
      <c r="I15">
        <v>1</v>
      </c>
      <c r="J15" s="2">
        <f t="shared" si="0"/>
        <v>0</v>
      </c>
      <c r="K15" s="2">
        <f t="shared" si="1"/>
        <v>0</v>
      </c>
      <c r="M15"/>
      <c r="O15" s="2"/>
    </row>
    <row r="16" spans="1:15" x14ac:dyDescent="0.25">
      <c r="A16">
        <v>15</v>
      </c>
      <c r="B16" t="s">
        <v>43</v>
      </c>
      <c r="C16" s="1">
        <v>45013</v>
      </c>
      <c r="D16" s="1">
        <v>45013</v>
      </c>
      <c r="E16" t="s">
        <v>79</v>
      </c>
      <c r="F16" t="s">
        <v>78</v>
      </c>
      <c r="G16">
        <v>1</v>
      </c>
      <c r="H16" s="2">
        <v>0</v>
      </c>
      <c r="I16">
        <v>1</v>
      </c>
      <c r="J16" s="2">
        <f t="shared" si="0"/>
        <v>0</v>
      </c>
      <c r="K16" s="2">
        <f t="shared" si="1"/>
        <v>0</v>
      </c>
      <c r="M16"/>
      <c r="O16" s="2"/>
    </row>
    <row r="17" spans="1:13" x14ac:dyDescent="0.25">
      <c r="C17" s="1"/>
      <c r="D17" s="1"/>
      <c r="J17" s="2"/>
      <c r="M17"/>
    </row>
    <row r="18" spans="1:13" x14ac:dyDescent="0.25">
      <c r="C18" s="1"/>
      <c r="J18" s="2"/>
      <c r="M18"/>
    </row>
    <row r="19" spans="1:13" x14ac:dyDescent="0.25">
      <c r="H19"/>
      <c r="J19" s="2"/>
      <c r="M19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4"/>
      <c r="J20" s="3" t="s">
        <v>58</v>
      </c>
      <c r="K20" s="4"/>
      <c r="M20"/>
    </row>
    <row r="21" spans="1:13" x14ac:dyDescent="0.25">
      <c r="H21"/>
      <c r="I21" s="2"/>
      <c r="J21" s="2">
        <f>SUM(J2:J19)</f>
        <v>0</v>
      </c>
      <c r="M21"/>
    </row>
  </sheetData>
  <pageMargins left="0.7" right="0.7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Cost per  LL</vt:lpstr>
      <vt:lpstr>Cost new assets</vt:lpstr>
      <vt:lpstr>Cost current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Vos</dc:creator>
  <cp:lastModifiedBy>Daniel Vos</cp:lastModifiedBy>
  <cp:lastPrinted>2023-03-28T13:33:48Z</cp:lastPrinted>
  <dcterms:created xsi:type="dcterms:W3CDTF">2023-03-26T15:41:45Z</dcterms:created>
  <dcterms:modified xsi:type="dcterms:W3CDTF">2023-04-14T08:15:05Z</dcterms:modified>
</cp:coreProperties>
</file>