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ityscapes\gitrepo\scripts\helpers\"/>
    </mc:Choice>
  </mc:AlternateContent>
  <bookViews>
    <workbookView xWindow="0" yWindow="0" windowWidth="19200" windowHeight="11595" activeTab="2"/>
  </bookViews>
  <sheets>
    <sheet name="CamVid600" sheetId="1" r:id="rId1"/>
    <sheet name="CamVid701" sheetId="2" r:id="rId2"/>
    <sheet name="cityscapes-train-val-3475" sheetId="3" r:id="rId3"/>
  </sheets>
  <definedNames>
    <definedName name="dummy" localSheetId="0">CamVid600!$A$1:$B$13</definedName>
    <definedName name="dummy" localSheetId="1">CamVid701!$A$2:$B$13</definedName>
    <definedName name="weights_1" localSheetId="2">'cityscapes-train-val-3475'!$A$2:$B$35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" i="3"/>
  <c r="J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D6" i="3"/>
  <c r="D13" i="3"/>
  <c r="D4" i="3"/>
  <c r="D10" i="3"/>
  <c r="D16" i="3"/>
  <c r="D17" i="3"/>
  <c r="D20" i="3"/>
  <c r="B38" i="3"/>
  <c r="D3" i="3" s="1"/>
  <c r="D19" i="3" l="1"/>
  <c r="D11" i="3"/>
  <c r="D15" i="3"/>
  <c r="D18" i="3"/>
  <c r="J18" i="3" s="1"/>
  <c r="D5" i="3"/>
  <c r="J5" i="3" s="1"/>
  <c r="D8" i="3"/>
  <c r="D2" i="3"/>
  <c r="D9" i="3"/>
  <c r="J9" i="3" s="1"/>
  <c r="D12" i="3"/>
  <c r="D14" i="3"/>
  <c r="D7" i="3"/>
  <c r="J4" i="3"/>
  <c r="J6" i="3"/>
  <c r="J17" i="3"/>
  <c r="J16" i="3"/>
  <c r="J15" i="3"/>
  <c r="J11" i="3"/>
  <c r="J12" i="3"/>
  <c r="J14" i="3"/>
  <c r="J7" i="3"/>
  <c r="J3" i="3"/>
  <c r="J8" i="3"/>
  <c r="J10" i="3"/>
  <c r="J13" i="3"/>
  <c r="J19" i="3"/>
  <c r="J20" i="3"/>
  <c r="B37" i="3"/>
  <c r="B36" i="3"/>
  <c r="C13" i="3" l="1"/>
  <c r="C16" i="3"/>
  <c r="C24" i="3"/>
  <c r="C35" i="3"/>
  <c r="C4" i="3"/>
  <c r="C17" i="3"/>
  <c r="C27" i="3"/>
  <c r="C31" i="3"/>
  <c r="C32" i="3"/>
  <c r="C3" i="3"/>
  <c r="C7" i="3"/>
  <c r="C14" i="3"/>
  <c r="C26" i="3"/>
  <c r="C2" i="3"/>
  <c r="C12" i="3"/>
  <c r="C9" i="3"/>
  <c r="C33" i="3"/>
  <c r="C29" i="3"/>
  <c r="C11" i="3"/>
  <c r="C19" i="3"/>
  <c r="C21" i="3"/>
  <c r="C34" i="3"/>
  <c r="C8" i="3"/>
  <c r="C5" i="3"/>
  <c r="C23" i="3"/>
  <c r="C28" i="3"/>
  <c r="C18" i="3"/>
  <c r="C15" i="3"/>
  <c r="C22" i="3"/>
  <c r="C30" i="3"/>
  <c r="C6" i="3"/>
  <c r="C10" i="3"/>
  <c r="C20" i="3"/>
  <c r="C25" i="3"/>
  <c r="F13" i="1"/>
  <c r="F12" i="1"/>
  <c r="F11" i="1"/>
  <c r="F10" i="1"/>
  <c r="F9" i="1"/>
  <c r="F8" i="1"/>
  <c r="F7" i="1"/>
  <c r="F6" i="1"/>
  <c r="F5" i="1"/>
  <c r="F4" i="1"/>
  <c r="F3" i="1"/>
  <c r="F2" i="1"/>
  <c r="F3" i="2"/>
  <c r="F4" i="2"/>
  <c r="F5" i="2"/>
  <c r="F6" i="2"/>
  <c r="F7" i="2"/>
  <c r="F8" i="2"/>
  <c r="F9" i="2"/>
  <c r="F10" i="2"/>
  <c r="F11" i="2"/>
  <c r="F12" i="2"/>
  <c r="F13" i="2"/>
  <c r="F2" i="2"/>
  <c r="B15" i="2"/>
  <c r="B14" i="2"/>
  <c r="C13" i="2" s="1"/>
  <c r="B15" i="1"/>
  <c r="B14" i="1"/>
  <c r="C9" i="1" s="1"/>
  <c r="C2" i="2" l="1"/>
  <c r="D2" i="2" s="1"/>
  <c r="C3" i="2"/>
  <c r="C4" i="2"/>
  <c r="C12" i="2"/>
  <c r="C6" i="2"/>
  <c r="C7" i="2"/>
  <c r="C8" i="2"/>
  <c r="C9" i="2"/>
  <c r="C10" i="2"/>
  <c r="C11" i="2"/>
  <c r="C5" i="2"/>
  <c r="C7" i="1"/>
  <c r="C8" i="1"/>
  <c r="C3" i="1"/>
  <c r="C5" i="1"/>
  <c r="C10" i="1"/>
  <c r="C6" i="1"/>
  <c r="C4" i="1"/>
  <c r="C13" i="1"/>
  <c r="C2" i="1"/>
  <c r="C11" i="1"/>
  <c r="C12" i="1"/>
  <c r="D5" i="2" l="1"/>
  <c r="D7" i="2"/>
  <c r="D3" i="2"/>
  <c r="D11" i="2"/>
  <c r="D4" i="2"/>
  <c r="D10" i="2"/>
  <c r="D6" i="2"/>
  <c r="D8" i="2"/>
  <c r="D9" i="2"/>
  <c r="D12" i="2"/>
  <c r="D13" i="2"/>
  <c r="D4" i="1"/>
  <c r="D12" i="1"/>
  <c r="D3" i="1"/>
  <c r="D10" i="1"/>
  <c r="D11" i="1"/>
  <c r="D5" i="1"/>
  <c r="D13" i="1"/>
  <c r="D6" i="1"/>
  <c r="D7" i="1"/>
  <c r="D2" i="1"/>
  <c r="D8" i="1"/>
  <c r="D9" i="1"/>
</calcChain>
</file>

<file path=xl/connections.xml><?xml version="1.0" encoding="utf-8"?>
<connections xmlns="http://schemas.openxmlformats.org/spreadsheetml/2006/main">
  <connection id="1" name="dummy" type="6" refreshedVersion="5" background="1" saveData="1">
    <textPr codePage="850" sourceFile="C:\Users\Oeljeklaus\Desktop\caffe_parsenetfcn\examples\finetune_googlenet\dummy.txt" decimal="," thousands="." space="1" consecutive="1">
      <textFields count="2">
        <textField/>
        <textField/>
      </textFields>
    </textPr>
  </connection>
  <connection id="2" name="dummy1" type="6" refreshedVersion="5" background="1" saveData="1">
    <textPr codePage="850" sourceFile="C:\Users\Oeljeklaus\Desktop\caffe_parsenetfcn\examples\finetune_googlenet\dummy.txt" decimal="," thousands="." space="1" consecutive="1">
      <textFields count="2">
        <textField/>
        <textField/>
      </textFields>
    </textPr>
  </connection>
  <connection id="3" name="weights" type="6" refreshedVersion="5" background="1" saveData="1">
    <textPr codePage="850" sourceFile="D:\cityscapes\gitrepo\scripts\helpers\weights.txt" decimal="," thousands=".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<sst xmlns="http://schemas.openxmlformats.org/spreadsheetml/2006/main" count="122" uniqueCount="62">
  <si>
    <t>Bicyclist:</t>
  </si>
  <si>
    <t>Building:</t>
  </si>
  <si>
    <t>Car:</t>
  </si>
  <si>
    <t>ColumnPole:</t>
  </si>
  <si>
    <t>Fence:</t>
  </si>
  <si>
    <t>Pedestrian:</t>
  </si>
  <si>
    <t>Road:</t>
  </si>
  <si>
    <t>Sidewalk:</t>
  </si>
  <si>
    <t>SignSymbol:</t>
  </si>
  <si>
    <t>Sky:</t>
  </si>
  <si>
    <t>Tree:</t>
  </si>
  <si>
    <t>Ignore:</t>
  </si>
  <si>
    <t>Sum:</t>
  </si>
  <si>
    <t>Control:</t>
  </si>
  <si>
    <t>Pixelcount</t>
  </si>
  <si>
    <t>Percentage</t>
  </si>
  <si>
    <t>Cumulated</t>
  </si>
  <si>
    <t>eta</t>
  </si>
  <si>
    <t>k</t>
  </si>
  <si>
    <t>weight</t>
  </si>
  <si>
    <t>unlabeled:</t>
  </si>
  <si>
    <t>ego vehicle:</t>
  </si>
  <si>
    <t>rectification border:</t>
  </si>
  <si>
    <t>out of roi:</t>
  </si>
  <si>
    <t>static:</t>
  </si>
  <si>
    <t>dynamic:</t>
  </si>
  <si>
    <t>ground:</t>
  </si>
  <si>
    <t>road:</t>
  </si>
  <si>
    <t>sidewalk:</t>
  </si>
  <si>
    <t>parking:</t>
  </si>
  <si>
    <t>rail track:</t>
  </si>
  <si>
    <t>building:</t>
  </si>
  <si>
    <t>wall:</t>
  </si>
  <si>
    <t>fence:</t>
  </si>
  <si>
    <t>guard rail:</t>
  </si>
  <si>
    <t>bridge:</t>
  </si>
  <si>
    <t>tunnel:</t>
  </si>
  <si>
    <t>pole:</t>
  </si>
  <si>
    <t>polegroup:</t>
  </si>
  <si>
    <t>traffic light:</t>
  </si>
  <si>
    <t>traffic sign:</t>
  </si>
  <si>
    <t>vegetation:</t>
  </si>
  <si>
    <t>terrain:</t>
  </si>
  <si>
    <t>sky:</t>
  </si>
  <si>
    <t>person:</t>
  </si>
  <si>
    <t>rider:</t>
  </si>
  <si>
    <t>car:</t>
  </si>
  <si>
    <t>truck:</t>
  </si>
  <si>
    <t>bus:</t>
  </si>
  <si>
    <t>caravan:</t>
  </si>
  <si>
    <t>trailer:</t>
  </si>
  <si>
    <t>train:</t>
  </si>
  <si>
    <t>motorcycle:</t>
  </si>
  <si>
    <t>bicycle:</t>
  </si>
  <si>
    <t>False</t>
  </si>
  <si>
    <t>True</t>
  </si>
  <si>
    <t>ignore</t>
  </si>
  <si>
    <t>Sum_Valid:</t>
  </si>
  <si>
    <t>PercentageValid</t>
  </si>
  <si>
    <t>id</t>
  </si>
  <si>
    <t>trainid</t>
  </si>
  <si>
    <t>weight_round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</si>
</sst>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umm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ummy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eights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6" sqref="D6"/>
    </sheetView>
  </sheetViews>
  <sheetFormatPr baseColWidth="10" defaultRowHeight="15" x14ac:dyDescent="0.25"/>
  <cols>
    <col min="1" max="1" width="12.42578125" bestFit="1" customWidth="1"/>
    <col min="2" max="2" width="10" bestFit="1" customWidth="1"/>
  </cols>
  <sheetData>
    <row r="1" spans="1:6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</row>
    <row r="2" spans="1:6" x14ac:dyDescent="0.25">
      <c r="A2" t="s">
        <v>6</v>
      </c>
      <c r="B2">
        <v>113261960</v>
      </c>
      <c r="C2" s="1">
        <f t="shared" ref="C2:C13" si="0">B2/$B$14</f>
        <v>0.27310464891975311</v>
      </c>
      <c r="D2" s="2">
        <f>SUM($C$2:C2)</f>
        <v>0.27310464891975311</v>
      </c>
      <c r="E2">
        <v>0.1</v>
      </c>
      <c r="F2">
        <f>$E$6^(LOG10($E$2/C2))</f>
        <v>0.73901262033798854</v>
      </c>
    </row>
    <row r="3" spans="1:6" x14ac:dyDescent="0.25">
      <c r="A3" t="s">
        <v>1</v>
      </c>
      <c r="B3">
        <v>93151827</v>
      </c>
      <c r="C3" s="1">
        <f t="shared" si="0"/>
        <v>0.22461378038194443</v>
      </c>
      <c r="D3" s="2">
        <f>SUM($C$2:C3)</f>
        <v>0.49771842930169752</v>
      </c>
      <c r="F3">
        <f t="shared" ref="F3:F13" si="1">$E$6^(LOG10($E$2/C3))</f>
        <v>0.78380332743700643</v>
      </c>
    </row>
    <row r="4" spans="1:6" x14ac:dyDescent="0.25">
      <c r="A4" t="s">
        <v>9</v>
      </c>
      <c r="B4">
        <v>70376403</v>
      </c>
      <c r="C4" s="1">
        <f t="shared" si="0"/>
        <v>0.16969618778935186</v>
      </c>
      <c r="D4" s="2">
        <f>SUM($C$2:C4)</f>
        <v>0.66741461709104932</v>
      </c>
      <c r="F4">
        <f t="shared" si="1"/>
        <v>0.85282871142795114</v>
      </c>
    </row>
    <row r="5" spans="1:6" x14ac:dyDescent="0.25">
      <c r="A5" t="s">
        <v>11</v>
      </c>
      <c r="B5">
        <v>45245210</v>
      </c>
      <c r="C5" s="1">
        <f t="shared" si="0"/>
        <v>0.10909821084104938</v>
      </c>
      <c r="D5" s="2">
        <f>SUM($C$2:C5)</f>
        <v>0.77651282793209875</v>
      </c>
      <c r="E5" t="s">
        <v>18</v>
      </c>
      <c r="F5">
        <f t="shared" si="1"/>
        <v>0.97412740054065228</v>
      </c>
    </row>
    <row r="6" spans="1:6" x14ac:dyDescent="0.25">
      <c r="A6" t="s">
        <v>10</v>
      </c>
      <c r="B6">
        <v>39209804</v>
      </c>
      <c r="C6" s="1">
        <f t="shared" si="0"/>
        <v>9.45452449845679E-2</v>
      </c>
      <c r="D6" s="2">
        <f>SUM($C$2:C6)</f>
        <v>0.87105807291666659</v>
      </c>
      <c r="E6">
        <v>2</v>
      </c>
      <c r="F6">
        <f t="shared" si="1"/>
        <v>1.0170286412314191</v>
      </c>
    </row>
    <row r="7" spans="1:6" x14ac:dyDescent="0.25">
      <c r="A7" t="s">
        <v>7</v>
      </c>
      <c r="B7">
        <v>24672611</v>
      </c>
      <c r="C7" s="1">
        <f t="shared" si="0"/>
        <v>5.949221402391975E-2</v>
      </c>
      <c r="D7" s="2">
        <f>SUM($C$2:C7)</f>
        <v>0.93055028694058639</v>
      </c>
      <c r="F7">
        <f t="shared" si="1"/>
        <v>1.169214696464123</v>
      </c>
    </row>
    <row r="8" spans="1:6" x14ac:dyDescent="0.25">
      <c r="A8" t="s">
        <v>2</v>
      </c>
      <c r="B8">
        <v>15482502</v>
      </c>
      <c r="C8" s="1">
        <f t="shared" si="0"/>
        <v>3.7332421875000001E-2</v>
      </c>
      <c r="D8" s="2">
        <f>SUM($C$2:C8)</f>
        <v>0.96788270881558636</v>
      </c>
      <c r="F8">
        <f t="shared" si="1"/>
        <v>1.3452868588953988</v>
      </c>
    </row>
    <row r="9" spans="1:6" x14ac:dyDescent="0.25">
      <c r="A9" t="s">
        <v>4</v>
      </c>
      <c r="B9">
        <v>4767882</v>
      </c>
      <c r="C9" s="1">
        <f t="shared" si="0"/>
        <v>1.1496629050925926E-2</v>
      </c>
      <c r="D9" s="2">
        <f>SUM($C$2:C9)</f>
        <v>0.97937933786651232</v>
      </c>
      <c r="F9">
        <f t="shared" si="1"/>
        <v>1.9177697000943716</v>
      </c>
    </row>
    <row r="10" spans="1:6" x14ac:dyDescent="0.25">
      <c r="A10" t="s">
        <v>3</v>
      </c>
      <c r="B10">
        <v>4389382</v>
      </c>
      <c r="C10" s="1">
        <f t="shared" si="0"/>
        <v>1.0583965084876544E-2</v>
      </c>
      <c r="D10" s="2">
        <f>SUM($C$2:C10)</f>
        <v>0.9899633029513889</v>
      </c>
      <c r="F10">
        <f t="shared" si="1"/>
        <v>1.9661203050074547</v>
      </c>
    </row>
    <row r="11" spans="1:6" x14ac:dyDescent="0.25">
      <c r="A11" t="s">
        <v>5</v>
      </c>
      <c r="B11">
        <v>2642624</v>
      </c>
      <c r="C11" s="1">
        <f t="shared" si="0"/>
        <v>6.3720679012345682E-3</v>
      </c>
      <c r="D11" s="2">
        <f>SUM($C$2:C11)</f>
        <v>0.99633537085262347</v>
      </c>
      <c r="F11">
        <f t="shared" si="1"/>
        <v>2.2905905649116787</v>
      </c>
    </row>
    <row r="12" spans="1:6" x14ac:dyDescent="0.25">
      <c r="A12" t="s">
        <v>0</v>
      </c>
      <c r="B12">
        <v>995897</v>
      </c>
      <c r="C12" s="1">
        <f t="shared" si="0"/>
        <v>2.4013720100308643E-3</v>
      </c>
      <c r="D12" s="2">
        <f>SUM($C$2:C12)</f>
        <v>0.99873674286265435</v>
      </c>
      <c r="F12">
        <f t="shared" si="1"/>
        <v>3.0727716442067141</v>
      </c>
    </row>
    <row r="13" spans="1:6" x14ac:dyDescent="0.25">
      <c r="A13" t="s">
        <v>8</v>
      </c>
      <c r="B13">
        <v>523898</v>
      </c>
      <c r="C13" s="1">
        <f t="shared" si="0"/>
        <v>1.2632571373456789E-3</v>
      </c>
      <c r="D13" s="2">
        <f>SUM($C$2:C13)</f>
        <v>1</v>
      </c>
      <c r="F13">
        <f t="shared" si="1"/>
        <v>3.7282748999711739</v>
      </c>
    </row>
    <row r="14" spans="1:6" x14ac:dyDescent="0.25">
      <c r="A14" t="s">
        <v>12</v>
      </c>
      <c r="B14">
        <f>SUM(B2:B13)</f>
        <v>414720000</v>
      </c>
    </row>
    <row r="15" spans="1:6" x14ac:dyDescent="0.25">
      <c r="A15" t="s">
        <v>13</v>
      </c>
      <c r="B15">
        <f>720*960*600</f>
        <v>414720000</v>
      </c>
    </row>
  </sheetData>
  <sortState ref="A2:C13">
    <sortCondition descending="1" ref="C2:C13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6" sqref="D6"/>
    </sheetView>
  </sheetViews>
  <sheetFormatPr baseColWidth="10" defaultRowHeight="15" x14ac:dyDescent="0.25"/>
  <cols>
    <col min="1" max="1" width="12.42578125" bestFit="1" customWidth="1"/>
    <col min="2" max="2" width="10" bestFit="1" customWidth="1"/>
  </cols>
  <sheetData>
    <row r="1" spans="1:6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</row>
    <row r="2" spans="1:6" x14ac:dyDescent="0.25">
      <c r="A2" t="s">
        <v>6</v>
      </c>
      <c r="B2">
        <v>132226796</v>
      </c>
      <c r="C2" s="1">
        <f t="shared" ref="C2:C13" si="0">B2/$B$14</f>
        <v>0.27289635012151953</v>
      </c>
      <c r="D2" s="2">
        <f>SUM($C$2:C2)</f>
        <v>0.27289635012151953</v>
      </c>
      <c r="E2">
        <v>0.1</v>
      </c>
      <c r="F2">
        <f>$E$6^(LOG10($E$2/C2))</f>
        <v>0.73918238013511761</v>
      </c>
    </row>
    <row r="3" spans="1:6" x14ac:dyDescent="0.25">
      <c r="A3" t="s">
        <v>1</v>
      </c>
      <c r="B3">
        <v>110302864</v>
      </c>
      <c r="C3" s="1">
        <f t="shared" si="0"/>
        <v>0.22764863026364454</v>
      </c>
      <c r="D3" s="2">
        <f>SUM($C$2:C3)</f>
        <v>0.50054498038516404</v>
      </c>
      <c r="F3">
        <f t="shared" ref="F3:F13" si="1">$E$6^(LOG10($E$2/C3))</f>
        <v>0.78064306530692507</v>
      </c>
    </row>
    <row r="4" spans="1:6" x14ac:dyDescent="0.25">
      <c r="A4" t="s">
        <v>9</v>
      </c>
      <c r="B4">
        <v>76801167</v>
      </c>
      <c r="C4" s="1">
        <f t="shared" si="0"/>
        <v>0.15850613335116501</v>
      </c>
      <c r="D4" s="2">
        <f>SUM($C$2:C4)</f>
        <v>0.65905111373632908</v>
      </c>
      <c r="F4">
        <f t="shared" si="1"/>
        <v>0.87052276311924204</v>
      </c>
    </row>
    <row r="5" spans="1:6" x14ac:dyDescent="0.25">
      <c r="A5" t="s">
        <v>10</v>
      </c>
      <c r="B5">
        <v>50564119</v>
      </c>
      <c r="C5" s="1">
        <f t="shared" si="0"/>
        <v>0.10435678651859777</v>
      </c>
      <c r="D5" s="2">
        <f>SUM($C$2:C5)</f>
        <v>0.76340790025492689</v>
      </c>
      <c r="E5" t="s">
        <v>18</v>
      </c>
      <c r="F5">
        <f t="shared" si="1"/>
        <v>0.98724448098553874</v>
      </c>
    </row>
    <row r="6" spans="1:6" x14ac:dyDescent="0.25">
      <c r="A6" t="s">
        <v>11</v>
      </c>
      <c r="B6">
        <v>49464251</v>
      </c>
      <c r="C6" s="1">
        <f t="shared" si="0"/>
        <v>0.10208682330467057</v>
      </c>
      <c r="D6" s="2">
        <f>SUM($C$2:C6)</f>
        <v>0.86549472355959745</v>
      </c>
      <c r="E6">
        <v>2</v>
      </c>
      <c r="F6">
        <f t="shared" si="1"/>
        <v>0.99380197229480438</v>
      </c>
    </row>
    <row r="7" spans="1:6" x14ac:dyDescent="0.25">
      <c r="A7" t="s">
        <v>7</v>
      </c>
      <c r="B7">
        <v>30757190</v>
      </c>
      <c r="C7" s="1">
        <f t="shared" si="0"/>
        <v>6.3478244538225814E-2</v>
      </c>
      <c r="D7" s="2">
        <f>SUM($C$2:C7)</f>
        <v>0.92897296809782326</v>
      </c>
      <c r="F7">
        <f t="shared" si="1"/>
        <v>1.1466102586954705</v>
      </c>
    </row>
    <row r="8" spans="1:6" x14ac:dyDescent="0.25">
      <c r="A8" t="s">
        <v>2</v>
      </c>
      <c r="B8">
        <v>16496593</v>
      </c>
      <c r="C8" s="1">
        <f t="shared" si="0"/>
        <v>3.4046503094124797E-2</v>
      </c>
      <c r="D8" s="2">
        <f>SUM($C$2:C8)</f>
        <v>0.96301947119194808</v>
      </c>
      <c r="F8">
        <f t="shared" si="1"/>
        <v>1.3831211092636388</v>
      </c>
    </row>
    <row r="9" spans="1:6" x14ac:dyDescent="0.25">
      <c r="A9" t="s">
        <v>4</v>
      </c>
      <c r="B9">
        <v>6921061</v>
      </c>
      <c r="C9" s="1">
        <f t="shared" si="0"/>
        <v>1.4284035785518043E-2</v>
      </c>
      <c r="D9" s="2">
        <f>SUM($C$2:C9)</f>
        <v>0.97730350697746615</v>
      </c>
      <c r="F9">
        <f t="shared" si="1"/>
        <v>1.7964503593715191</v>
      </c>
    </row>
    <row r="10" spans="1:6" x14ac:dyDescent="0.25">
      <c r="A10" t="s">
        <v>3</v>
      </c>
      <c r="B10">
        <v>4782984</v>
      </c>
      <c r="C10" s="1">
        <f t="shared" si="0"/>
        <v>9.8713643208115393E-3</v>
      </c>
      <c r="D10" s="2">
        <f>SUM($C$2:C10)</f>
        <v>0.98717487129827775</v>
      </c>
      <c r="F10">
        <f t="shared" si="1"/>
        <v>2.0078100925772246</v>
      </c>
    </row>
    <row r="11" spans="1:6" x14ac:dyDescent="0.25">
      <c r="A11" t="s">
        <v>5</v>
      </c>
      <c r="B11">
        <v>3097211</v>
      </c>
      <c r="C11" s="1">
        <f t="shared" si="0"/>
        <v>6.3921807305700852E-3</v>
      </c>
      <c r="D11" s="2">
        <f>SUM($C$2:C11)</f>
        <v>0.99356705202884787</v>
      </c>
      <c r="F11">
        <f t="shared" si="1"/>
        <v>2.2884185664058947</v>
      </c>
    </row>
    <row r="12" spans="1:6" x14ac:dyDescent="0.25">
      <c r="A12" t="s">
        <v>0</v>
      </c>
      <c r="B12">
        <v>2542720</v>
      </c>
      <c r="C12" s="1">
        <f t="shared" si="0"/>
        <v>5.2477941564960107E-3</v>
      </c>
      <c r="D12" s="2">
        <f>SUM($C$2:C12)</f>
        <v>0.99881484618534389</v>
      </c>
      <c r="F12">
        <f t="shared" si="1"/>
        <v>2.4284288342118034</v>
      </c>
    </row>
    <row r="13" spans="1:6" x14ac:dyDescent="0.25">
      <c r="A13" t="s">
        <v>8</v>
      </c>
      <c r="B13">
        <v>574244</v>
      </c>
      <c r="C13" s="1">
        <f t="shared" si="0"/>
        <v>1.1851538146563111E-3</v>
      </c>
      <c r="D13" s="2">
        <f>SUM($C$2:C13)</f>
        <v>1.0000000000000002</v>
      </c>
      <c r="F13">
        <f t="shared" si="1"/>
        <v>3.8005949597933637</v>
      </c>
    </row>
    <row r="14" spans="1:6" x14ac:dyDescent="0.25">
      <c r="A14" t="s">
        <v>12</v>
      </c>
      <c r="B14">
        <f>SUM(B2:B13)</f>
        <v>484531200</v>
      </c>
    </row>
    <row r="15" spans="1:6" x14ac:dyDescent="0.25">
      <c r="A15" t="s">
        <v>13</v>
      </c>
      <c r="B15">
        <f>720*960*701</f>
        <v>484531200</v>
      </c>
    </row>
  </sheetData>
  <sortState ref="A2:B13">
    <sortCondition descending="1" ref="B2:B1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A13" sqref="A13"/>
    </sheetView>
  </sheetViews>
  <sheetFormatPr baseColWidth="10" defaultRowHeight="15" x14ac:dyDescent="0.25"/>
  <cols>
    <col min="1" max="1" width="18.85546875" bestFit="1" customWidth="1"/>
    <col min="2" max="2" width="11" bestFit="1" customWidth="1"/>
    <col min="3" max="3" width="11.28515625" customWidth="1"/>
    <col min="4" max="4" width="15.140625" customWidth="1"/>
  </cols>
  <sheetData>
    <row r="1" spans="1:11" x14ac:dyDescent="0.25">
      <c r="B1" t="s">
        <v>14</v>
      </c>
      <c r="C1" t="s">
        <v>15</v>
      </c>
      <c r="D1" t="s">
        <v>58</v>
      </c>
      <c r="E1" t="s">
        <v>16</v>
      </c>
      <c r="F1" t="s">
        <v>60</v>
      </c>
      <c r="G1" t="s">
        <v>59</v>
      </c>
      <c r="H1" t="s">
        <v>56</v>
      </c>
      <c r="I1" t="s">
        <v>17</v>
      </c>
      <c r="J1" t="s">
        <v>19</v>
      </c>
      <c r="K1" t="s">
        <v>61</v>
      </c>
    </row>
    <row r="2" spans="1:11" x14ac:dyDescent="0.25">
      <c r="A2" t="s">
        <v>27</v>
      </c>
      <c r="B2">
        <v>2381680967</v>
      </c>
      <c r="C2" s="1">
        <f t="shared" ref="C2:C35" si="0">B2/$B$36</f>
        <v>0.32681265728079156</v>
      </c>
      <c r="D2" s="1">
        <f t="shared" ref="D2:D20" si="1">B2/$B$38</f>
        <v>0.36980910312102933</v>
      </c>
      <c r="E2" s="2">
        <f>SUM($D$2:D2)</f>
        <v>0.36980910312102933</v>
      </c>
      <c r="F2">
        <v>0</v>
      </c>
      <c r="G2">
        <v>7</v>
      </c>
      <c r="H2" t="s">
        <v>54</v>
      </c>
      <c r="I2">
        <v>0.06</v>
      </c>
      <c r="J2">
        <f t="shared" ref="J2:K20" si="2">$I$6^(LOG10($I$2/D2))</f>
        <v>0.57841370971747674</v>
      </c>
      <c r="K2">
        <f>$I$6^ROUNDUP(LOG10($I$2/D2),0)</f>
        <v>0.5</v>
      </c>
    </row>
    <row r="3" spans="1:11" x14ac:dyDescent="0.25">
      <c r="A3" t="s">
        <v>31</v>
      </c>
      <c r="B3">
        <v>1461641548</v>
      </c>
      <c r="C3" s="1">
        <f t="shared" si="0"/>
        <v>0.20056546821868676</v>
      </c>
      <c r="D3" s="1">
        <f t="shared" si="1"/>
        <v>0.22695245813345452</v>
      </c>
      <c r="E3" s="2">
        <f>SUM($D$2:D3)</f>
        <v>0.59676156125448387</v>
      </c>
      <c r="F3">
        <v>2</v>
      </c>
      <c r="G3">
        <v>11</v>
      </c>
      <c r="H3" t="s">
        <v>54</v>
      </c>
      <c r="J3">
        <f t="shared" si="2"/>
        <v>0.66999227169592479</v>
      </c>
      <c r="K3">
        <f t="shared" ref="K3:K20" si="3">$I$6^ROUNDUP(LOG10($I$2/D3),0)</f>
        <v>0.5</v>
      </c>
    </row>
    <row r="4" spans="1:11" x14ac:dyDescent="0.25">
      <c r="A4" t="s">
        <v>41</v>
      </c>
      <c r="B4">
        <v>1038651996</v>
      </c>
      <c r="C4" s="1">
        <f t="shared" si="0"/>
        <v>0.14252312694522118</v>
      </c>
      <c r="D4" s="1">
        <f t="shared" si="1"/>
        <v>0.16127389369846989</v>
      </c>
      <c r="E4" s="2">
        <f>SUM($D$2:D4)</f>
        <v>0.75803545495295377</v>
      </c>
      <c r="F4">
        <v>8</v>
      </c>
      <c r="G4">
        <v>21</v>
      </c>
      <c r="H4" t="s">
        <v>54</v>
      </c>
      <c r="J4">
        <f t="shared" si="2"/>
        <v>0.74256394842020479</v>
      </c>
      <c r="K4">
        <f t="shared" si="3"/>
        <v>0.5</v>
      </c>
    </row>
    <row r="5" spans="1:11" x14ac:dyDescent="0.25">
      <c r="A5" t="s">
        <v>46</v>
      </c>
      <c r="B5">
        <v>446059503</v>
      </c>
      <c r="C5" s="1">
        <f t="shared" si="0"/>
        <v>6.120798440288297E-2</v>
      </c>
      <c r="D5" s="1">
        <f t="shared" si="1"/>
        <v>6.9260688995984282E-2</v>
      </c>
      <c r="E5" s="2">
        <f>SUM($D$2:D5)</f>
        <v>0.82729614394893802</v>
      </c>
      <c r="F5">
        <v>13</v>
      </c>
      <c r="G5">
        <v>26</v>
      </c>
      <c r="H5" t="s">
        <v>54</v>
      </c>
      <c r="I5" t="s">
        <v>18</v>
      </c>
      <c r="J5">
        <f t="shared" si="2"/>
        <v>0.95771243750514212</v>
      </c>
      <c r="K5">
        <f t="shared" si="3"/>
        <v>0.5</v>
      </c>
    </row>
    <row r="6" spans="1:11" x14ac:dyDescent="0.25">
      <c r="A6" t="s">
        <v>28</v>
      </c>
      <c r="B6">
        <v>385659445</v>
      </c>
      <c r="C6" s="1">
        <f t="shared" si="0"/>
        <v>5.2919929147624285E-2</v>
      </c>
      <c r="D6" s="1">
        <f t="shared" si="1"/>
        <v>5.9882232524724181E-2</v>
      </c>
      <c r="E6" s="2">
        <f>SUM($D$2:D6)</f>
        <v>0.88717837647366216</v>
      </c>
      <c r="F6">
        <v>1</v>
      </c>
      <c r="G6">
        <v>8</v>
      </c>
      <c r="H6" t="s">
        <v>54</v>
      </c>
      <c r="I6">
        <v>2</v>
      </c>
      <c r="J6">
        <f t="shared" si="2"/>
        <v>1.0005916146041589</v>
      </c>
      <c r="K6">
        <f t="shared" si="3"/>
        <v>2</v>
      </c>
    </row>
    <row r="7" spans="1:11" x14ac:dyDescent="0.25">
      <c r="A7" t="s">
        <v>43</v>
      </c>
      <c r="B7">
        <v>252744993</v>
      </c>
      <c r="C7" s="1">
        <f t="shared" si="0"/>
        <v>3.4681497615018334E-2</v>
      </c>
      <c r="D7" s="1">
        <f t="shared" si="1"/>
        <v>3.9244298659107869E-2</v>
      </c>
      <c r="E7" s="2">
        <f>SUM($D$2:D7)</f>
        <v>0.92642267513276999</v>
      </c>
      <c r="F7">
        <v>10</v>
      </c>
      <c r="G7">
        <v>23</v>
      </c>
      <c r="H7" t="s">
        <v>54</v>
      </c>
      <c r="J7">
        <f t="shared" si="2"/>
        <v>1.136324338040565</v>
      </c>
      <c r="K7">
        <f t="shared" si="3"/>
        <v>2</v>
      </c>
    </row>
    <row r="8" spans="1:11" x14ac:dyDescent="0.25">
      <c r="A8" t="s">
        <v>37</v>
      </c>
      <c r="B8">
        <v>81355164</v>
      </c>
      <c r="C8" s="1">
        <f t="shared" si="0"/>
        <v>1.116350077896667E-2</v>
      </c>
      <c r="D8" s="1">
        <f t="shared" si="1"/>
        <v>1.2632204165867298E-2</v>
      </c>
      <c r="E8" s="2">
        <f>SUM($D$2:D8)</f>
        <v>0.93905487929863729</v>
      </c>
      <c r="F8">
        <v>5</v>
      </c>
      <c r="G8">
        <v>17</v>
      </c>
      <c r="H8" t="s">
        <v>54</v>
      </c>
      <c r="J8">
        <f t="shared" si="2"/>
        <v>1.5984483349889582</v>
      </c>
      <c r="K8">
        <f t="shared" si="3"/>
        <v>2</v>
      </c>
    </row>
    <row r="9" spans="1:11" x14ac:dyDescent="0.25">
      <c r="A9" t="s">
        <v>44</v>
      </c>
      <c r="B9">
        <v>79239848</v>
      </c>
      <c r="C9" s="1">
        <f t="shared" si="0"/>
        <v>1.0873238542954699E-2</v>
      </c>
      <c r="D9" s="1">
        <f t="shared" si="1"/>
        <v>1.2303754166217297E-2</v>
      </c>
      <c r="E9" s="2">
        <f>SUM($D$2:D9)</f>
        <v>0.95135863346485461</v>
      </c>
      <c r="F9">
        <v>11</v>
      </c>
      <c r="G9">
        <v>24</v>
      </c>
      <c r="H9" t="s">
        <v>54</v>
      </c>
      <c r="J9">
        <f t="shared" si="2"/>
        <v>1.6111754493262769</v>
      </c>
      <c r="K9">
        <f t="shared" si="3"/>
        <v>2</v>
      </c>
    </row>
    <row r="10" spans="1:11" x14ac:dyDescent="0.25">
      <c r="A10" t="s">
        <v>42</v>
      </c>
      <c r="B10">
        <v>71574562</v>
      </c>
      <c r="C10" s="1">
        <f t="shared" si="0"/>
        <v>9.821413163658527E-3</v>
      </c>
      <c r="D10" s="1">
        <f t="shared" si="1"/>
        <v>1.1113547509615089E-2</v>
      </c>
      <c r="E10" s="2">
        <f>SUM($D$2:D10)</f>
        <v>0.96247218097446974</v>
      </c>
      <c r="F10">
        <v>9</v>
      </c>
      <c r="G10">
        <v>22</v>
      </c>
      <c r="H10" t="s">
        <v>54</v>
      </c>
      <c r="J10">
        <f t="shared" si="2"/>
        <v>1.6612837856148375</v>
      </c>
      <c r="K10">
        <f t="shared" si="3"/>
        <v>2</v>
      </c>
    </row>
    <row r="11" spans="1:11" x14ac:dyDescent="0.25">
      <c r="A11" t="s">
        <v>33</v>
      </c>
      <c r="B11">
        <v>55975907</v>
      </c>
      <c r="C11" s="1">
        <f t="shared" si="0"/>
        <v>7.6809762364668816E-3</v>
      </c>
      <c r="D11" s="1">
        <f t="shared" si="1"/>
        <v>8.6915083299887452E-3</v>
      </c>
      <c r="E11" s="2">
        <f>SUM($D$2:D11)</f>
        <v>0.97116368930445851</v>
      </c>
      <c r="F11">
        <v>4</v>
      </c>
      <c r="G11">
        <v>13</v>
      </c>
      <c r="H11" t="s">
        <v>54</v>
      </c>
      <c r="J11">
        <f t="shared" si="2"/>
        <v>1.7888793633472877</v>
      </c>
      <c r="K11">
        <f t="shared" si="3"/>
        <v>2</v>
      </c>
    </row>
    <row r="12" spans="1:11" x14ac:dyDescent="0.25">
      <c r="A12" t="s">
        <v>32</v>
      </c>
      <c r="B12">
        <v>42917813</v>
      </c>
      <c r="C12" s="1">
        <f t="shared" si="0"/>
        <v>5.8891533776152909E-3</v>
      </c>
      <c r="D12" s="1">
        <f t="shared" si="1"/>
        <v>6.663947923066244E-3</v>
      </c>
      <c r="E12" s="2">
        <f>SUM($D$2:D12)</f>
        <v>0.97782763722752475</v>
      </c>
      <c r="F12">
        <v>3</v>
      </c>
      <c r="G12">
        <v>12</v>
      </c>
      <c r="H12" t="s">
        <v>54</v>
      </c>
      <c r="J12">
        <f t="shared" si="2"/>
        <v>1.9377999700894375</v>
      </c>
      <c r="K12">
        <f t="shared" si="3"/>
        <v>2</v>
      </c>
    </row>
    <row r="13" spans="1:11" x14ac:dyDescent="0.25">
      <c r="A13" t="s">
        <v>40</v>
      </c>
      <c r="B13">
        <v>36546566</v>
      </c>
      <c r="C13" s="1">
        <f t="shared" si="0"/>
        <v>5.0148951578483309E-3</v>
      </c>
      <c r="D13" s="1">
        <f t="shared" si="1"/>
        <v>5.6746696899700692E-3</v>
      </c>
      <c r="E13" s="2">
        <f>SUM($D$2:D13)</f>
        <v>0.98350230691749485</v>
      </c>
      <c r="F13">
        <v>7</v>
      </c>
      <c r="G13">
        <v>20</v>
      </c>
      <c r="H13" t="s">
        <v>54</v>
      </c>
      <c r="J13">
        <f t="shared" si="2"/>
        <v>2.0338463082377145</v>
      </c>
      <c r="K13">
        <f t="shared" si="3"/>
        <v>4</v>
      </c>
    </row>
    <row r="14" spans="1:11" x14ac:dyDescent="0.25">
      <c r="A14" t="s">
        <v>53</v>
      </c>
      <c r="B14">
        <v>29365708</v>
      </c>
      <c r="C14" s="1">
        <f t="shared" si="0"/>
        <v>4.029542662256913E-3</v>
      </c>
      <c r="D14" s="1">
        <f t="shared" si="1"/>
        <v>4.5596812874870813E-3</v>
      </c>
      <c r="E14" s="2">
        <f>SUM($D$2:D14)</f>
        <v>0.98806198820498192</v>
      </c>
      <c r="F14">
        <v>18</v>
      </c>
      <c r="G14">
        <v>33</v>
      </c>
      <c r="H14" t="s">
        <v>54</v>
      </c>
      <c r="J14">
        <f t="shared" si="2"/>
        <v>2.1722900717519096</v>
      </c>
      <c r="K14">
        <f t="shared" si="3"/>
        <v>4</v>
      </c>
    </row>
    <row r="15" spans="1:11" x14ac:dyDescent="0.25">
      <c r="A15" t="s">
        <v>47</v>
      </c>
      <c r="B15">
        <v>17532539</v>
      </c>
      <c r="C15" s="1">
        <f t="shared" si="0"/>
        <v>2.4058031864303479E-3</v>
      </c>
      <c r="D15" s="1">
        <f t="shared" si="1"/>
        <v>2.7223178137042521E-3</v>
      </c>
      <c r="E15" s="2">
        <f>SUM($D$2:D15)</f>
        <v>0.99078430601868617</v>
      </c>
      <c r="F15">
        <v>14</v>
      </c>
      <c r="G15">
        <v>27</v>
      </c>
      <c r="H15" t="s">
        <v>54</v>
      </c>
      <c r="J15">
        <f t="shared" si="2"/>
        <v>2.5371563472458263</v>
      </c>
      <c r="K15">
        <f t="shared" si="3"/>
        <v>4</v>
      </c>
    </row>
    <row r="16" spans="1:11" x14ac:dyDescent="0.25">
      <c r="A16" t="s">
        <v>48</v>
      </c>
      <c r="B16">
        <v>16553410</v>
      </c>
      <c r="C16" s="1">
        <f t="shared" si="0"/>
        <v>2.2714477648837963E-3</v>
      </c>
      <c r="D16" s="1">
        <f t="shared" si="1"/>
        <v>2.5702861930351388E-3</v>
      </c>
      <c r="E16" s="2">
        <f>SUM($D$2:D16)</f>
        <v>0.99335459221172129</v>
      </c>
      <c r="F16">
        <v>15</v>
      </c>
      <c r="G16">
        <v>28</v>
      </c>
      <c r="H16" t="s">
        <v>54</v>
      </c>
      <c r="J16">
        <f t="shared" si="2"/>
        <v>2.5814287289684019</v>
      </c>
      <c r="K16">
        <f t="shared" si="3"/>
        <v>4</v>
      </c>
    </row>
    <row r="17" spans="1:11" x14ac:dyDescent="0.25">
      <c r="A17" t="s">
        <v>51</v>
      </c>
      <c r="B17">
        <v>13895603</v>
      </c>
      <c r="C17" s="1">
        <f t="shared" si="0"/>
        <v>1.9067452794356312E-3</v>
      </c>
      <c r="D17" s="1">
        <f t="shared" si="1"/>
        <v>2.157602363186658E-3</v>
      </c>
      <c r="E17" s="2">
        <f>SUM($D$2:D17)</f>
        <v>0.99551219457490792</v>
      </c>
      <c r="F17">
        <v>16</v>
      </c>
      <c r="G17">
        <v>31</v>
      </c>
      <c r="H17" t="s">
        <v>54</v>
      </c>
      <c r="J17">
        <f t="shared" si="2"/>
        <v>2.7210808839931602</v>
      </c>
      <c r="K17">
        <f t="shared" si="3"/>
        <v>4</v>
      </c>
    </row>
    <row r="18" spans="1:11" x14ac:dyDescent="0.25">
      <c r="A18" t="s">
        <v>39</v>
      </c>
      <c r="B18">
        <v>13285481</v>
      </c>
      <c r="C18" s="1">
        <f t="shared" si="0"/>
        <v>1.8230247497558593E-3</v>
      </c>
      <c r="D18" s="1">
        <f t="shared" si="1"/>
        <v>2.0628673114561091E-3</v>
      </c>
      <c r="E18" s="2">
        <f>SUM($D$2:D18)</f>
        <v>0.99757506188636402</v>
      </c>
      <c r="F18">
        <v>6</v>
      </c>
      <c r="G18">
        <v>19</v>
      </c>
      <c r="H18" t="s">
        <v>54</v>
      </c>
      <c r="J18">
        <f t="shared" si="2"/>
        <v>2.7581099240123641</v>
      </c>
      <c r="K18">
        <f t="shared" si="3"/>
        <v>4</v>
      </c>
    </row>
    <row r="19" spans="1:11" x14ac:dyDescent="0.25">
      <c r="A19" t="s">
        <v>45</v>
      </c>
      <c r="B19">
        <v>9438758</v>
      </c>
      <c r="C19" s="1">
        <f t="shared" si="0"/>
        <v>1.2951800119962624E-3</v>
      </c>
      <c r="D19" s="1">
        <f t="shared" si="1"/>
        <v>1.4655777490438502E-3</v>
      </c>
      <c r="E19" s="2">
        <f>SUM($D$2:D19)</f>
        <v>0.9990406396354079</v>
      </c>
      <c r="F19">
        <v>12</v>
      </c>
      <c r="G19">
        <v>25</v>
      </c>
      <c r="H19" t="s">
        <v>54</v>
      </c>
      <c r="J19">
        <f t="shared" si="2"/>
        <v>3.0570547444523246</v>
      </c>
      <c r="K19">
        <f t="shared" si="3"/>
        <v>4</v>
      </c>
    </row>
    <row r="20" spans="1:11" x14ac:dyDescent="0.25">
      <c r="A20" t="s">
        <v>52</v>
      </c>
      <c r="B20">
        <v>6178567</v>
      </c>
      <c r="C20" s="1">
        <f t="shared" si="0"/>
        <v>8.478188000137E-4</v>
      </c>
      <c r="D20" s="1">
        <f t="shared" si="1"/>
        <v>9.5936036459210155E-4</v>
      </c>
      <c r="E20" s="2">
        <f>SUM($D$2:D20)</f>
        <v>1</v>
      </c>
      <c r="F20">
        <v>17</v>
      </c>
      <c r="G20">
        <v>32</v>
      </c>
      <c r="H20" t="s">
        <v>54</v>
      </c>
      <c r="J20">
        <f t="shared" si="2"/>
        <v>3.4729688684129942</v>
      </c>
      <c r="K20">
        <f t="shared" si="3"/>
        <v>4</v>
      </c>
    </row>
    <row r="21" spans="1:11" x14ac:dyDescent="0.25">
      <c r="A21" t="s">
        <v>21</v>
      </c>
      <c r="B21">
        <v>337332780</v>
      </c>
      <c r="C21" s="1">
        <f t="shared" si="0"/>
        <v>4.6288576743585601E-2</v>
      </c>
      <c r="D21" s="1"/>
      <c r="E21" s="2"/>
      <c r="F21">
        <v>255</v>
      </c>
      <c r="G21">
        <v>1</v>
      </c>
      <c r="H21" t="s">
        <v>55</v>
      </c>
    </row>
    <row r="22" spans="1:11" x14ac:dyDescent="0.25">
      <c r="A22" t="s">
        <v>23</v>
      </c>
      <c r="B22">
        <v>109928150</v>
      </c>
      <c r="C22" s="1">
        <f t="shared" si="0"/>
        <v>1.5084266662597656E-2</v>
      </c>
      <c r="D22" s="1"/>
      <c r="E22" s="2"/>
      <c r="F22">
        <v>255</v>
      </c>
      <c r="G22">
        <v>3</v>
      </c>
      <c r="H22" t="s">
        <v>55</v>
      </c>
    </row>
    <row r="23" spans="1:11" x14ac:dyDescent="0.25">
      <c r="A23" t="s">
        <v>22</v>
      </c>
      <c r="B23">
        <v>101143770</v>
      </c>
      <c r="C23" s="1">
        <f t="shared" si="0"/>
        <v>1.3878879958777119E-2</v>
      </c>
      <c r="D23" s="1"/>
      <c r="E23" s="2"/>
      <c r="F23">
        <v>255</v>
      </c>
      <c r="G23">
        <v>2</v>
      </c>
      <c r="H23" t="s">
        <v>55</v>
      </c>
    </row>
    <row r="24" spans="1:11" x14ac:dyDescent="0.25">
      <c r="A24" t="s">
        <v>24</v>
      </c>
      <c r="B24">
        <v>99402231</v>
      </c>
      <c r="C24" s="1">
        <f t="shared" si="0"/>
        <v>1.3639907150817431E-2</v>
      </c>
      <c r="D24" s="1"/>
      <c r="E24" s="2"/>
      <c r="F24">
        <v>255</v>
      </c>
      <c r="G24">
        <v>4</v>
      </c>
      <c r="H24" t="s">
        <v>55</v>
      </c>
    </row>
    <row r="25" spans="1:11" x14ac:dyDescent="0.25">
      <c r="A25" t="s">
        <v>26</v>
      </c>
      <c r="B25">
        <v>94306630</v>
      </c>
      <c r="C25" s="1">
        <f t="shared" si="0"/>
        <v>1.2940692215514698E-2</v>
      </c>
      <c r="D25" s="1"/>
      <c r="E25" s="2"/>
      <c r="F25">
        <v>255</v>
      </c>
      <c r="G25">
        <v>6</v>
      </c>
      <c r="H25" t="s">
        <v>55</v>
      </c>
    </row>
    <row r="26" spans="1:11" x14ac:dyDescent="0.25">
      <c r="A26" t="s">
        <v>29</v>
      </c>
      <c r="B26">
        <v>43216528</v>
      </c>
      <c r="C26" s="1">
        <f t="shared" si="0"/>
        <v>5.9301428486117358E-3</v>
      </c>
      <c r="D26" s="1"/>
      <c r="E26" s="2"/>
      <c r="F26">
        <v>255</v>
      </c>
      <c r="G26">
        <v>9</v>
      </c>
      <c r="H26" t="s">
        <v>55</v>
      </c>
    </row>
    <row r="27" spans="1:11" x14ac:dyDescent="0.25">
      <c r="A27" t="s">
        <v>25</v>
      </c>
      <c r="B27">
        <v>22268576</v>
      </c>
      <c r="C27" s="1">
        <f t="shared" si="0"/>
        <v>3.05567899196268E-3</v>
      </c>
      <c r="D27" s="1"/>
      <c r="E27" s="2"/>
      <c r="F27">
        <v>255</v>
      </c>
      <c r="G27">
        <v>5</v>
      </c>
      <c r="H27" t="s">
        <v>55</v>
      </c>
    </row>
    <row r="28" spans="1:11" x14ac:dyDescent="0.25">
      <c r="A28" t="s">
        <v>35</v>
      </c>
      <c r="B28">
        <v>18172370</v>
      </c>
      <c r="C28" s="1">
        <f t="shared" si="0"/>
        <v>2.4936003650692729E-3</v>
      </c>
      <c r="D28" s="1"/>
      <c r="E28" s="2"/>
      <c r="F28">
        <v>255</v>
      </c>
      <c r="G28">
        <v>15</v>
      </c>
      <c r="H28" t="s">
        <v>55</v>
      </c>
    </row>
    <row r="29" spans="1:11" x14ac:dyDescent="0.25">
      <c r="A29" t="s">
        <v>30</v>
      </c>
      <c r="B29">
        <v>11877624</v>
      </c>
      <c r="C29" s="1">
        <f t="shared" si="0"/>
        <v>1.6298395609684127E-3</v>
      </c>
      <c r="D29" s="1"/>
      <c r="E29" s="2"/>
      <c r="F29">
        <v>255</v>
      </c>
      <c r="G29">
        <v>10</v>
      </c>
      <c r="H29" t="s">
        <v>55</v>
      </c>
    </row>
    <row r="30" spans="1:11" x14ac:dyDescent="0.25">
      <c r="A30" t="s">
        <v>36</v>
      </c>
      <c r="B30">
        <v>3362825</v>
      </c>
      <c r="C30" s="1">
        <f t="shared" si="0"/>
        <v>4.6144458029767594E-4</v>
      </c>
      <c r="D30" s="1"/>
      <c r="E30" s="2"/>
      <c r="F30">
        <v>255</v>
      </c>
      <c r="G30">
        <v>16</v>
      </c>
      <c r="H30" t="s">
        <v>55</v>
      </c>
    </row>
    <row r="31" spans="1:11" x14ac:dyDescent="0.25">
      <c r="A31" t="s">
        <v>49</v>
      </c>
      <c r="B31">
        <v>2546786</v>
      </c>
      <c r="C31" s="1">
        <f t="shared" si="0"/>
        <v>3.4946825864503711E-4</v>
      </c>
      <c r="D31" s="1"/>
      <c r="E31" s="2"/>
      <c r="F31">
        <v>255</v>
      </c>
      <c r="G31">
        <v>29</v>
      </c>
      <c r="H31" t="s">
        <v>55</v>
      </c>
    </row>
    <row r="32" spans="1:11" x14ac:dyDescent="0.25">
      <c r="A32" t="s">
        <v>50</v>
      </c>
      <c r="B32">
        <v>1501661</v>
      </c>
      <c r="C32" s="1">
        <f t="shared" si="0"/>
        <v>2.0605691045308286E-4</v>
      </c>
      <c r="D32" s="1"/>
      <c r="E32" s="2"/>
      <c r="F32">
        <v>255</v>
      </c>
      <c r="G32">
        <v>30</v>
      </c>
      <c r="H32" t="s">
        <v>55</v>
      </c>
    </row>
    <row r="33" spans="1:8" x14ac:dyDescent="0.25">
      <c r="A33" t="s">
        <v>20</v>
      </c>
      <c r="B33">
        <v>1080804</v>
      </c>
      <c r="C33" s="1">
        <f t="shared" si="0"/>
        <v>1.483071965279339E-4</v>
      </c>
      <c r="D33" s="1"/>
      <c r="E33" s="2"/>
      <c r="F33">
        <v>255</v>
      </c>
      <c r="G33">
        <v>0</v>
      </c>
      <c r="H33" t="s">
        <v>55</v>
      </c>
    </row>
    <row r="34" spans="1:8" x14ac:dyDescent="0.25">
      <c r="A34" t="s">
        <v>34</v>
      </c>
      <c r="B34">
        <v>586040</v>
      </c>
      <c r="C34" s="1">
        <f t="shared" si="0"/>
        <v>8.0416013868592632E-5</v>
      </c>
      <c r="D34" s="1"/>
      <c r="E34" s="2"/>
      <c r="F34">
        <v>255</v>
      </c>
      <c r="G34">
        <v>14</v>
      </c>
      <c r="H34" t="s">
        <v>55</v>
      </c>
    </row>
    <row r="35" spans="1:8" x14ac:dyDescent="0.25">
      <c r="A35" t="s">
        <v>38</v>
      </c>
      <c r="B35">
        <v>578047</v>
      </c>
      <c r="C35" s="1">
        <f t="shared" si="0"/>
        <v>7.931921979506239E-5</v>
      </c>
      <c r="D35" s="1"/>
      <c r="E35" s="2"/>
      <c r="F35">
        <v>255</v>
      </c>
      <c r="G35">
        <v>18</v>
      </c>
      <c r="H35" t="s">
        <v>55</v>
      </c>
    </row>
    <row r="36" spans="1:8" x14ac:dyDescent="0.25">
      <c r="A36" t="s">
        <v>12</v>
      </c>
      <c r="B36">
        <f>SUM(B2:B35)</f>
        <v>7287603200</v>
      </c>
      <c r="C36" s="1"/>
      <c r="D36" s="1"/>
      <c r="E36" s="2"/>
      <c r="F36" s="2"/>
      <c r="G36" s="2"/>
    </row>
    <row r="37" spans="1:8" x14ac:dyDescent="0.25">
      <c r="A37" t="s">
        <v>13</v>
      </c>
      <c r="B37">
        <f>2048*1024*3475</f>
        <v>7287603200</v>
      </c>
    </row>
    <row r="38" spans="1:8" x14ac:dyDescent="0.25">
      <c r="A38" t="s">
        <v>57</v>
      </c>
      <c r="B38">
        <f>SUM(B2:B20)</f>
        <v>6440298378</v>
      </c>
    </row>
  </sheetData>
  <sortState ref="A21:H35">
    <sortCondition descending="1" ref="C21:C35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CamVid600</vt:lpstr>
      <vt:lpstr>CamVid701</vt:lpstr>
      <vt:lpstr>cityscapes-train-val-3475</vt:lpstr>
      <vt:lpstr>CamVid600!dummy</vt:lpstr>
      <vt:lpstr>CamVid701!dummy</vt:lpstr>
      <vt:lpstr>'cityscapes-train-val-3475'!weights_1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Oeljeklaus</dc:creator>
  <cp:lastModifiedBy>Malte Oeljeklaus</cp:lastModifiedBy>
  <dcterms:created xsi:type="dcterms:W3CDTF">2016-01-26T13:20:16Z</dcterms:created>
  <dcterms:modified xsi:type="dcterms:W3CDTF">2016-03-04T11:06:46Z</dcterms:modified>
</cp:coreProperties>
</file>