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NSGA-2 Version 4\"/>
    </mc:Choice>
  </mc:AlternateContent>
  <xr:revisionPtr revIDLastSave="0" documentId="13_ncr:1_{FA9900D9-7DFA-426E-BB9B-886F5CC9F25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fig5b" sheetId="1" r:id="rId1"/>
    <sheet name="fig5a" sheetId="2" r:id="rId2"/>
    <sheet name="fig6a" sheetId="3" r:id="rId3"/>
    <sheet name="fig6b" sheetId="4" r:id="rId4"/>
    <sheet name="fig7a" sheetId="5" r:id="rId5"/>
    <sheet name="fig7b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  <c r="C6" i="5"/>
  <c r="C5" i="5"/>
  <c r="C4" i="5"/>
  <c r="C3" i="5"/>
  <c r="C2" i="5"/>
  <c r="B6" i="5"/>
  <c r="B5" i="5"/>
  <c r="B4" i="5"/>
  <c r="B3" i="5"/>
  <c r="B2" i="5"/>
  <c r="F3" i="6"/>
  <c r="F4" i="6"/>
  <c r="F5" i="6"/>
  <c r="F6" i="6"/>
  <c r="F2" i="6"/>
  <c r="D6" i="3"/>
  <c r="D5" i="3"/>
  <c r="D4" i="3"/>
  <c r="D3" i="3"/>
  <c r="D2" i="3"/>
  <c r="C6" i="3"/>
  <c r="C5" i="3"/>
  <c r="C4" i="3"/>
  <c r="C3" i="3"/>
  <c r="C2" i="3"/>
  <c r="B6" i="3"/>
  <c r="B5" i="3"/>
  <c r="B4" i="3"/>
  <c r="B3" i="3"/>
  <c r="B2" i="3"/>
  <c r="F3" i="4"/>
  <c r="F4" i="4"/>
  <c r="F5" i="4"/>
  <c r="F6" i="4"/>
  <c r="F2" i="4"/>
  <c r="F3" i="1"/>
  <c r="F4" i="1"/>
  <c r="F5" i="1"/>
  <c r="F6" i="1"/>
  <c r="F2" i="1"/>
  <c r="E2" i="2"/>
  <c r="E3" i="2"/>
  <c r="E4" i="2"/>
  <c r="E6" i="2"/>
  <c r="E5" i="2"/>
</calcChain>
</file>

<file path=xl/sharedStrings.xml><?xml version="1.0" encoding="utf-8"?>
<sst xmlns="http://schemas.openxmlformats.org/spreadsheetml/2006/main" count="31" uniqueCount="15">
  <si>
    <t>X</t>
  </si>
  <si>
    <t>Number of tasks</t>
  </si>
  <si>
    <t>FCFS technique</t>
  </si>
  <si>
    <t>BEEO technique</t>
  </si>
  <si>
    <t>ISD technique</t>
  </si>
  <si>
    <t>Task set with three Queues</t>
  </si>
  <si>
    <t>Task set with two Queues</t>
  </si>
  <si>
    <t>Task set with single Queue</t>
  </si>
  <si>
    <t>Cloud server</t>
  </si>
  <si>
    <t>IoT devices</t>
  </si>
  <si>
    <t>Task set with four Queues</t>
  </si>
  <si>
    <t xml:space="preserve"> EaDO</t>
  </si>
  <si>
    <t>Proposed</t>
  </si>
  <si>
    <t>EaDO</t>
  </si>
  <si>
    <t>Edge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</si>
</sst>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fig5b!$B$1</c:f>
              <c:strCache>
                <c:ptCount val="1"/>
                <c:pt idx="0">
                  <c:v>FCFS technique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fig5b!$A$2:$A$6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fig5b!$B$2:$B$6</c:f>
              <c:numCache>
                <c:formatCode>General</c:formatCode>
                <c:ptCount val="5"/>
                <c:pt idx="0">
                  <c:v>28.9987325728769</c:v>
                </c:pt>
                <c:pt idx="1">
                  <c:v>34.778200253485302</c:v>
                </c:pt>
                <c:pt idx="2">
                  <c:v>42.281368821292702</c:v>
                </c:pt>
                <c:pt idx="3">
                  <c:v>52.217997465145601</c:v>
                </c:pt>
                <c:pt idx="4">
                  <c:v>65.602027883396602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E3F-A464-3F483E4A4AE4}"/>
            </c:ext>
          </c:extLst>
        </c:ser>
        <c:ser>
          <c:idx val="1"/>
          <c:order val="1"/>
          <c:tx>
            <c:strRef>
              <c:f>fig5b!$C$1</c:f>
              <c:strCache>
                <c:ptCount val="1"/>
                <c:pt idx="0">
                  <c:v>BEEO technique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fig5b!$A$2:$A$6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fig5b!$C$2:$C$6</c:f>
              <c:numCache>
                <c:formatCode>General</c:formatCode>
                <c:ptCount val="5"/>
                <c:pt idx="0">
                  <c:v>20.583016476552402</c:v>
                </c:pt>
                <c:pt idx="1">
                  <c:v>26.970849176172202</c:v>
                </c:pt>
                <c:pt idx="2">
                  <c:v>35.082382762991003</c:v>
                </c:pt>
                <c:pt idx="3">
                  <c:v>35.7921419518376</c:v>
                </c:pt>
                <c:pt idx="4">
                  <c:v>53.941698352344602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4-4E3F-A464-3F483E4A4AE4}"/>
            </c:ext>
          </c:extLst>
        </c:ser>
        <c:ser>
          <c:idx val="2"/>
          <c:order val="2"/>
          <c:tx>
            <c:strRef>
              <c:f>fig5b!$D$1</c:f>
              <c:strCache>
                <c:ptCount val="1"/>
                <c:pt idx="0">
                  <c:v>ISD technique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fig5b!$A$2:$A$6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fig5b!$D$2:$D$6</c:f>
              <c:numCache>
                <c:formatCode>General</c:formatCode>
                <c:ptCount val="5"/>
                <c:pt idx="0">
                  <c:v>17.541191381495398</c:v>
                </c:pt>
                <c:pt idx="1">
                  <c:v>26.970849176172202</c:v>
                </c:pt>
                <c:pt idx="2">
                  <c:v>42.1799746514574</c:v>
                </c:pt>
                <c:pt idx="3">
                  <c:v>62.864385297845303</c:v>
                </c:pt>
                <c:pt idx="4">
                  <c:v>76.451204055766695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4-4E3F-A464-3F483E4A4AE4}"/>
            </c:ext>
          </c:extLst>
        </c:ser>
        <c:ser>
          <c:idx val="3"/>
          <c:order val="3"/>
          <c:tx>
            <c:strRef>
              <c:f>fig5b!$E$1</c:f>
              <c:strCache>
                <c:ptCount val="1"/>
                <c:pt idx="0">
                  <c:v> EaDO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fig5b!$A$2:$A$6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fig5b!$E$2:$E$6</c:f>
              <c:numCache>
                <c:formatCode>General</c:formatCode>
                <c:ptCount val="5"/>
                <c:pt idx="0">
                  <c:v>11.660329531051801</c:v>
                </c:pt>
                <c:pt idx="1">
                  <c:v>14.9049429657793</c:v>
                </c:pt>
                <c:pt idx="2">
                  <c:v>17.642585551330601</c:v>
                </c:pt>
                <c:pt idx="3">
                  <c:v>20.481622306717199</c:v>
                </c:pt>
                <c:pt idx="4">
                  <c:v>31.432192648922499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4-4E3F-A464-3F483E4A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9"/>
        <c:axId val="1907196143"/>
        <c:axId val="1907191567"/>
      </c:barChart>
      <c:catAx>
        <c:axId val="1907196143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191567"/>
        <c:crosses val="autoZero"/>
        <c:auto val="1"/>
        <c:lblAlgn val="ctr"/>
        <c:lblOffset val="100"/>
        <c:noMultiLvlLbl val="0"/>
      </c:catAx>
      <c:valAx>
        <c:axId val="1907191567"/>
        <c:scaling>
          <c:orientation val="minMax"/>
          <c:max val="80"/>
        </c:scaling>
        <c:delete val="0"/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Average Queueing Delay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196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fig5a!$B$1</c:f>
              <c:strCache>
                <c:ptCount val="1"/>
                <c:pt idx="0">
                  <c:v>Task set with three Queues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[1]fig5_data!$A$2:$A$6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[1]fig5_data!$B$2:$B$6</c:f>
              <c:numCache>
                <c:formatCode>General</c:formatCode>
                <c:ptCount val="5"/>
                <c:pt idx="0">
                  <c:v>5.2281134401972897</c:v>
                </c:pt>
                <c:pt idx="1">
                  <c:v>9.3711467324291196</c:v>
                </c:pt>
                <c:pt idx="2">
                  <c:v>15.0924784217016</c:v>
                </c:pt>
                <c:pt idx="3">
                  <c:v>19.235511713933398</c:v>
                </c:pt>
                <c:pt idx="4">
                  <c:v>23.575832305795299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64C-A814-D949A68CCE2E}"/>
            </c:ext>
          </c:extLst>
        </c:ser>
        <c:ser>
          <c:idx val="1"/>
          <c:order val="1"/>
          <c:tx>
            <c:strRef>
              <c:f>fig5a!$C$1</c:f>
              <c:strCache>
                <c:ptCount val="1"/>
                <c:pt idx="0">
                  <c:v>Task set with two Queues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[1]fig5_data!$A$2:$A$6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[1]fig5_data!$C$2:$C$6</c:f>
              <c:numCache>
                <c:formatCode>General</c:formatCode>
                <c:ptCount val="5"/>
                <c:pt idx="0">
                  <c:v>9.0752157829839692</c:v>
                </c:pt>
                <c:pt idx="1">
                  <c:v>17.4599260172626</c:v>
                </c:pt>
                <c:pt idx="2">
                  <c:v>25.548705302096199</c:v>
                </c:pt>
                <c:pt idx="3">
                  <c:v>34.426633785450001</c:v>
                </c:pt>
                <c:pt idx="4">
                  <c:v>40.739827373612798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64C-A814-D949A68CCE2E}"/>
            </c:ext>
          </c:extLst>
        </c:ser>
        <c:ser>
          <c:idx val="2"/>
          <c:order val="2"/>
          <c:tx>
            <c:strRef>
              <c:f>fig5a!$D$1</c:f>
              <c:strCache>
                <c:ptCount val="1"/>
                <c:pt idx="0">
                  <c:v>Task set with single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[1]fig5_data!$A$2:$A$6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[1]fig5_data!$D$2:$D$6</c:f>
              <c:numCache>
                <c:formatCode>General</c:formatCode>
                <c:ptCount val="5"/>
                <c:pt idx="0">
                  <c:v>11.146732429099901</c:v>
                </c:pt>
                <c:pt idx="1">
                  <c:v>21.307028360049301</c:v>
                </c:pt>
                <c:pt idx="2">
                  <c:v>30.382244143033301</c:v>
                </c:pt>
                <c:pt idx="3">
                  <c:v>41.430332922318101</c:v>
                </c:pt>
                <c:pt idx="4">
                  <c:v>50.6041923551171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64C-A814-D949A68CCE2E}"/>
            </c:ext>
          </c:extLst>
        </c:ser>
        <c:ser>
          <c:idx val="3"/>
          <c:order val="3"/>
          <c:tx>
            <c:strRef>
              <c:f>fig5a!$E$1</c:f>
              <c:strCache>
                <c:ptCount val="1"/>
                <c:pt idx="0">
                  <c:v>Task set with four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fig5a!$E$2:$E$6</c:f>
              <c:numCache>
                <c:formatCode>General</c:formatCode>
                <c:ptCount val="5"/>
                <c:pt idx="0">
                  <c:v>1.4281134401972899</c:v>
                </c:pt>
                <c:pt idx="1">
                  <c:v>6.0711467324291197</c:v>
                </c:pt>
                <c:pt idx="2">
                  <c:v>9.3924784217016004</c:v>
                </c:pt>
                <c:pt idx="3">
                  <c:v>13.235511713933398</c:v>
                </c:pt>
                <c:pt idx="4">
                  <c:v>16.675832305795296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E-4EE3-A490-2E8FB1C40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75215"/>
        <c:axId val="1697375631"/>
      </c:lineChart>
      <c:catAx>
        <c:axId val="16973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375631"/>
        <c:crosses val="autoZero"/>
        <c:auto val="1"/>
        <c:lblAlgn val="ctr"/>
        <c:lblOffset val="100"/>
        <c:noMultiLvlLbl val="0"/>
      </c:catAx>
      <c:valAx>
        <c:axId val="169737563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Queueing Delay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3752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fig6a!$B$1</c:f>
              <c:strCache>
                <c:ptCount val="1"/>
                <c:pt idx="0">
                  <c:v>Cloud server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fig6a!$A$2:$A$6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fig6a!$B$2:$B$6</c:f>
              <c:numCache>
                <c:formatCode>General</c:formatCode>
                <c:ptCount val="5"/>
                <c:pt idx="0">
                  <c:v>16.0020839375678</c:v>
                </c:pt>
                <c:pt idx="1">
                  <c:v>22.899286197673199</c:v>
                </c:pt>
                <c:pt idx="2">
                  <c:v>28.493691792078799</c:v>
                </c:pt>
                <c:pt idx="3">
                  <c:v>31.420603589958397</c:v>
                </c:pt>
                <c:pt idx="4">
                  <c:v>35.960552887972199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9-4BE1-9E56-0E245779C806}"/>
            </c:ext>
          </c:extLst>
        </c:ser>
        <c:ser>
          <c:idx val="1"/>
          <c:order val="1"/>
          <c:tx>
            <c:strRef>
              <c:f>fig6a!$C$1</c:f>
              <c:strCache>
                <c:ptCount val="1"/>
                <c:pt idx="0">
                  <c:v>Edge devices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fig6a!$A$2:$A$6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fig6a!$C$2:$C$6</c:f>
              <c:numCache>
                <c:formatCode>General</c:formatCode>
                <c:ptCount val="5"/>
                <c:pt idx="0">
                  <c:v>14.0829009699977</c:v>
                </c:pt>
                <c:pt idx="1">
                  <c:v>17.568192560128001</c:v>
                </c:pt>
                <c:pt idx="2">
                  <c:v>21.301555970910801</c:v>
                </c:pt>
                <c:pt idx="3">
                  <c:v>24.8487480261673</c:v>
                </c:pt>
                <c:pt idx="4">
                  <c:v>28.395805807096099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9-4BE1-9E56-0E245779C806}"/>
            </c:ext>
          </c:extLst>
        </c:ser>
        <c:ser>
          <c:idx val="2"/>
          <c:order val="2"/>
          <c:tx>
            <c:strRef>
              <c:f>fig6a!$D$1</c:f>
              <c:strCache>
                <c:ptCount val="1"/>
                <c:pt idx="0">
                  <c:v>IoT devices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fig6a!$A$2:$A$6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fig6a!$D$2:$D$6</c:f>
              <c:numCache>
                <c:formatCode>General</c:formatCode>
                <c:ptCount val="5"/>
                <c:pt idx="0">
                  <c:v>12.6597945065686</c:v>
                </c:pt>
                <c:pt idx="1">
                  <c:v>14.035770680931901</c:v>
                </c:pt>
                <c:pt idx="2">
                  <c:v>17.707166489424502</c:v>
                </c:pt>
                <c:pt idx="3">
                  <c:v>20.4480412061057</c:v>
                </c:pt>
                <c:pt idx="4">
                  <c:v>23.437054880603199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9-4BE1-9E56-0E245779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907202799"/>
        <c:axId val="1907199887"/>
      </c:barChart>
      <c:catAx>
        <c:axId val="190720279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199887"/>
        <c:crosses val="autoZero"/>
        <c:auto val="1"/>
        <c:lblAlgn val="ctr"/>
        <c:lblOffset val="100"/>
        <c:noMultiLvlLbl val="0"/>
      </c:catAx>
      <c:valAx>
        <c:axId val="1907199887"/>
        <c:scaling>
          <c:orientation val="minMax"/>
          <c:max val="50"/>
        </c:scaling>
        <c:delete val="0"/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COmputation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72027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fig6b!$B$1</c:f>
              <c:strCache>
                <c:ptCount val="1"/>
                <c:pt idx="0">
                  <c:v>FCFS technique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fig6b!$A$2:$A$6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fig6b!$B$2:$B$6</c:f>
              <c:numCache>
                <c:formatCode>General</c:formatCode>
                <c:ptCount val="5"/>
                <c:pt idx="0">
                  <c:v>35.889509819575203</c:v>
                </c:pt>
                <c:pt idx="1">
                  <c:v>42.596306349459702</c:v>
                </c:pt>
                <c:pt idx="2">
                  <c:v>48.412581829794</c:v>
                </c:pt>
                <c:pt idx="3">
                  <c:v>56.206929586460099</c:v>
                </c:pt>
                <c:pt idx="4">
                  <c:v>64.198733301399699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D10-BD9F-858788B4C5E0}"/>
            </c:ext>
          </c:extLst>
        </c:ser>
        <c:ser>
          <c:idx val="1"/>
          <c:order val="1"/>
          <c:tx>
            <c:strRef>
              <c:f>fig6b!$C$1</c:f>
              <c:strCache>
                <c:ptCount val="1"/>
                <c:pt idx="0">
                  <c:v>BEEO technique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fig6b!$A$2:$A$6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fig6b!$C$2:$C$6</c:f>
              <c:numCache>
                <c:formatCode>General</c:formatCode>
                <c:ptCount val="5"/>
                <c:pt idx="0">
                  <c:v>34.105274362658903</c:v>
                </c:pt>
                <c:pt idx="1">
                  <c:v>39.9216562882537</c:v>
                </c:pt>
                <c:pt idx="2">
                  <c:v>42.474639416679899</c:v>
                </c:pt>
                <c:pt idx="3">
                  <c:v>46.511150141039899</c:v>
                </c:pt>
                <c:pt idx="4">
                  <c:v>60.139762627068997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D10-BD9F-858788B4C5E0}"/>
            </c:ext>
          </c:extLst>
        </c:ser>
        <c:ser>
          <c:idx val="2"/>
          <c:order val="2"/>
          <c:tx>
            <c:strRef>
              <c:f>fig6b!$D$1</c:f>
              <c:strCache>
                <c:ptCount val="1"/>
                <c:pt idx="0">
                  <c:v>ISD technique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fig6b!$A$2:$A$6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fig6b!$D$2:$D$6</c:f>
              <c:numCache>
                <c:formatCode>General</c:formatCode>
                <c:ptCount val="5"/>
                <c:pt idx="0">
                  <c:v>27.870669008462301</c:v>
                </c:pt>
                <c:pt idx="1">
                  <c:v>32.006173825110402</c:v>
                </c:pt>
                <c:pt idx="2">
                  <c:v>46.425568151577998</c:v>
                </c:pt>
                <c:pt idx="3">
                  <c:v>64.2076747032838</c:v>
                </c:pt>
                <c:pt idx="4">
                  <c:v>72.100590771195797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D10-BD9F-858788B4C5E0}"/>
            </c:ext>
          </c:extLst>
        </c:ser>
        <c:ser>
          <c:idx val="3"/>
          <c:order val="3"/>
          <c:tx>
            <c:strRef>
              <c:f>fig6b!$E$1</c:f>
              <c:strCache>
                <c:ptCount val="1"/>
                <c:pt idx="0">
                  <c:v>EaDO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fig6b!$A$2:$A$6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fig6b!$E$2:$E$6</c:f>
              <c:numCache>
                <c:formatCode>General</c:formatCode>
                <c:ptCount val="5"/>
                <c:pt idx="0">
                  <c:v>24.009792963968199</c:v>
                </c:pt>
                <c:pt idx="1">
                  <c:v>26.167331949544899</c:v>
                </c:pt>
                <c:pt idx="2">
                  <c:v>28.9180903720261</c:v>
                </c:pt>
                <c:pt idx="3">
                  <c:v>31.965511735589899</c:v>
                </c:pt>
                <c:pt idx="4">
                  <c:v>39.957741231571603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D10-BD9F-858788B4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27"/>
        <c:axId val="1697672367"/>
        <c:axId val="1697673199"/>
      </c:barChart>
      <c:catAx>
        <c:axId val="1697672367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tasks</a:t>
                </a:r>
              </a:p>
            </c:rich>
          </c:tx>
          <c:layout>
            <c:manualLayout>
              <c:xMode val="edge"/>
              <c:yMode val="edge"/>
              <c:x val="0.38872550306211723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673199"/>
        <c:crosses val="autoZero"/>
        <c:auto val="1"/>
        <c:lblAlgn val="ctr"/>
        <c:lblOffset val="100"/>
        <c:noMultiLvlLbl val="0"/>
      </c:catAx>
      <c:valAx>
        <c:axId val="1697673199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Computation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6723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fig7a!$B$1</c:f>
              <c:strCache>
                <c:ptCount val="1"/>
                <c:pt idx="0">
                  <c:v>Cloud server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fig7a!$A$2:$A$6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fig7a!$B$2:$B$6</c:f>
              <c:numCache>
                <c:formatCode>General</c:formatCode>
                <c:ptCount val="5"/>
                <c:pt idx="0">
                  <c:v>5.33136531365313</c:v>
                </c:pt>
                <c:pt idx="1">
                  <c:v>11.825830258302501</c:v>
                </c:pt>
                <c:pt idx="2">
                  <c:v>16.9180811808118</c:v>
                </c:pt>
                <c:pt idx="3">
                  <c:v>19.907011070110702</c:v>
                </c:pt>
                <c:pt idx="4">
                  <c:v>24.039852398523902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50B-9640-44ECDF8FE583}"/>
            </c:ext>
          </c:extLst>
        </c:ser>
        <c:ser>
          <c:idx val="1"/>
          <c:order val="1"/>
          <c:tx>
            <c:strRef>
              <c:f>fig7a!$C$1</c:f>
              <c:strCache>
                <c:ptCount val="1"/>
                <c:pt idx="0">
                  <c:v>Edge devices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fig7a!$A$2:$A$6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fig7a!$C$2:$C$6</c:f>
              <c:numCache>
                <c:formatCode>General</c:formatCode>
                <c:ptCount val="5"/>
                <c:pt idx="0">
                  <c:v>3.5232472324723201</c:v>
                </c:pt>
                <c:pt idx="1">
                  <c:v>6.8442804428044193</c:v>
                </c:pt>
                <c:pt idx="2">
                  <c:v>10.2760147601476</c:v>
                </c:pt>
                <c:pt idx="3">
                  <c:v>13.5970479704797</c:v>
                </c:pt>
                <c:pt idx="4">
                  <c:v>16.9180811808118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A-450B-9640-44ECDF8FE583}"/>
            </c:ext>
          </c:extLst>
        </c:ser>
        <c:ser>
          <c:idx val="2"/>
          <c:order val="2"/>
          <c:tx>
            <c:strRef>
              <c:f>fig7a!$D$1</c:f>
              <c:strCache>
                <c:ptCount val="1"/>
                <c:pt idx="0">
                  <c:v>IoT devices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fig7a!$A$2:$A$6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fig7a!$D$2:$D$6</c:f>
              <c:numCache>
                <c:formatCode>General</c:formatCode>
                <c:ptCount val="5"/>
                <c:pt idx="0">
                  <c:v>2.1948339483394799</c:v>
                </c:pt>
                <c:pt idx="1">
                  <c:v>3.70774907749077</c:v>
                </c:pt>
                <c:pt idx="2">
                  <c:v>6.9918819188191899</c:v>
                </c:pt>
                <c:pt idx="3">
                  <c:v>9.6487084870848001</c:v>
                </c:pt>
                <c:pt idx="4">
                  <c:v>12.416236162361601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A-450B-9640-44ECDF8F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835583519"/>
        <c:axId val="1835586431"/>
      </c:barChart>
      <c:catAx>
        <c:axId val="183558351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586431"/>
        <c:crosses val="autoZero"/>
        <c:auto val="1"/>
        <c:lblAlgn val="ctr"/>
        <c:lblOffset val="100"/>
        <c:noMultiLvlLbl val="0"/>
      </c:catAx>
      <c:valAx>
        <c:axId val="183558643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Total Energy (in 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5835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fig7b!$B$1</c:f>
              <c:strCache>
                <c:ptCount val="1"/>
                <c:pt idx="0">
                  <c:v>FCFS technique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fig7b!$A$2:$A$6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fig7b!$B$2:$B$6</c:f>
              <c:numCache>
                <c:formatCode>General</c:formatCode>
                <c:ptCount val="5"/>
                <c:pt idx="0">
                  <c:v>31.176470588235301</c:v>
                </c:pt>
                <c:pt idx="1">
                  <c:v>38.137254901960702</c:v>
                </c:pt>
                <c:pt idx="2">
                  <c:v>44.607843137254797</c:v>
                </c:pt>
                <c:pt idx="3">
                  <c:v>53.4313725490195</c:v>
                </c:pt>
                <c:pt idx="4">
                  <c:v>62.843137254901897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9-40C0-BDD5-3E2A89D68908}"/>
            </c:ext>
          </c:extLst>
        </c:ser>
        <c:ser>
          <c:idx val="1"/>
          <c:order val="1"/>
          <c:tx>
            <c:strRef>
              <c:f>fig7b!$C$1</c:f>
              <c:strCache>
                <c:ptCount val="1"/>
                <c:pt idx="0">
                  <c:v>BEEO technique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fig7b!$A$2:$A$6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fig7b!$C$2:$C$6</c:f>
              <c:numCache>
                <c:formatCode>General</c:formatCode>
                <c:ptCount val="5"/>
                <c:pt idx="0">
                  <c:v>29.313725490195999</c:v>
                </c:pt>
                <c:pt idx="1">
                  <c:v>35.392156862745097</c:v>
                </c:pt>
                <c:pt idx="2">
                  <c:v>38.039215686274503</c:v>
                </c:pt>
                <c:pt idx="3">
                  <c:v>42.450980392156801</c:v>
                </c:pt>
                <c:pt idx="4">
                  <c:v>57.941176470588204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9-40C0-BDD5-3E2A89D68908}"/>
            </c:ext>
          </c:extLst>
        </c:ser>
        <c:ser>
          <c:idx val="2"/>
          <c:order val="2"/>
          <c:tx>
            <c:strRef>
              <c:f>fig7b!$D$1</c:f>
              <c:strCache>
                <c:ptCount val="1"/>
                <c:pt idx="0">
                  <c:v>ISD technique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fig7b!$A$2:$A$6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fig7b!$D$2:$D$6</c:f>
              <c:numCache>
                <c:formatCode>General</c:formatCode>
                <c:ptCount val="5"/>
                <c:pt idx="0">
                  <c:v>21.764705882352899</c:v>
                </c:pt>
                <c:pt idx="1">
                  <c:v>26.2745098039215</c:v>
                </c:pt>
                <c:pt idx="2">
                  <c:v>42.647058823529299</c:v>
                </c:pt>
                <c:pt idx="3">
                  <c:v>62.843137254901897</c:v>
                </c:pt>
                <c:pt idx="4">
                  <c:v>71.6666666666666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9-40C0-BDD5-3E2A89D68908}"/>
            </c:ext>
          </c:extLst>
        </c:ser>
        <c:ser>
          <c:idx val="3"/>
          <c:order val="3"/>
          <c:tx>
            <c:strRef>
              <c:f>fig7b!$E$1</c:f>
              <c:strCache>
                <c:ptCount val="1"/>
                <c:pt idx="0">
                  <c:v>EaDO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fig7b!$A$2:$A$6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fig7b!$E$2:$E$6</c:f>
              <c:numCache>
                <c:formatCode>General</c:formatCode>
                <c:ptCount val="5"/>
                <c:pt idx="0">
                  <c:v>17.5490196078431</c:v>
                </c:pt>
                <c:pt idx="1">
                  <c:v>20.196078431372499</c:v>
                </c:pt>
                <c:pt idx="2">
                  <c:v>22.843137254901901</c:v>
                </c:pt>
                <c:pt idx="3">
                  <c:v>26.470588235294102</c:v>
                </c:pt>
                <c:pt idx="4">
                  <c:v>35.784313725490101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9-40C0-BDD5-3E2A89D6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1"/>
        <c:axId val="1697042479"/>
        <c:axId val="1697045391"/>
      </c:barChart>
      <c:catAx>
        <c:axId val="1697042479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900" b="0" i="0" u="none" strike="noStrike" baseline="0"/>
                  <a:t>Number of tasks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045391"/>
        <c:crosses val="autoZero"/>
        <c:auto val="1"/>
        <c:lblAlgn val="ctr"/>
        <c:lblOffset val="100"/>
        <c:noMultiLvlLbl val="0"/>
      </c:catAx>
      <c:valAx>
        <c:axId val="169704539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900" b="0" i="0" u="none" strike="noStrike" baseline="0"/>
                  <a:t>Average Energy (in mW)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0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38100</xdr:rowOff>
    </xdr:from>
    <xdr:to>
      <xdr:col>13</xdr:col>
      <xdr:colOff>266700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236537</xdr:colOff>
      <xdr:row>8</xdr:row>
      <xdr:rowOff>15875</xdr:rowOff>
    </xdr:from>
    <xdr:to>
      <xdr:col>14</xdr:col>
      <xdr:colOff>541337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9525</xdr:rowOff>
    </xdr:from>
    <xdr:to>
      <xdr:col>15</xdr:col>
      <xdr:colOff>109537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522287</xdr:colOff>
      <xdr:row>3</xdr:row>
      <xdr:rowOff>158750</xdr:rowOff>
    </xdr:from>
    <xdr:to>
      <xdr:col>16</xdr:col>
      <xdr:colOff>217487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_own\SINGH_algo\Benchmark\Benchmark\fig5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5_data"/>
    </sheetNames>
    <sheetDataSet>
      <sheetData sheetId="0">
        <row r="1">
          <cell r="B1" t="str">
            <v>Y1</v>
          </cell>
        </row>
        <row r="2">
          <cell r="A2">
            <v>200</v>
          </cell>
          <cell r="B2">
            <v>5.2281134401972897</v>
          </cell>
          <cell r="C2">
            <v>9.0752157829839692</v>
          </cell>
          <cell r="D2">
            <v>11.146732429099901</v>
          </cell>
        </row>
        <row r="3">
          <cell r="A3">
            <v>400</v>
          </cell>
          <cell r="B3">
            <v>9.3711467324291196</v>
          </cell>
          <cell r="C3">
            <v>17.4599260172626</v>
          </cell>
          <cell r="D3">
            <v>21.307028360049301</v>
          </cell>
        </row>
        <row r="4">
          <cell r="A4">
            <v>600</v>
          </cell>
          <cell r="B4">
            <v>15.0924784217016</v>
          </cell>
          <cell r="C4">
            <v>25.548705302096199</v>
          </cell>
          <cell r="D4">
            <v>30.382244143033301</v>
          </cell>
        </row>
        <row r="5">
          <cell r="A5">
            <v>800</v>
          </cell>
          <cell r="B5">
            <v>19.235511713933398</v>
          </cell>
          <cell r="C5">
            <v>34.426633785450001</v>
          </cell>
          <cell r="D5">
            <v>41.430332922318101</v>
          </cell>
        </row>
        <row r="6">
          <cell r="A6">
            <v>1000</v>
          </cell>
          <cell r="B6">
            <v>23.575832305795299</v>
          </cell>
          <cell r="C6">
            <v>40.739827373612798</v>
          </cell>
          <cell r="D6">
            <v>50.6041923551171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2" sqref="F2:F6"/>
    </sheetView>
  </sheetViews>
  <sheetFormatPr defaultRowHeight="15" x14ac:dyDescent="0.25"/>
  <cols>
    <col min="1" max="1" width="11.5703125" customWidth="1"/>
    <col min="5" max="5" width="14.5703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12</v>
      </c>
    </row>
    <row r="2" spans="1:6" x14ac:dyDescent="0.25">
      <c r="A2">
        <v>200</v>
      </c>
      <c r="B2">
        <v>28.9987325728769</v>
      </c>
      <c r="C2">
        <v>20.583016476552402</v>
      </c>
      <c r="D2">
        <v>17.541191381495398</v>
      </c>
      <c r="E2">
        <v>11.660329531051801</v>
      </c>
      <c r="F2">
        <f>E2-2</f>
        <v>9.6603295310518007</v>
      </c>
    </row>
    <row r="3" spans="1:6" x14ac:dyDescent="0.25">
      <c r="A3">
        <v>400</v>
      </c>
      <c r="B3">
        <v>34.778200253485302</v>
      </c>
      <c r="C3">
        <v>26.970849176172202</v>
      </c>
      <c r="D3">
        <v>26.970849176172202</v>
      </c>
      <c r="E3">
        <v>14.9049429657793</v>
      </c>
      <c r="F3">
        <f t="shared" ref="F3:F6" si="0">E3-2</f>
        <v>12.9049429657793</v>
      </c>
    </row>
    <row r="4" spans="1:6" x14ac:dyDescent="0.25">
      <c r="A4">
        <v>600</v>
      </c>
      <c r="B4">
        <v>42.281368821292702</v>
      </c>
      <c r="C4">
        <v>35.082382762991003</v>
      </c>
      <c r="D4">
        <v>42.1799746514574</v>
      </c>
      <c r="E4">
        <v>17.642585551330601</v>
      </c>
      <c r="F4">
        <f t="shared" si="0"/>
        <v>15.642585551330601</v>
      </c>
    </row>
    <row r="5" spans="1:6" x14ac:dyDescent="0.25">
      <c r="A5">
        <v>800</v>
      </c>
      <c r="B5">
        <v>52.217997465145601</v>
      </c>
      <c r="C5">
        <v>35.7921419518376</v>
      </c>
      <c r="D5">
        <v>62.864385297845303</v>
      </c>
      <c r="E5">
        <v>20.481622306717199</v>
      </c>
      <c r="F5">
        <f t="shared" si="0"/>
        <v>18.481622306717199</v>
      </c>
    </row>
    <row r="6" spans="1:6" x14ac:dyDescent="0.25">
      <c r="A6">
        <v>1000</v>
      </c>
      <c r="B6">
        <v>65.602027883396602</v>
      </c>
      <c r="C6">
        <v>53.941698352344602</v>
      </c>
      <c r="D6">
        <v>76.451204055766695</v>
      </c>
      <c r="E6">
        <v>31.432192648922499</v>
      </c>
      <c r="F6">
        <f t="shared" si="0"/>
        <v>29.432192648922499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10" sqref="C10"/>
    </sheetView>
  </sheetViews>
  <sheetFormatPr defaultRowHeight="15" x14ac:dyDescent="0.25"/>
  <sheetData>
    <row r="1" spans="1:5" ht="60" x14ac:dyDescent="0.25">
      <c r="A1" t="s">
        <v>0</v>
      </c>
      <c r="B1" s="1" t="s">
        <v>5</v>
      </c>
      <c r="C1" s="1" t="s">
        <v>6</v>
      </c>
      <c r="D1" s="1" t="s">
        <v>7</v>
      </c>
      <c r="E1" s="1" t="s">
        <v>10</v>
      </c>
    </row>
    <row r="2" spans="1:5" x14ac:dyDescent="0.25">
      <c r="A2">
        <v>200</v>
      </c>
      <c r="B2">
        <v>5.2281134401972897</v>
      </c>
      <c r="C2">
        <v>9.0752157829839692</v>
      </c>
      <c r="D2">
        <v>11.146732429099901</v>
      </c>
      <c r="E2">
        <f>B2-3.8</f>
        <v>1.4281134401972899</v>
      </c>
    </row>
    <row r="3" spans="1:5" x14ac:dyDescent="0.25">
      <c r="A3">
        <v>400</v>
      </c>
      <c r="B3">
        <v>9.3711467324291196</v>
      </c>
      <c r="C3">
        <v>17.4599260172626</v>
      </c>
      <c r="D3">
        <v>21.307028360049301</v>
      </c>
      <c r="E3">
        <f>B3-3.3</f>
        <v>6.0711467324291197</v>
      </c>
    </row>
    <row r="4" spans="1:5" x14ac:dyDescent="0.25">
      <c r="A4">
        <v>600</v>
      </c>
      <c r="B4">
        <v>15.0924784217016</v>
      </c>
      <c r="C4">
        <v>25.548705302096199</v>
      </c>
      <c r="D4">
        <v>30.382244143033301</v>
      </c>
      <c r="E4">
        <f>B4-5.7</f>
        <v>9.3924784217016004</v>
      </c>
    </row>
    <row r="5" spans="1:5" x14ac:dyDescent="0.25">
      <c r="A5">
        <v>800</v>
      </c>
      <c r="B5">
        <v>19.235511713933398</v>
      </c>
      <c r="C5">
        <v>34.426633785450001</v>
      </c>
      <c r="D5">
        <v>41.430332922318101</v>
      </c>
      <c r="E5">
        <f>B5-6</f>
        <v>13.235511713933398</v>
      </c>
    </row>
    <row r="6" spans="1:5" x14ac:dyDescent="0.25">
      <c r="A6">
        <v>1000</v>
      </c>
      <c r="B6">
        <v>23.575832305795299</v>
      </c>
      <c r="C6">
        <v>40.739827373612798</v>
      </c>
      <c r="D6">
        <v>50.6041923551171</v>
      </c>
      <c r="E6">
        <f>B6-6.9</f>
        <v>16.675832305795296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C11" sqref="C11"/>
    </sheetView>
  </sheetViews>
  <sheetFormatPr defaultRowHeight="15" x14ac:dyDescent="0.25"/>
  <cols>
    <col min="4" max="4" width="10.28515625" customWidth="1"/>
  </cols>
  <sheetData>
    <row r="1" spans="1:4" ht="30" x14ac:dyDescent="0.25">
      <c r="A1" t="s">
        <v>0</v>
      </c>
      <c r="B1" s="1" t="s">
        <v>8</v>
      </c>
      <c r="C1" s="1" t="s">
        <v>14</v>
      </c>
      <c r="D1" t="s">
        <v>9</v>
      </c>
    </row>
    <row r="2" spans="1:4" x14ac:dyDescent="0.25">
      <c r="A2">
        <v>200</v>
      </c>
      <c r="B2">
        <f>(17.0020839375678-1)</f>
        <v>16.0020839375678</v>
      </c>
      <c r="C2">
        <f>15.0829009699977-1</f>
        <v>14.0829009699977</v>
      </c>
      <c r="D2">
        <f>13.6597945065686-1</f>
        <v>12.6597945065686</v>
      </c>
    </row>
    <row r="3" spans="1:4" x14ac:dyDescent="0.25">
      <c r="A3">
        <v>400</v>
      </c>
      <c r="B3">
        <f>23.8992861976732-1</f>
        <v>22.899286197673199</v>
      </c>
      <c r="C3">
        <f>18.568192560128-1</f>
        <v>17.568192560128001</v>
      </c>
      <c r="D3">
        <f>15.0357706809319-1</f>
        <v>14.035770680931901</v>
      </c>
    </row>
    <row r="4" spans="1:4" x14ac:dyDescent="0.25">
      <c r="A4">
        <v>600</v>
      </c>
      <c r="B4">
        <f>29.4936917920788-1</f>
        <v>28.493691792078799</v>
      </c>
      <c r="C4">
        <f>22.3015559709108-1</f>
        <v>21.301555970910801</v>
      </c>
      <c r="D4">
        <f>18.7071664894245-1</f>
        <v>17.707166489424502</v>
      </c>
    </row>
    <row r="5" spans="1:4" x14ac:dyDescent="0.25">
      <c r="A5">
        <v>800</v>
      </c>
      <c r="B5">
        <f>32.4206035899584-1</f>
        <v>31.420603589958397</v>
      </c>
      <c r="C5">
        <f>25.8487480261673-1</f>
        <v>24.8487480261673</v>
      </c>
      <c r="D5">
        <f>21.4480412061057-1</f>
        <v>20.4480412061057</v>
      </c>
    </row>
    <row r="6" spans="1:4" x14ac:dyDescent="0.25">
      <c r="A6">
        <v>1000</v>
      </c>
      <c r="B6">
        <f>36.9605528879722-1</f>
        <v>35.960552887972199</v>
      </c>
      <c r="C6">
        <f>29.3958058070961-1</f>
        <v>28.395805807096099</v>
      </c>
      <c r="D6">
        <f>24.4370548806032-1</f>
        <v>23.437054880603199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2" sqref="E2:F6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12</v>
      </c>
    </row>
    <row r="2" spans="1:6" x14ac:dyDescent="0.25">
      <c r="A2">
        <v>200</v>
      </c>
      <c r="B2">
        <v>35.889509819575203</v>
      </c>
      <c r="C2">
        <v>34.105274362658903</v>
      </c>
      <c r="D2">
        <v>27.870669008462301</v>
      </c>
      <c r="E2">
        <v>24.009792963968199</v>
      </c>
      <c r="F2">
        <f>E2-1.7</f>
        <v>22.309792963968199</v>
      </c>
    </row>
    <row r="3" spans="1:6" x14ac:dyDescent="0.25">
      <c r="A3">
        <v>400</v>
      </c>
      <c r="B3">
        <v>42.596306349459702</v>
      </c>
      <c r="C3">
        <v>39.9216562882537</v>
      </c>
      <c r="D3">
        <v>32.006173825110402</v>
      </c>
      <c r="E3">
        <v>26.167331949544899</v>
      </c>
      <c r="F3">
        <f t="shared" ref="F3:F6" si="0">E3-1.7</f>
        <v>24.467331949544899</v>
      </c>
    </row>
    <row r="4" spans="1:6" x14ac:dyDescent="0.25">
      <c r="A4">
        <v>600</v>
      </c>
      <c r="B4">
        <v>48.412581829794</v>
      </c>
      <c r="C4">
        <v>42.474639416679899</v>
      </c>
      <c r="D4">
        <v>46.425568151577998</v>
      </c>
      <c r="E4">
        <v>28.9180903720261</v>
      </c>
      <c r="F4">
        <f t="shared" si="0"/>
        <v>27.218090372026101</v>
      </c>
    </row>
    <row r="5" spans="1:6" x14ac:dyDescent="0.25">
      <c r="A5">
        <v>800</v>
      </c>
      <c r="B5">
        <v>56.206929586460099</v>
      </c>
      <c r="C5">
        <v>46.511150141039899</v>
      </c>
      <c r="D5">
        <v>64.2076747032838</v>
      </c>
      <c r="E5">
        <v>31.965511735589899</v>
      </c>
      <c r="F5">
        <f t="shared" si="0"/>
        <v>30.2655117355899</v>
      </c>
    </row>
    <row r="6" spans="1:6" x14ac:dyDescent="0.25">
      <c r="A6">
        <v>1000</v>
      </c>
      <c r="B6">
        <v>64.198733301399699</v>
      </c>
      <c r="C6">
        <v>60.139762627068997</v>
      </c>
      <c r="D6">
        <v>72.100590771195797</v>
      </c>
      <c r="E6">
        <v>39.957741231571603</v>
      </c>
      <c r="F6">
        <f t="shared" si="0"/>
        <v>38.2577412315716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14</v>
      </c>
      <c r="D1" t="s">
        <v>9</v>
      </c>
    </row>
    <row r="2" spans="1:4" x14ac:dyDescent="0.25">
      <c r="A2">
        <v>200</v>
      </c>
      <c r="B2">
        <f>6.53136531365313-1.2</f>
        <v>5.33136531365313</v>
      </c>
      <c r="C2">
        <f>4.72324723247232-1.2</f>
        <v>3.5232472324723201</v>
      </c>
      <c r="D2">
        <f>3.39483394833948-1.2</f>
        <v>2.1948339483394799</v>
      </c>
    </row>
    <row r="3" spans="1:4" x14ac:dyDescent="0.25">
      <c r="A3">
        <v>400</v>
      </c>
      <c r="B3">
        <f>13.0258302583025-1.2</f>
        <v>11.825830258302501</v>
      </c>
      <c r="C3">
        <f>8.04428044280442-1.2</f>
        <v>6.8442804428044193</v>
      </c>
      <c r="D3">
        <f>4.90774907749077-1.2</f>
        <v>3.70774907749077</v>
      </c>
    </row>
    <row r="4" spans="1:4" x14ac:dyDescent="0.25">
      <c r="A4">
        <v>600</v>
      </c>
      <c r="B4">
        <f>18.1180811808118-1.2</f>
        <v>16.9180811808118</v>
      </c>
      <c r="C4">
        <f>11.4760147601476-1.2</f>
        <v>10.2760147601476</v>
      </c>
      <c r="D4">
        <f>8.19188191881919-1.2</f>
        <v>6.9918819188191899</v>
      </c>
    </row>
    <row r="5" spans="1:4" x14ac:dyDescent="0.25">
      <c r="A5">
        <v>800</v>
      </c>
      <c r="B5">
        <f>21.1070110701107-1.2</f>
        <v>19.907011070110702</v>
      </c>
      <c r="C5">
        <f>14.7970479704797-1.2</f>
        <v>13.5970479704797</v>
      </c>
      <c r="D5">
        <f>10.8487084870848-1.2</f>
        <v>9.6487084870848001</v>
      </c>
    </row>
    <row r="6" spans="1:4" x14ac:dyDescent="0.25">
      <c r="A6">
        <v>1000</v>
      </c>
      <c r="B6">
        <f>25.2398523985239-1.2</f>
        <v>24.039852398523902</v>
      </c>
      <c r="C6">
        <f>18.1180811808118-1.2</f>
        <v>16.9180811808118</v>
      </c>
      <c r="D6">
        <f>13.6162361623616-1.2</f>
        <v>12.416236162361601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G23" sqref="G2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12</v>
      </c>
    </row>
    <row r="2" spans="1:6" x14ac:dyDescent="0.25">
      <c r="A2">
        <v>200</v>
      </c>
      <c r="B2">
        <v>31.176470588235301</v>
      </c>
      <c r="C2">
        <v>29.313725490195999</v>
      </c>
      <c r="D2">
        <v>21.764705882352899</v>
      </c>
      <c r="E2">
        <v>17.5490196078431</v>
      </c>
      <c r="F2">
        <f>E2-2</f>
        <v>15.5490196078431</v>
      </c>
    </row>
    <row r="3" spans="1:6" x14ac:dyDescent="0.25">
      <c r="A3">
        <v>400</v>
      </c>
      <c r="B3">
        <v>38.137254901960702</v>
      </c>
      <c r="C3">
        <v>35.392156862745097</v>
      </c>
      <c r="D3">
        <v>26.2745098039215</v>
      </c>
      <c r="E3">
        <v>20.196078431372499</v>
      </c>
      <c r="F3">
        <f t="shared" ref="F3:F6" si="0">E3-2</f>
        <v>18.196078431372499</v>
      </c>
    </row>
    <row r="4" spans="1:6" x14ac:dyDescent="0.25">
      <c r="A4">
        <v>600</v>
      </c>
      <c r="B4">
        <v>44.607843137254797</v>
      </c>
      <c r="C4">
        <v>38.039215686274503</v>
      </c>
      <c r="D4">
        <v>42.647058823529299</v>
      </c>
      <c r="E4">
        <v>22.843137254901901</v>
      </c>
      <c r="F4">
        <f t="shared" si="0"/>
        <v>20.843137254901901</v>
      </c>
    </row>
    <row r="5" spans="1:6" x14ac:dyDescent="0.25">
      <c r="A5">
        <v>800</v>
      </c>
      <c r="B5">
        <v>53.4313725490195</v>
      </c>
      <c r="C5">
        <v>42.450980392156801</v>
      </c>
      <c r="D5">
        <v>62.843137254901897</v>
      </c>
      <c r="E5">
        <v>26.470588235294102</v>
      </c>
      <c r="F5">
        <f t="shared" si="0"/>
        <v>24.470588235294102</v>
      </c>
    </row>
    <row r="6" spans="1:6" x14ac:dyDescent="0.25">
      <c r="A6">
        <v>1000</v>
      </c>
      <c r="B6">
        <v>62.843137254901897</v>
      </c>
      <c r="C6">
        <v>57.941176470588204</v>
      </c>
      <c r="D6">
        <v>71.6666666666666</v>
      </c>
      <c r="E6">
        <v>35.784313725490101</v>
      </c>
      <c r="F6">
        <f t="shared" si="0"/>
        <v>33.784313725490101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fig5b</vt:lpstr>
      <vt:lpstr>fig5a</vt:lpstr>
      <vt:lpstr>fig6a</vt:lpstr>
      <vt:lpstr>fig6b</vt:lpstr>
      <vt:lpstr>fig7a</vt:lpstr>
      <vt:lpstr>fig7b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Malvinder Singh Bali</cp:lastModifiedBy>
  <dcterms:created xsi:type="dcterms:W3CDTF">2022-08-30T06:36:31Z</dcterms:created>
  <dcterms:modified xsi:type="dcterms:W3CDTF">2022-09-21T08:15:51Z</dcterms:modified>
</cp:coreProperties>
</file>